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Admin\Documents\ROZPOČTOVÁNÍ\ROZPOČTY-AKCE seznam\ROZPOČTY 2023\S architekti\"/>
    </mc:Choice>
  </mc:AlternateContent>
  <xr:revisionPtr revIDLastSave="0" documentId="8_{68C9CE2A-BCB9-4D32-B8B5-DE63B2E737F8}" xr6:coauthVersionLast="47" xr6:coauthVersionMax="47" xr10:uidLastSave="{00000000-0000-0000-0000-000000000000}"/>
  <bookViews>
    <workbookView xWindow="-28920" yWindow="-120" windowWidth="29040" windowHeight="15840" activeTab="1" xr2:uid="{00000000-000D-0000-FFFF-FFFF00000000}"/>
  </bookViews>
  <sheets>
    <sheet name="Pokyny pro vyplnění" sheetId="11" r:id="rId1"/>
    <sheet name="Stavba" sheetId="1" r:id="rId2"/>
    <sheet name="VzorPolozky" sheetId="10" state="hidden" r:id="rId3"/>
    <sheet name="OVN 001 Naklady" sheetId="12" r:id="rId4"/>
    <sheet name="SO 01 D.1.1 Pol" sheetId="13" r:id="rId5"/>
    <sheet name="SO 01 D.1.4.1 Pol" sheetId="14" r:id="rId6"/>
    <sheet name="SO 01 D.1.4.3 Pol" sheetId="15" r:id="rId7"/>
    <sheet name="SO 01 D.1.4.4 Pol" sheetId="16" r:id="rId8"/>
    <sheet name="SO 01 D.1.4.5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001 Naklady'!$1:$7</definedName>
    <definedName name="_xlnm.Print_Titles" localSheetId="4">'SO 01 D.1.1 Pol'!$1:$7</definedName>
    <definedName name="_xlnm.Print_Titles" localSheetId="5">'SO 01 D.1.4.1 Pol'!$1:$7</definedName>
    <definedName name="_xlnm.Print_Titles" localSheetId="6">'SO 01 D.1.4.3 Pol'!$1:$7</definedName>
    <definedName name="_xlnm.Print_Titles" localSheetId="7">'SO 01 D.1.4.4 Pol'!$1:$7</definedName>
    <definedName name="_xlnm.Print_Titles" localSheetId="8">'SO 01 D.1.4.5 Pol'!$1:$7</definedName>
    <definedName name="oadresa">Stavba!$D$6</definedName>
    <definedName name="Objednatel" localSheetId="1">Stavba!$D$5</definedName>
    <definedName name="Objekt" localSheetId="1">Stavba!$B$38</definedName>
    <definedName name="_xlnm.Print_Area" localSheetId="3">'OVN 001 Naklady'!$A$1:$Y$29</definedName>
    <definedName name="_xlnm.Print_Area" localSheetId="4">'SO 01 D.1.1 Pol'!$A$1:$Y$2423</definedName>
    <definedName name="_xlnm.Print_Area" localSheetId="5">'SO 01 D.1.4.1 Pol'!$A$1:$Y$296</definedName>
    <definedName name="_xlnm.Print_Area" localSheetId="6">'SO 01 D.1.4.3 Pol'!$A$1:$Y$96</definedName>
    <definedName name="_xlnm.Print_Area" localSheetId="7">'SO 01 D.1.4.4 Pol'!$A$1:$Y$168</definedName>
    <definedName name="_xlnm.Print_Area" localSheetId="8">'SO 01 D.1.4.5 Pol'!$A$1:$Y$109</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6" i="1" l="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G48" i="1"/>
  <c r="F48" i="1"/>
  <c r="G47" i="1"/>
  <c r="F47" i="1"/>
  <c r="G46" i="1"/>
  <c r="F46" i="1"/>
  <c r="G45" i="1"/>
  <c r="F45" i="1"/>
  <c r="G44" i="1"/>
  <c r="F44" i="1"/>
  <c r="G43" i="1"/>
  <c r="F43" i="1"/>
  <c r="G41" i="1"/>
  <c r="F41" i="1"/>
  <c r="G40" i="1"/>
  <c r="F40" i="1"/>
  <c r="G39" i="1"/>
  <c r="F39" i="1"/>
  <c r="G103" i="17"/>
  <c r="G9" i="17"/>
  <c r="G8" i="17" s="1"/>
  <c r="I9" i="17"/>
  <c r="K9" i="17"/>
  <c r="M9" i="17"/>
  <c r="O9" i="17"/>
  <c r="O8" i="17" s="1"/>
  <c r="Q9" i="17"/>
  <c r="V9" i="17"/>
  <c r="G11" i="17"/>
  <c r="M11" i="17" s="1"/>
  <c r="I11" i="17"/>
  <c r="K11" i="17"/>
  <c r="O11" i="17"/>
  <c r="Q11" i="17"/>
  <c r="V11" i="17"/>
  <c r="G12" i="17"/>
  <c r="M12" i="17" s="1"/>
  <c r="I12" i="17"/>
  <c r="I8" i="17" s="1"/>
  <c r="K12" i="17"/>
  <c r="O12" i="17"/>
  <c r="Q12" i="17"/>
  <c r="Q8" i="17" s="1"/>
  <c r="V12" i="17"/>
  <c r="G13" i="17"/>
  <c r="I13" i="17"/>
  <c r="K13" i="17"/>
  <c r="M13" i="17"/>
  <c r="O13" i="17"/>
  <c r="Q13" i="17"/>
  <c r="V13" i="17"/>
  <c r="V8" i="17" s="1"/>
  <c r="G14" i="17"/>
  <c r="I14" i="17"/>
  <c r="K14" i="17"/>
  <c r="M14" i="17"/>
  <c r="O14" i="17"/>
  <c r="Q14" i="17"/>
  <c r="V14" i="17"/>
  <c r="G15" i="17"/>
  <c r="M15" i="17" s="1"/>
  <c r="I15" i="17"/>
  <c r="K15" i="17"/>
  <c r="O15" i="17"/>
  <c r="Q15" i="17"/>
  <c r="V15" i="17"/>
  <c r="G16" i="17"/>
  <c r="M16" i="17" s="1"/>
  <c r="I16" i="17"/>
  <c r="K16" i="17"/>
  <c r="O16" i="17"/>
  <c r="Q16" i="17"/>
  <c r="V16" i="17"/>
  <c r="G18" i="17"/>
  <c r="M18" i="17" s="1"/>
  <c r="I18" i="17"/>
  <c r="K18" i="17"/>
  <c r="K8" i="17" s="1"/>
  <c r="O18" i="17"/>
  <c r="Q18" i="17"/>
  <c r="V18" i="17"/>
  <c r="G21" i="17"/>
  <c r="I21" i="17"/>
  <c r="K21" i="17"/>
  <c r="M21" i="17"/>
  <c r="O21" i="17"/>
  <c r="Q21" i="17"/>
  <c r="V21" i="17"/>
  <c r="G23" i="17"/>
  <c r="M23" i="17" s="1"/>
  <c r="I23" i="17"/>
  <c r="K23" i="17"/>
  <c r="O23" i="17"/>
  <c r="Q23" i="17"/>
  <c r="V23" i="17"/>
  <c r="G25" i="17"/>
  <c r="M25" i="17" s="1"/>
  <c r="I25" i="17"/>
  <c r="K25" i="17"/>
  <c r="O25" i="17"/>
  <c r="Q25" i="17"/>
  <c r="V25" i="17"/>
  <c r="G26" i="17"/>
  <c r="I26" i="17"/>
  <c r="K26" i="17"/>
  <c r="M26" i="17"/>
  <c r="O26" i="17"/>
  <c r="Q26" i="17"/>
  <c r="V26" i="17"/>
  <c r="G28" i="17"/>
  <c r="I28" i="17"/>
  <c r="K28" i="17"/>
  <c r="M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1" i="17"/>
  <c r="I41" i="17"/>
  <c r="K41" i="17"/>
  <c r="M41" i="17"/>
  <c r="O41" i="17"/>
  <c r="Q41" i="17"/>
  <c r="V41" i="17"/>
  <c r="G43" i="17"/>
  <c r="M43" i="17" s="1"/>
  <c r="I43" i="17"/>
  <c r="K43" i="17"/>
  <c r="O43" i="17"/>
  <c r="Q43" i="17"/>
  <c r="V43" i="17"/>
  <c r="G44" i="17"/>
  <c r="M44" i="17" s="1"/>
  <c r="I44" i="17"/>
  <c r="K44" i="17"/>
  <c r="O44" i="17"/>
  <c r="Q44" i="17"/>
  <c r="V44" i="17"/>
  <c r="G47" i="17"/>
  <c r="M47" i="17" s="1"/>
  <c r="I47" i="17"/>
  <c r="K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I52" i="17"/>
  <c r="K52" i="17"/>
  <c r="M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I56" i="17"/>
  <c r="K56" i="17"/>
  <c r="M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1" i="17"/>
  <c r="I61" i="17"/>
  <c r="K61" i="17"/>
  <c r="M61" i="17"/>
  <c r="O61" i="17"/>
  <c r="Q61" i="17"/>
  <c r="V61" i="17"/>
  <c r="G63" i="17"/>
  <c r="M63" i="17" s="1"/>
  <c r="I63" i="17"/>
  <c r="K63" i="17"/>
  <c r="O63" i="17"/>
  <c r="Q63" i="17"/>
  <c r="V63" i="17"/>
  <c r="G65" i="17"/>
  <c r="M65" i="17" s="1"/>
  <c r="I65" i="17"/>
  <c r="K65" i="17"/>
  <c r="O65" i="17"/>
  <c r="Q65" i="17"/>
  <c r="V65" i="17"/>
  <c r="G66" i="17"/>
  <c r="M66" i="17" s="1"/>
  <c r="I66" i="17"/>
  <c r="K66" i="17"/>
  <c r="O66" i="17"/>
  <c r="Q66" i="17"/>
  <c r="V66" i="17"/>
  <c r="G67" i="17"/>
  <c r="I67" i="17"/>
  <c r="K67" i="17"/>
  <c r="M67" i="17"/>
  <c r="O67" i="17"/>
  <c r="Q67" i="17"/>
  <c r="V67" i="17"/>
  <c r="G69" i="17"/>
  <c r="M69" i="17" s="1"/>
  <c r="I69" i="17"/>
  <c r="K69" i="17"/>
  <c r="O69" i="17"/>
  <c r="Q69" i="17"/>
  <c r="V69" i="17"/>
  <c r="G70" i="17"/>
  <c r="M70" i="17" s="1"/>
  <c r="I70" i="17"/>
  <c r="K70" i="17"/>
  <c r="O70" i="17"/>
  <c r="Q70" i="17"/>
  <c r="V70" i="17"/>
  <c r="G71" i="17"/>
  <c r="M71" i="17" s="1"/>
  <c r="I71" i="17"/>
  <c r="K71" i="17"/>
  <c r="O71" i="17"/>
  <c r="Q71" i="17"/>
  <c r="V71" i="17"/>
  <c r="G72" i="17"/>
  <c r="I72" i="17"/>
  <c r="K72" i="17"/>
  <c r="M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I76" i="17"/>
  <c r="K76" i="17"/>
  <c r="M76" i="17"/>
  <c r="O76" i="17"/>
  <c r="Q76" i="17"/>
  <c r="V76" i="17"/>
  <c r="G77" i="17"/>
  <c r="M77" i="17" s="1"/>
  <c r="I77" i="17"/>
  <c r="K77" i="17"/>
  <c r="O77" i="17"/>
  <c r="Q77" i="17"/>
  <c r="V77" i="17"/>
  <c r="G78" i="17"/>
  <c r="M78" i="17" s="1"/>
  <c r="I78" i="17"/>
  <c r="K78" i="17"/>
  <c r="O78" i="17"/>
  <c r="Q78" i="17"/>
  <c r="V78" i="17"/>
  <c r="G79" i="17"/>
  <c r="I79" i="17"/>
  <c r="K79" i="17"/>
  <c r="M79" i="17"/>
  <c r="O79" i="17"/>
  <c r="Q79" i="17"/>
  <c r="V79" i="17"/>
  <c r="G80" i="17"/>
  <c r="I80" i="17"/>
  <c r="K80" i="17"/>
  <c r="M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5" i="17"/>
  <c r="G84" i="17" s="1"/>
  <c r="I85" i="17"/>
  <c r="I84" i="17" s="1"/>
  <c r="K85" i="17"/>
  <c r="K84" i="17" s="1"/>
  <c r="O85" i="17"/>
  <c r="O84" i="17" s="1"/>
  <c r="Q85" i="17"/>
  <c r="Q84" i="17" s="1"/>
  <c r="V85" i="17"/>
  <c r="V84" i="17" s="1"/>
  <c r="G86" i="17"/>
  <c r="I86" i="17"/>
  <c r="K86" i="17"/>
  <c r="M86" i="17"/>
  <c r="O86" i="17"/>
  <c r="Q86" i="17"/>
  <c r="V86" i="17"/>
  <c r="G87" i="17"/>
  <c r="I87" i="17"/>
  <c r="K87" i="17"/>
  <c r="M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I91" i="17"/>
  <c r="K91" i="17"/>
  <c r="M91" i="17"/>
  <c r="O91" i="17"/>
  <c r="Q91" i="17"/>
  <c r="V91" i="17"/>
  <c r="G92" i="17"/>
  <c r="I92" i="17"/>
  <c r="K92" i="17"/>
  <c r="M92" i="17"/>
  <c r="O92" i="17"/>
  <c r="Q92" i="17"/>
  <c r="V92" i="17"/>
  <c r="G93" i="17"/>
  <c r="M93" i="17" s="1"/>
  <c r="I93" i="17"/>
  <c r="K93" i="17"/>
  <c r="O93" i="17"/>
  <c r="Q93" i="17"/>
  <c r="V93" i="17"/>
  <c r="G94" i="17"/>
  <c r="I94" i="17"/>
  <c r="K94" i="17"/>
  <c r="M94" i="17"/>
  <c r="O94" i="17"/>
  <c r="Q94" i="17"/>
  <c r="V94" i="17"/>
  <c r="K95" i="17"/>
  <c r="G96" i="17"/>
  <c r="I96" i="17"/>
  <c r="I95" i="17" s="1"/>
  <c r="K96" i="17"/>
  <c r="M96" i="17"/>
  <c r="O96" i="17"/>
  <c r="O95" i="17" s="1"/>
  <c r="Q96" i="17"/>
  <c r="Q95" i="17" s="1"/>
  <c r="V96" i="17"/>
  <c r="G97" i="17"/>
  <c r="G95" i="17" s="1"/>
  <c r="I97" i="17"/>
  <c r="K97" i="17"/>
  <c r="O97" i="17"/>
  <c r="Q97" i="17"/>
  <c r="V97" i="17"/>
  <c r="G98" i="17"/>
  <c r="I98" i="17"/>
  <c r="K98" i="17"/>
  <c r="M98" i="17"/>
  <c r="O98" i="17"/>
  <c r="Q98" i="17"/>
  <c r="V98" i="17"/>
  <c r="G99" i="17"/>
  <c r="M99" i="17" s="1"/>
  <c r="I99" i="17"/>
  <c r="K99" i="17"/>
  <c r="O99" i="17"/>
  <c r="Q99" i="17"/>
  <c r="V99" i="17"/>
  <c r="V95" i="17" s="1"/>
  <c r="G100" i="17"/>
  <c r="I100" i="17"/>
  <c r="K100" i="17"/>
  <c r="M100" i="17"/>
  <c r="O100" i="17"/>
  <c r="Q100" i="17"/>
  <c r="V100" i="17"/>
  <c r="G101" i="17"/>
  <c r="AF103" i="17" s="1"/>
  <c r="I101" i="17"/>
  <c r="K101" i="17"/>
  <c r="O101" i="17"/>
  <c r="Q101" i="17"/>
  <c r="V101" i="17"/>
  <c r="AE103" i="17"/>
  <c r="G162" i="16"/>
  <c r="G8" i="16"/>
  <c r="G9" i="16"/>
  <c r="M9" i="16" s="1"/>
  <c r="I9" i="16"/>
  <c r="I8" i="16" s="1"/>
  <c r="K9" i="16"/>
  <c r="K8" i="16" s="1"/>
  <c r="O9" i="16"/>
  <c r="O8" i="16" s="1"/>
  <c r="Q9" i="16"/>
  <c r="Q8" i="16" s="1"/>
  <c r="V9" i="16"/>
  <c r="V8" i="16" s="1"/>
  <c r="G11" i="16"/>
  <c r="I11" i="16"/>
  <c r="K11" i="16"/>
  <c r="M11" i="16"/>
  <c r="O11" i="16"/>
  <c r="Q11" i="16"/>
  <c r="V11" i="16"/>
  <c r="G13" i="16"/>
  <c r="I13" i="16"/>
  <c r="K13" i="16"/>
  <c r="M13" i="16"/>
  <c r="O13" i="16"/>
  <c r="Q13" i="16"/>
  <c r="V13" i="16"/>
  <c r="G14" i="16"/>
  <c r="I14" i="16"/>
  <c r="K14" i="16"/>
  <c r="M14" i="16"/>
  <c r="O14" i="16"/>
  <c r="Q14" i="16"/>
  <c r="V14" i="16"/>
  <c r="G15" i="16"/>
  <c r="M15" i="16" s="1"/>
  <c r="I15" i="16"/>
  <c r="K15" i="16"/>
  <c r="O15" i="16"/>
  <c r="Q15" i="16"/>
  <c r="V15" i="16"/>
  <c r="G16" i="16"/>
  <c r="I16" i="16"/>
  <c r="K16" i="16"/>
  <c r="M16" i="16"/>
  <c r="O16" i="16"/>
  <c r="Q16" i="16"/>
  <c r="V16" i="16"/>
  <c r="G17" i="16"/>
  <c r="I17" i="16"/>
  <c r="K17" i="16"/>
  <c r="M17" i="16"/>
  <c r="O17" i="16"/>
  <c r="Q17" i="16"/>
  <c r="V17" i="16"/>
  <c r="G19" i="16"/>
  <c r="M19" i="16" s="1"/>
  <c r="I19" i="16"/>
  <c r="I18" i="16" s="1"/>
  <c r="K19" i="16"/>
  <c r="K18" i="16" s="1"/>
  <c r="O19" i="16"/>
  <c r="O18" i="16" s="1"/>
  <c r="Q19" i="16"/>
  <c r="Q18" i="16" s="1"/>
  <c r="V19" i="16"/>
  <c r="V18" i="16" s="1"/>
  <c r="G21" i="16"/>
  <c r="M21" i="16" s="1"/>
  <c r="I21" i="16"/>
  <c r="K21" i="16"/>
  <c r="O21" i="16"/>
  <c r="Q21" i="16"/>
  <c r="V21" i="16"/>
  <c r="G23" i="16"/>
  <c r="I23" i="16"/>
  <c r="K23" i="16"/>
  <c r="M23" i="16"/>
  <c r="O23" i="16"/>
  <c r="Q23" i="16"/>
  <c r="V23" i="16"/>
  <c r="G24" i="16"/>
  <c r="M24" i="16" s="1"/>
  <c r="I24" i="16"/>
  <c r="K24" i="16"/>
  <c r="O24" i="16"/>
  <c r="Q24" i="16"/>
  <c r="V24" i="16"/>
  <c r="G25" i="16"/>
  <c r="I25" i="16"/>
  <c r="K25" i="16"/>
  <c r="M25" i="16"/>
  <c r="O25" i="16"/>
  <c r="Q25" i="16"/>
  <c r="V25" i="16"/>
  <c r="G26" i="16"/>
  <c r="I26" i="16"/>
  <c r="K26" i="16"/>
  <c r="M26" i="16"/>
  <c r="O26" i="16"/>
  <c r="Q26" i="16"/>
  <c r="V26" i="16"/>
  <c r="G27" i="16"/>
  <c r="I27" i="16"/>
  <c r="K27" i="16"/>
  <c r="M27" i="16"/>
  <c r="O27" i="16"/>
  <c r="Q27" i="16"/>
  <c r="V27" i="16"/>
  <c r="G28" i="16"/>
  <c r="G18" i="16" s="1"/>
  <c r="I28" i="16"/>
  <c r="K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5" i="16"/>
  <c r="I35" i="16"/>
  <c r="I34" i="16" s="1"/>
  <c r="K35" i="16"/>
  <c r="K34" i="16" s="1"/>
  <c r="M35" i="16"/>
  <c r="O35" i="16"/>
  <c r="O34" i="16" s="1"/>
  <c r="Q35" i="16"/>
  <c r="V35" i="16"/>
  <c r="V34" i="16" s="1"/>
  <c r="G38" i="16"/>
  <c r="I38" i="16"/>
  <c r="K38" i="16"/>
  <c r="M38" i="16"/>
  <c r="O38" i="16"/>
  <c r="Q38" i="16"/>
  <c r="V38" i="16"/>
  <c r="G39" i="16"/>
  <c r="G34" i="16" s="1"/>
  <c r="I39" i="16"/>
  <c r="K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M43" i="16" s="1"/>
  <c r="I43" i="16"/>
  <c r="K43" i="16"/>
  <c r="O43" i="16"/>
  <c r="Q43" i="16"/>
  <c r="V43" i="16"/>
  <c r="G44" i="16"/>
  <c r="M44" i="16" s="1"/>
  <c r="I44" i="16"/>
  <c r="K44" i="16"/>
  <c r="O44" i="16"/>
  <c r="Q44" i="16"/>
  <c r="Q34" i="16" s="1"/>
  <c r="V44" i="16"/>
  <c r="G47" i="16"/>
  <c r="I47" i="16"/>
  <c r="I46" i="16" s="1"/>
  <c r="K47" i="16"/>
  <c r="K46" i="16" s="1"/>
  <c r="M47" i="16"/>
  <c r="O47" i="16"/>
  <c r="O46" i="16" s="1"/>
  <c r="Q47" i="16"/>
  <c r="Q46" i="16" s="1"/>
  <c r="V47" i="16"/>
  <c r="G48" i="16"/>
  <c r="G46"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V46" i="16" s="1"/>
  <c r="G55" i="16"/>
  <c r="I55" i="16"/>
  <c r="K55" i="16"/>
  <c r="M55" i="16"/>
  <c r="O55" i="16"/>
  <c r="Q55" i="16"/>
  <c r="V55" i="16"/>
  <c r="G56" i="16"/>
  <c r="M56" i="16" s="1"/>
  <c r="I56" i="16"/>
  <c r="K56" i="16"/>
  <c r="O56" i="16"/>
  <c r="Q56" i="16"/>
  <c r="V56" i="16"/>
  <c r="G57" i="16"/>
  <c r="I57" i="16"/>
  <c r="K57" i="16"/>
  <c r="M57" i="16"/>
  <c r="O57" i="16"/>
  <c r="Q57" i="16"/>
  <c r="V57" i="16"/>
  <c r="G60" i="16"/>
  <c r="I60" i="16"/>
  <c r="I59" i="16" s="1"/>
  <c r="K60" i="16"/>
  <c r="M60" i="16"/>
  <c r="O60" i="16"/>
  <c r="Q60" i="16"/>
  <c r="Q59" i="16" s="1"/>
  <c r="V60" i="16"/>
  <c r="V59" i="16" s="1"/>
  <c r="G61" i="16"/>
  <c r="M61" i="16" s="1"/>
  <c r="I61" i="16"/>
  <c r="K61" i="16"/>
  <c r="O61" i="16"/>
  <c r="O59" i="16" s="1"/>
  <c r="Q61" i="16"/>
  <c r="V61" i="16"/>
  <c r="G62" i="16"/>
  <c r="G59" i="16" s="1"/>
  <c r="I62" i="16"/>
  <c r="K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6" i="16"/>
  <c r="I66" i="16"/>
  <c r="K66" i="16"/>
  <c r="M66" i="16"/>
  <c r="O66" i="16"/>
  <c r="Q66" i="16"/>
  <c r="V66" i="16"/>
  <c r="G67" i="16"/>
  <c r="M67" i="16" s="1"/>
  <c r="I67" i="16"/>
  <c r="K67" i="16"/>
  <c r="K59" i="16" s="1"/>
  <c r="O67" i="16"/>
  <c r="Q67" i="16"/>
  <c r="V67" i="16"/>
  <c r="G68" i="16"/>
  <c r="I68" i="16"/>
  <c r="K68" i="16"/>
  <c r="M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M73" i="16" s="1"/>
  <c r="I73" i="16"/>
  <c r="K73" i="16"/>
  <c r="O73" i="16"/>
  <c r="Q73" i="16"/>
  <c r="V73" i="16"/>
  <c r="G75" i="16"/>
  <c r="M75" i="16" s="1"/>
  <c r="I75" i="16"/>
  <c r="K75" i="16"/>
  <c r="K74" i="16" s="1"/>
  <c r="O75" i="16"/>
  <c r="O74" i="16" s="1"/>
  <c r="Q75" i="16"/>
  <c r="Q74" i="16" s="1"/>
  <c r="V75" i="16"/>
  <c r="V74" i="16" s="1"/>
  <c r="G78" i="16"/>
  <c r="I78" i="16"/>
  <c r="K78" i="16"/>
  <c r="M78" i="16"/>
  <c r="O78" i="16"/>
  <c r="Q78" i="16"/>
  <c r="V78" i="16"/>
  <c r="G81" i="16"/>
  <c r="I81" i="16"/>
  <c r="K81" i="16"/>
  <c r="M81" i="16"/>
  <c r="O81" i="16"/>
  <c r="Q81" i="16"/>
  <c r="V81" i="16"/>
  <c r="G84" i="16"/>
  <c r="M84" i="16" s="1"/>
  <c r="I84" i="16"/>
  <c r="K84" i="16"/>
  <c r="O84" i="16"/>
  <c r="Q84" i="16"/>
  <c r="V84" i="16"/>
  <c r="G87" i="16"/>
  <c r="M87" i="16" s="1"/>
  <c r="I87" i="16"/>
  <c r="K87" i="16"/>
  <c r="O87" i="16"/>
  <c r="Q87" i="16"/>
  <c r="V87" i="16"/>
  <c r="G90" i="16"/>
  <c r="I90" i="16"/>
  <c r="K90" i="16"/>
  <c r="M90" i="16"/>
  <c r="O90" i="16"/>
  <c r="Q90" i="16"/>
  <c r="V90" i="16"/>
  <c r="G92" i="16"/>
  <c r="M92" i="16" s="1"/>
  <c r="I92" i="16"/>
  <c r="K92" i="16"/>
  <c r="O92" i="16"/>
  <c r="Q92" i="16"/>
  <c r="V92" i="16"/>
  <c r="G93" i="16"/>
  <c r="I93" i="16"/>
  <c r="I74" i="16" s="1"/>
  <c r="K93" i="16"/>
  <c r="M93" i="16"/>
  <c r="O93" i="16"/>
  <c r="Q93" i="16"/>
  <c r="V93" i="16"/>
  <c r="G94" i="16"/>
  <c r="M94" i="16" s="1"/>
  <c r="I94" i="16"/>
  <c r="K94" i="16"/>
  <c r="O94" i="16"/>
  <c r="Q94" i="16"/>
  <c r="V94" i="16"/>
  <c r="G95" i="16"/>
  <c r="I95" i="16"/>
  <c r="K95" i="16"/>
  <c r="M95" i="16"/>
  <c r="O95" i="16"/>
  <c r="Q95" i="16"/>
  <c r="V95" i="16"/>
  <c r="G96" i="16"/>
  <c r="M96" i="16" s="1"/>
  <c r="I96" i="16"/>
  <c r="K96" i="16"/>
  <c r="O96" i="16"/>
  <c r="Q96" i="16"/>
  <c r="V96" i="16"/>
  <c r="G99" i="16"/>
  <c r="I99" i="16"/>
  <c r="K99" i="16"/>
  <c r="M99" i="16"/>
  <c r="O99" i="16"/>
  <c r="Q99" i="16"/>
  <c r="V99" i="16"/>
  <c r="G101" i="16"/>
  <c r="I101" i="16"/>
  <c r="I100" i="16" s="1"/>
  <c r="K101" i="16"/>
  <c r="M101" i="16"/>
  <c r="O101" i="16"/>
  <c r="Q101" i="16"/>
  <c r="Q100" i="16" s="1"/>
  <c r="V101" i="16"/>
  <c r="G103" i="16"/>
  <c r="G100" i="16" s="1"/>
  <c r="I103" i="16"/>
  <c r="K103" i="16"/>
  <c r="K100" i="16" s="1"/>
  <c r="O103" i="16"/>
  <c r="O100" i="16" s="1"/>
  <c r="Q103" i="16"/>
  <c r="V103"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V100" i="16" s="1"/>
  <c r="G111" i="16"/>
  <c r="I111" i="16"/>
  <c r="K111" i="16"/>
  <c r="M111" i="16"/>
  <c r="O111" i="16"/>
  <c r="Q111" i="16"/>
  <c r="V111" i="16"/>
  <c r="G112" i="16"/>
  <c r="M112" i="16" s="1"/>
  <c r="I112" i="16"/>
  <c r="K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8" i="16"/>
  <c r="M118" i="16" s="1"/>
  <c r="I118" i="16"/>
  <c r="K118" i="16"/>
  <c r="O118" i="16"/>
  <c r="Q118" i="16"/>
  <c r="V118" i="16"/>
  <c r="G120" i="16"/>
  <c r="I120" i="16"/>
  <c r="K120" i="16"/>
  <c r="M120" i="16"/>
  <c r="O120" i="16"/>
  <c r="Q120" i="16"/>
  <c r="V120" i="16"/>
  <c r="G122" i="16"/>
  <c r="I122" i="16"/>
  <c r="I121" i="16" s="1"/>
  <c r="K122" i="16"/>
  <c r="M122" i="16"/>
  <c r="O122" i="16"/>
  <c r="Q122" i="16"/>
  <c r="Q121" i="16" s="1"/>
  <c r="V122" i="16"/>
  <c r="V121" i="16" s="1"/>
  <c r="G124" i="16"/>
  <c r="M124" i="16" s="1"/>
  <c r="I124" i="16"/>
  <c r="K124" i="16"/>
  <c r="K121" i="16" s="1"/>
  <c r="O124" i="16"/>
  <c r="O121" i="16" s="1"/>
  <c r="Q124" i="16"/>
  <c r="V124" i="16"/>
  <c r="G126" i="16"/>
  <c r="I126" i="16"/>
  <c r="K126" i="16"/>
  <c r="M126" i="16"/>
  <c r="O126" i="16"/>
  <c r="Q126" i="16"/>
  <c r="V126" i="16"/>
  <c r="G128" i="16"/>
  <c r="M128" i="16" s="1"/>
  <c r="I128" i="16"/>
  <c r="K128" i="16"/>
  <c r="O128" i="16"/>
  <c r="Q128" i="16"/>
  <c r="V128" i="16"/>
  <c r="G130" i="16"/>
  <c r="M130" i="16" s="1"/>
  <c r="I130" i="16"/>
  <c r="K130" i="16"/>
  <c r="O130" i="16"/>
  <c r="Q130" i="16"/>
  <c r="V130" i="16"/>
  <c r="G131" i="16"/>
  <c r="M131" i="16" s="1"/>
  <c r="I131" i="16"/>
  <c r="K131" i="16"/>
  <c r="O131" i="16"/>
  <c r="Q131" i="16"/>
  <c r="V131" i="16"/>
  <c r="G132" i="16"/>
  <c r="I132" i="16"/>
  <c r="K132" i="16"/>
  <c r="M132" i="16"/>
  <c r="O132" i="16"/>
  <c r="Q132" i="16"/>
  <c r="V132" i="16"/>
  <c r="G133" i="16"/>
  <c r="G121" i="16" s="1"/>
  <c r="I133" i="16"/>
  <c r="K133" i="16"/>
  <c r="O133" i="16"/>
  <c r="Q133" i="16"/>
  <c r="V133" i="16"/>
  <c r="G134" i="16"/>
  <c r="I134" i="16"/>
  <c r="K134" i="16"/>
  <c r="M134" i="16"/>
  <c r="O134" i="16"/>
  <c r="Q134" i="16"/>
  <c r="V134" i="16"/>
  <c r="G135" i="16"/>
  <c r="I135" i="16"/>
  <c r="K135" i="16"/>
  <c r="M135" i="16"/>
  <c r="O135" i="16"/>
  <c r="Q135" i="16"/>
  <c r="V135" i="16"/>
  <c r="G136" i="16"/>
  <c r="I136" i="16"/>
  <c r="K136" i="16"/>
  <c r="M136" i="16"/>
  <c r="O136" i="16"/>
  <c r="Q136" i="16"/>
  <c r="V136" i="16"/>
  <c r="G137" i="16"/>
  <c r="M137" i="16" s="1"/>
  <c r="I137" i="16"/>
  <c r="K137" i="16"/>
  <c r="O137" i="16"/>
  <c r="Q137" i="16"/>
  <c r="V137" i="16"/>
  <c r="G138" i="16"/>
  <c r="I138" i="16"/>
  <c r="K138" i="16"/>
  <c r="M138" i="16"/>
  <c r="O138" i="16"/>
  <c r="Q138" i="16"/>
  <c r="V138" i="16"/>
  <c r="G139" i="16"/>
  <c r="M139" i="16" s="1"/>
  <c r="I139" i="16"/>
  <c r="K139" i="16"/>
  <c r="O139" i="16"/>
  <c r="Q139" i="16"/>
  <c r="V139" i="16"/>
  <c r="G140" i="16"/>
  <c r="I140" i="16"/>
  <c r="K140" i="16"/>
  <c r="M140" i="16"/>
  <c r="O140" i="16"/>
  <c r="Q140" i="16"/>
  <c r="V140" i="16"/>
  <c r="G141" i="16"/>
  <c r="M141" i="16" s="1"/>
  <c r="I141" i="16"/>
  <c r="K141" i="16"/>
  <c r="O141" i="16"/>
  <c r="Q141" i="16"/>
  <c r="V141" i="16"/>
  <c r="G142" i="16"/>
  <c r="I142" i="16"/>
  <c r="K142" i="16"/>
  <c r="M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G146" i="16"/>
  <c r="I146" i="16"/>
  <c r="K146" i="16"/>
  <c r="M146" i="16"/>
  <c r="O146" i="16"/>
  <c r="Q146" i="16"/>
  <c r="V146" i="16"/>
  <c r="G147" i="16"/>
  <c r="I147" i="16"/>
  <c r="K147" i="16"/>
  <c r="M147" i="16"/>
  <c r="O147" i="16"/>
  <c r="Q147" i="16"/>
  <c r="V147" i="16"/>
  <c r="G149" i="16"/>
  <c r="G148" i="16" s="1"/>
  <c r="I149" i="16"/>
  <c r="I148" i="16" s="1"/>
  <c r="K149" i="16"/>
  <c r="K148" i="16" s="1"/>
  <c r="O149" i="16"/>
  <c r="O148" i="16" s="1"/>
  <c r="Q149" i="16"/>
  <c r="Q148" i="16" s="1"/>
  <c r="V149" i="16"/>
  <c r="V148" i="16" s="1"/>
  <c r="G150" i="16"/>
  <c r="I150" i="16"/>
  <c r="K150" i="16"/>
  <c r="M150" i="16"/>
  <c r="O150" i="16"/>
  <c r="Q150" i="16"/>
  <c r="V150" i="16"/>
  <c r="G152" i="16"/>
  <c r="I152" i="16"/>
  <c r="K152" i="16"/>
  <c r="M152" i="16"/>
  <c r="O152" i="16"/>
  <c r="Q152" i="16"/>
  <c r="V152" i="16"/>
  <c r="G154" i="16"/>
  <c r="G155" i="16"/>
  <c r="M155" i="16" s="1"/>
  <c r="I155" i="16"/>
  <c r="I154" i="16" s="1"/>
  <c r="K155" i="16"/>
  <c r="O155" i="16"/>
  <c r="O154" i="16" s="1"/>
  <c r="Q155" i="16"/>
  <c r="Q154" i="16" s="1"/>
  <c r="V155" i="16"/>
  <c r="V154" i="16" s="1"/>
  <c r="G157" i="16"/>
  <c r="M157" i="16" s="1"/>
  <c r="I157" i="16"/>
  <c r="K157" i="16"/>
  <c r="K154" i="16" s="1"/>
  <c r="O157" i="16"/>
  <c r="Q157" i="16"/>
  <c r="V157" i="16"/>
  <c r="G158" i="16"/>
  <c r="I158" i="16"/>
  <c r="K158" i="16"/>
  <c r="M158" i="16"/>
  <c r="O158" i="16"/>
  <c r="Q158" i="16"/>
  <c r="V158" i="16"/>
  <c r="G159" i="16"/>
  <c r="M159" i="16" s="1"/>
  <c r="I159" i="16"/>
  <c r="K159" i="16"/>
  <c r="O159" i="16"/>
  <c r="Q159" i="16"/>
  <c r="V159" i="16"/>
  <c r="G160" i="16"/>
  <c r="M160" i="16" s="1"/>
  <c r="I160" i="16"/>
  <c r="K160" i="16"/>
  <c r="O160" i="16"/>
  <c r="Q160" i="16"/>
  <c r="V160" i="16"/>
  <c r="AE162" i="16"/>
  <c r="AF162" i="16"/>
  <c r="G90" i="15"/>
  <c r="K8" i="15"/>
  <c r="V8" i="15"/>
  <c r="G9" i="15"/>
  <c r="I9" i="15"/>
  <c r="K9" i="15"/>
  <c r="M9" i="15"/>
  <c r="O9" i="15"/>
  <c r="O8" i="15" s="1"/>
  <c r="Q9" i="15"/>
  <c r="V9" i="15"/>
  <c r="G10" i="15"/>
  <c r="G8" i="15" s="1"/>
  <c r="I10" i="15"/>
  <c r="K10" i="15"/>
  <c r="O10" i="15"/>
  <c r="Q10" i="15"/>
  <c r="V10" i="15"/>
  <c r="G11" i="15"/>
  <c r="M11" i="15" s="1"/>
  <c r="I11" i="15"/>
  <c r="I8" i="15" s="1"/>
  <c r="K11" i="15"/>
  <c r="O11" i="15"/>
  <c r="Q11" i="15"/>
  <c r="Q8" i="15" s="1"/>
  <c r="V11" i="15"/>
  <c r="K12" i="15"/>
  <c r="V12" i="15"/>
  <c r="G13" i="15"/>
  <c r="I13" i="15"/>
  <c r="K13" i="15"/>
  <c r="M13" i="15"/>
  <c r="O13" i="15"/>
  <c r="Q13" i="15"/>
  <c r="V13" i="15"/>
  <c r="G14" i="15"/>
  <c r="G12" i="15" s="1"/>
  <c r="I14" i="15"/>
  <c r="K14" i="15"/>
  <c r="O14" i="15"/>
  <c r="O12" i="15" s="1"/>
  <c r="Q14" i="15"/>
  <c r="V14" i="15"/>
  <c r="G15" i="15"/>
  <c r="M15" i="15" s="1"/>
  <c r="I15" i="15"/>
  <c r="I12" i="15" s="1"/>
  <c r="K15" i="15"/>
  <c r="O15" i="15"/>
  <c r="Q15" i="15"/>
  <c r="Q12" i="15" s="1"/>
  <c r="V15" i="15"/>
  <c r="G17" i="15"/>
  <c r="I17" i="15"/>
  <c r="K17" i="15"/>
  <c r="M17" i="15"/>
  <c r="O17" i="15"/>
  <c r="Q17" i="15"/>
  <c r="V17" i="15"/>
  <c r="G18" i="15"/>
  <c r="G16" i="15" s="1"/>
  <c r="I18" i="15"/>
  <c r="K18" i="15"/>
  <c r="O18" i="15"/>
  <c r="O16" i="15" s="1"/>
  <c r="Q18" i="15"/>
  <c r="V18" i="15"/>
  <c r="G19" i="15"/>
  <c r="M19" i="15" s="1"/>
  <c r="I19" i="15"/>
  <c r="I16" i="15" s="1"/>
  <c r="K19" i="15"/>
  <c r="O19" i="15"/>
  <c r="Q19" i="15"/>
  <c r="Q16" i="15" s="1"/>
  <c r="V19" i="15"/>
  <c r="G20" i="15"/>
  <c r="M20" i="15" s="1"/>
  <c r="I20" i="15"/>
  <c r="K20" i="15"/>
  <c r="K16" i="15" s="1"/>
  <c r="O20" i="15"/>
  <c r="Q20" i="15"/>
  <c r="V20" i="15"/>
  <c r="V16" i="15" s="1"/>
  <c r="G21" i="15"/>
  <c r="I21" i="15"/>
  <c r="K21" i="15"/>
  <c r="M21" i="15"/>
  <c r="O21" i="15"/>
  <c r="Q21" i="15"/>
  <c r="V21" i="15"/>
  <c r="G22" i="15"/>
  <c r="O22" i="15"/>
  <c r="G23" i="15"/>
  <c r="M23" i="15" s="1"/>
  <c r="I23" i="15"/>
  <c r="I22" i="15" s="1"/>
  <c r="K23" i="15"/>
  <c r="O23" i="15"/>
  <c r="Q23" i="15"/>
  <c r="Q22" i="15" s="1"/>
  <c r="V23" i="15"/>
  <c r="G24" i="15"/>
  <c r="M24" i="15" s="1"/>
  <c r="I24" i="15"/>
  <c r="K24" i="15"/>
  <c r="K22" i="15" s="1"/>
  <c r="O24" i="15"/>
  <c r="Q24" i="15"/>
  <c r="V24" i="15"/>
  <c r="V22" i="15" s="1"/>
  <c r="G25" i="15"/>
  <c r="I25" i="15"/>
  <c r="K25" i="15"/>
  <c r="M25" i="15"/>
  <c r="O25" i="15"/>
  <c r="Q25" i="15"/>
  <c r="V25" i="15"/>
  <c r="G27" i="15"/>
  <c r="M27" i="15" s="1"/>
  <c r="I27" i="15"/>
  <c r="I26" i="15" s="1"/>
  <c r="K27" i="15"/>
  <c r="O27" i="15"/>
  <c r="Q27" i="15"/>
  <c r="Q26" i="15" s="1"/>
  <c r="V27" i="15"/>
  <c r="G28" i="15"/>
  <c r="M28" i="15" s="1"/>
  <c r="I28" i="15"/>
  <c r="K28" i="15"/>
  <c r="K26" i="15" s="1"/>
  <c r="O28" i="15"/>
  <c r="Q28" i="15"/>
  <c r="V28" i="15"/>
  <c r="V26" i="15" s="1"/>
  <c r="G29" i="15"/>
  <c r="I29" i="15"/>
  <c r="K29" i="15"/>
  <c r="M29" i="15"/>
  <c r="O29" i="15"/>
  <c r="Q29" i="15"/>
  <c r="V29" i="15"/>
  <c r="G30" i="15"/>
  <c r="M30" i="15" s="1"/>
  <c r="I30" i="15"/>
  <c r="K30" i="15"/>
  <c r="O30" i="15"/>
  <c r="O26" i="15" s="1"/>
  <c r="Q30" i="15"/>
  <c r="V30" i="15"/>
  <c r="G31" i="15"/>
  <c r="M31" i="15" s="1"/>
  <c r="I31" i="15"/>
  <c r="K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I37" i="15"/>
  <c r="K37" i="15"/>
  <c r="M37" i="15"/>
  <c r="O37" i="15"/>
  <c r="Q37" i="15"/>
  <c r="V37" i="15"/>
  <c r="G39" i="15"/>
  <c r="M39" i="15" s="1"/>
  <c r="I39" i="15"/>
  <c r="I38" i="15" s="1"/>
  <c r="K39" i="15"/>
  <c r="O39" i="15"/>
  <c r="Q39" i="15"/>
  <c r="Q38" i="15" s="1"/>
  <c r="V39" i="15"/>
  <c r="G40" i="15"/>
  <c r="M40" i="15" s="1"/>
  <c r="I40" i="15"/>
  <c r="K40" i="15"/>
  <c r="K38" i="15" s="1"/>
  <c r="O40" i="15"/>
  <c r="Q40" i="15"/>
  <c r="V40" i="15"/>
  <c r="V38" i="15" s="1"/>
  <c r="G41" i="15"/>
  <c r="I41" i="15"/>
  <c r="K41" i="15"/>
  <c r="M41" i="15"/>
  <c r="O41" i="15"/>
  <c r="Q41" i="15"/>
  <c r="V41" i="15"/>
  <c r="G42" i="15"/>
  <c r="M42" i="15" s="1"/>
  <c r="I42" i="15"/>
  <c r="K42" i="15"/>
  <c r="O42" i="15"/>
  <c r="O38" i="15" s="1"/>
  <c r="Q42" i="15"/>
  <c r="V42" i="15"/>
  <c r="G43" i="15"/>
  <c r="M43" i="15" s="1"/>
  <c r="I43" i="15"/>
  <c r="K43" i="15"/>
  <c r="O43" i="15"/>
  <c r="Q43" i="15"/>
  <c r="V43" i="15"/>
  <c r="G44" i="15"/>
  <c r="M44" i="15" s="1"/>
  <c r="I44" i="15"/>
  <c r="K44" i="15"/>
  <c r="O44" i="15"/>
  <c r="Q44" i="15"/>
  <c r="V44" i="15"/>
  <c r="G45" i="15"/>
  <c r="I45" i="15"/>
  <c r="K45" i="15"/>
  <c r="M45" i="15"/>
  <c r="O45" i="15"/>
  <c r="Q45" i="15"/>
  <c r="V45" i="15"/>
  <c r="G46" i="15"/>
  <c r="AF90" i="15" s="1"/>
  <c r="I46" i="15"/>
  <c r="K46" i="15"/>
  <c r="O46" i="15"/>
  <c r="Q46" i="15"/>
  <c r="V46" i="15"/>
  <c r="I47" i="15"/>
  <c r="G48" i="15"/>
  <c r="M48" i="15" s="1"/>
  <c r="I48" i="15"/>
  <c r="K48" i="15"/>
  <c r="K47" i="15" s="1"/>
  <c r="O48" i="15"/>
  <c r="Q48" i="15"/>
  <c r="V48" i="15"/>
  <c r="V47" i="15" s="1"/>
  <c r="G49" i="15"/>
  <c r="I49" i="15"/>
  <c r="K49" i="15"/>
  <c r="M49" i="15"/>
  <c r="O49" i="15"/>
  <c r="Q49" i="15"/>
  <c r="V49" i="15"/>
  <c r="G50" i="15"/>
  <c r="G47" i="15" s="1"/>
  <c r="I50" i="15"/>
  <c r="K50" i="15"/>
  <c r="O50" i="15"/>
  <c r="O47" i="15" s="1"/>
  <c r="Q50" i="15"/>
  <c r="V50" i="15"/>
  <c r="G51" i="15"/>
  <c r="M51" i="15" s="1"/>
  <c r="I51" i="15"/>
  <c r="K51" i="15"/>
  <c r="O51" i="15"/>
  <c r="Q51" i="15"/>
  <c r="Q47" i="15" s="1"/>
  <c r="V51" i="15"/>
  <c r="G52" i="15"/>
  <c r="M52" i="15" s="1"/>
  <c r="I52" i="15"/>
  <c r="K52" i="15"/>
  <c r="O52" i="15"/>
  <c r="Q52" i="15"/>
  <c r="V52" i="15"/>
  <c r="G54" i="15"/>
  <c r="G53" i="15" s="1"/>
  <c r="I54" i="15"/>
  <c r="I53" i="15" s="1"/>
  <c r="K54" i="15"/>
  <c r="O54" i="15"/>
  <c r="O53" i="15" s="1"/>
  <c r="Q54" i="15"/>
  <c r="V54" i="15"/>
  <c r="G55" i="15"/>
  <c r="M55" i="15" s="1"/>
  <c r="I55" i="15"/>
  <c r="K55" i="15"/>
  <c r="O55" i="15"/>
  <c r="Q55" i="15"/>
  <c r="Q53" i="15" s="1"/>
  <c r="V55" i="15"/>
  <c r="G56" i="15"/>
  <c r="I56" i="15"/>
  <c r="K56" i="15"/>
  <c r="K53" i="15" s="1"/>
  <c r="M56" i="15"/>
  <c r="O56" i="15"/>
  <c r="Q56" i="15"/>
  <c r="V56" i="15"/>
  <c r="V53" i="15" s="1"/>
  <c r="G58" i="15"/>
  <c r="M58" i="15" s="1"/>
  <c r="M57" i="15" s="1"/>
  <c r="I58" i="15"/>
  <c r="K58" i="15"/>
  <c r="O58" i="15"/>
  <c r="O57" i="15" s="1"/>
  <c r="Q58" i="15"/>
  <c r="Q57" i="15" s="1"/>
  <c r="V58" i="15"/>
  <c r="G59" i="15"/>
  <c r="M59" i="15" s="1"/>
  <c r="I59" i="15"/>
  <c r="I57" i="15" s="1"/>
  <c r="K59" i="15"/>
  <c r="O59" i="15"/>
  <c r="Q59" i="15"/>
  <c r="V59" i="15"/>
  <c r="G60" i="15"/>
  <c r="I60" i="15"/>
  <c r="K60" i="15"/>
  <c r="K57" i="15" s="1"/>
  <c r="M60" i="15"/>
  <c r="O60" i="15"/>
  <c r="Q60" i="15"/>
  <c r="V60" i="15"/>
  <c r="V57" i="15" s="1"/>
  <c r="G61" i="15"/>
  <c r="I61" i="15"/>
  <c r="K61" i="15"/>
  <c r="M61" i="15"/>
  <c r="O61" i="15"/>
  <c r="Q61" i="15"/>
  <c r="V61" i="15"/>
  <c r="G62" i="15"/>
  <c r="M62" i="15" s="1"/>
  <c r="I62" i="15"/>
  <c r="K62" i="15"/>
  <c r="O62" i="15"/>
  <c r="Q62" i="15"/>
  <c r="V62" i="15"/>
  <c r="G64" i="15"/>
  <c r="I64" i="15"/>
  <c r="K64" i="15"/>
  <c r="K63" i="15" s="1"/>
  <c r="M64" i="15"/>
  <c r="O64" i="15"/>
  <c r="Q64" i="15"/>
  <c r="V64" i="15"/>
  <c r="V63" i="15" s="1"/>
  <c r="G65" i="15"/>
  <c r="I65" i="15"/>
  <c r="K65" i="15"/>
  <c r="M65" i="15"/>
  <c r="O65" i="15"/>
  <c r="Q65" i="15"/>
  <c r="V65" i="15"/>
  <c r="G66" i="15"/>
  <c r="G63" i="15" s="1"/>
  <c r="I66" i="15"/>
  <c r="K66" i="15"/>
  <c r="O66" i="15"/>
  <c r="O63" i="15" s="1"/>
  <c r="Q66" i="15"/>
  <c r="V66" i="15"/>
  <c r="G67" i="15"/>
  <c r="M67" i="15" s="1"/>
  <c r="I67" i="15"/>
  <c r="K67" i="15"/>
  <c r="O67" i="15"/>
  <c r="Q67" i="15"/>
  <c r="Q63" i="15" s="1"/>
  <c r="V67" i="15"/>
  <c r="G68" i="15"/>
  <c r="I68" i="15"/>
  <c r="K68" i="15"/>
  <c r="M68" i="15"/>
  <c r="O68" i="15"/>
  <c r="Q68" i="15"/>
  <c r="V68" i="15"/>
  <c r="G69" i="15"/>
  <c r="I69" i="15"/>
  <c r="K69" i="15"/>
  <c r="M69" i="15"/>
  <c r="O69" i="15"/>
  <c r="Q69" i="15"/>
  <c r="V69" i="15"/>
  <c r="G70" i="15"/>
  <c r="M70" i="15" s="1"/>
  <c r="I70" i="15"/>
  <c r="K70" i="15"/>
  <c r="O70" i="15"/>
  <c r="Q70" i="15"/>
  <c r="V70" i="15"/>
  <c r="G71" i="15"/>
  <c r="M71" i="15" s="1"/>
  <c r="I71" i="15"/>
  <c r="I63" i="15" s="1"/>
  <c r="K71" i="15"/>
  <c r="O71" i="15"/>
  <c r="Q71" i="15"/>
  <c r="V71" i="15"/>
  <c r="G72" i="15"/>
  <c r="I72" i="15"/>
  <c r="K72" i="15"/>
  <c r="M72" i="15"/>
  <c r="O72" i="15"/>
  <c r="Q72" i="15"/>
  <c r="V72" i="15"/>
  <c r="G74" i="15"/>
  <c r="M74" i="15" s="1"/>
  <c r="I74" i="15"/>
  <c r="I73" i="15" s="1"/>
  <c r="K74" i="15"/>
  <c r="O74" i="15"/>
  <c r="O73" i="15" s="1"/>
  <c r="Q74" i="15"/>
  <c r="Q73" i="15" s="1"/>
  <c r="V74" i="15"/>
  <c r="G75" i="15"/>
  <c r="M75" i="15" s="1"/>
  <c r="I75" i="15"/>
  <c r="K75" i="15"/>
  <c r="O75" i="15"/>
  <c r="Q75" i="15"/>
  <c r="V75" i="15"/>
  <c r="G76" i="15"/>
  <c r="I76" i="15"/>
  <c r="K76" i="15"/>
  <c r="K73" i="15" s="1"/>
  <c r="M76" i="15"/>
  <c r="O76" i="15"/>
  <c r="Q76" i="15"/>
  <c r="V76" i="15"/>
  <c r="V73" i="15" s="1"/>
  <c r="G78" i="15"/>
  <c r="G77" i="15" s="1"/>
  <c r="I78" i="15"/>
  <c r="I77" i="15" s="1"/>
  <c r="K78" i="15"/>
  <c r="O78" i="15"/>
  <c r="O77" i="15" s="1"/>
  <c r="Q78" i="15"/>
  <c r="Q77" i="15" s="1"/>
  <c r="V78" i="15"/>
  <c r="G79" i="15"/>
  <c r="M79" i="15" s="1"/>
  <c r="I79" i="15"/>
  <c r="K79" i="15"/>
  <c r="O79" i="15"/>
  <c r="Q79" i="15"/>
  <c r="V79" i="15"/>
  <c r="G80" i="15"/>
  <c r="I80" i="15"/>
  <c r="K80" i="15"/>
  <c r="K77" i="15" s="1"/>
  <c r="M80" i="15"/>
  <c r="O80" i="15"/>
  <c r="Q80" i="15"/>
  <c r="V80" i="15"/>
  <c r="V77" i="15" s="1"/>
  <c r="G81" i="15"/>
  <c r="I81" i="15"/>
  <c r="K81" i="15"/>
  <c r="M81" i="15"/>
  <c r="O81" i="15"/>
  <c r="Q81" i="15"/>
  <c r="V81" i="15"/>
  <c r="G82" i="15"/>
  <c r="M82" i="15" s="1"/>
  <c r="I82" i="15"/>
  <c r="K82" i="15"/>
  <c r="O82" i="15"/>
  <c r="Q82" i="15"/>
  <c r="V82" i="15"/>
  <c r="G83" i="15"/>
  <c r="M83" i="15" s="1"/>
  <c r="I83" i="15"/>
  <c r="K83" i="15"/>
  <c r="O83" i="15"/>
  <c r="Q83" i="15"/>
  <c r="V83" i="15"/>
  <c r="G84" i="15"/>
  <c r="I84" i="15"/>
  <c r="K84" i="15"/>
  <c r="M84" i="15"/>
  <c r="O84" i="15"/>
  <c r="Q84" i="15"/>
  <c r="V84" i="15"/>
  <c r="G85" i="15"/>
  <c r="I85" i="15"/>
  <c r="K85" i="15"/>
  <c r="M85" i="15"/>
  <c r="O85" i="15"/>
  <c r="Q85" i="15"/>
  <c r="V85" i="15"/>
  <c r="G86" i="15"/>
  <c r="M86" i="15" s="1"/>
  <c r="I86" i="15"/>
  <c r="K86" i="15"/>
  <c r="O86" i="15"/>
  <c r="Q86" i="15"/>
  <c r="V86" i="15"/>
  <c r="G87" i="15"/>
  <c r="M87" i="15" s="1"/>
  <c r="I87" i="15"/>
  <c r="K87" i="15"/>
  <c r="O87" i="15"/>
  <c r="Q87" i="15"/>
  <c r="V87" i="15"/>
  <c r="G88" i="15"/>
  <c r="I88" i="15"/>
  <c r="K88" i="15"/>
  <c r="M88" i="15"/>
  <c r="O88" i="15"/>
  <c r="Q88" i="15"/>
  <c r="V88" i="15"/>
  <c r="AE90" i="15"/>
  <c r="G290" i="14"/>
  <c r="BA287" i="14"/>
  <c r="BA199" i="14"/>
  <c r="G8" i="14"/>
  <c r="Q8" i="14"/>
  <c r="G9" i="14"/>
  <c r="M9" i="14" s="1"/>
  <c r="M8" i="14" s="1"/>
  <c r="I9" i="14"/>
  <c r="I8" i="14" s="1"/>
  <c r="K9" i="14"/>
  <c r="K8" i="14" s="1"/>
  <c r="O9" i="14"/>
  <c r="O8" i="14" s="1"/>
  <c r="Q9" i="14"/>
  <c r="V9" i="14"/>
  <c r="V8" i="14" s="1"/>
  <c r="G12" i="14"/>
  <c r="G11" i="14" s="1"/>
  <c r="I12" i="14"/>
  <c r="I11" i="14" s="1"/>
  <c r="K12" i="14"/>
  <c r="O12" i="14"/>
  <c r="O11" i="14" s="1"/>
  <c r="Q12" i="14"/>
  <c r="Q11" i="14" s="1"/>
  <c r="V12" i="14"/>
  <c r="V11" i="14" s="1"/>
  <c r="G14" i="14"/>
  <c r="I14" i="14"/>
  <c r="K14" i="14"/>
  <c r="K11" i="14" s="1"/>
  <c r="M14" i="14"/>
  <c r="O14" i="14"/>
  <c r="Q14" i="14"/>
  <c r="V14" i="14"/>
  <c r="G16" i="14"/>
  <c r="I16" i="14"/>
  <c r="K16" i="14"/>
  <c r="M16" i="14"/>
  <c r="O16" i="14"/>
  <c r="Q16" i="14"/>
  <c r="V16" i="14"/>
  <c r="G18" i="14"/>
  <c r="I18" i="14"/>
  <c r="K18" i="14"/>
  <c r="M18" i="14"/>
  <c r="O18" i="14"/>
  <c r="Q18" i="14"/>
  <c r="V18"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5" i="14"/>
  <c r="M25" i="14" s="1"/>
  <c r="I25" i="14"/>
  <c r="K25" i="14"/>
  <c r="O25" i="14"/>
  <c r="Q25" i="14"/>
  <c r="V25" i="14"/>
  <c r="G27" i="14"/>
  <c r="I27" i="14"/>
  <c r="K27" i="14"/>
  <c r="M27" i="14"/>
  <c r="O27" i="14"/>
  <c r="Q27" i="14"/>
  <c r="V27" i="14"/>
  <c r="G28" i="14"/>
  <c r="I28" i="14"/>
  <c r="K28" i="14"/>
  <c r="M28" i="14"/>
  <c r="O28" i="14"/>
  <c r="Q28" i="14"/>
  <c r="V28" i="14"/>
  <c r="G29" i="14"/>
  <c r="I29" i="14"/>
  <c r="K29" i="14"/>
  <c r="M29" i="14"/>
  <c r="O29" i="14"/>
  <c r="Q29" i="14"/>
  <c r="V29"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8" i="14"/>
  <c r="I38" i="14"/>
  <c r="K38" i="14"/>
  <c r="M38" i="14"/>
  <c r="O38" i="14"/>
  <c r="Q38" i="14"/>
  <c r="V38" i="14"/>
  <c r="G40" i="14"/>
  <c r="I40" i="14"/>
  <c r="K40" i="14"/>
  <c r="M40" i="14"/>
  <c r="O40" i="14"/>
  <c r="Q40" i="14"/>
  <c r="V40" i="14"/>
  <c r="G41" i="14"/>
  <c r="I41" i="14"/>
  <c r="K41" i="14"/>
  <c r="M41" i="14"/>
  <c r="O41" i="14"/>
  <c r="Q41" i="14"/>
  <c r="V41" i="14"/>
  <c r="G42" i="14"/>
  <c r="M42" i="14" s="1"/>
  <c r="I42" i="14"/>
  <c r="K42" i="14"/>
  <c r="O42" i="14"/>
  <c r="Q42" i="14"/>
  <c r="V42" i="14"/>
  <c r="G44" i="14"/>
  <c r="G43" i="14" s="1"/>
  <c r="I44" i="14"/>
  <c r="K44" i="14"/>
  <c r="K43" i="14" s="1"/>
  <c r="O44" i="14"/>
  <c r="O43" i="14" s="1"/>
  <c r="Q44" i="14"/>
  <c r="Q43" i="14" s="1"/>
  <c r="V44" i="14"/>
  <c r="G45" i="14"/>
  <c r="M45" i="14" s="1"/>
  <c r="I45" i="14"/>
  <c r="I43" i="14" s="1"/>
  <c r="K45" i="14"/>
  <c r="O45" i="14"/>
  <c r="Q45" i="14"/>
  <c r="V45" i="14"/>
  <c r="G46" i="14"/>
  <c r="I46" i="14"/>
  <c r="K46" i="14"/>
  <c r="M46" i="14"/>
  <c r="O46" i="14"/>
  <c r="Q46" i="14"/>
  <c r="V46" i="14"/>
  <c r="G49" i="14"/>
  <c r="I49" i="14"/>
  <c r="K49" i="14"/>
  <c r="M49" i="14"/>
  <c r="O49" i="14"/>
  <c r="Q49" i="14"/>
  <c r="V49" i="14"/>
  <c r="G52" i="14"/>
  <c r="I52" i="14"/>
  <c r="K52" i="14"/>
  <c r="M52" i="14"/>
  <c r="O52" i="14"/>
  <c r="Q52" i="14"/>
  <c r="V52" i="14"/>
  <c r="G55" i="14"/>
  <c r="I55" i="14"/>
  <c r="K55" i="14"/>
  <c r="M55" i="14"/>
  <c r="O55" i="14"/>
  <c r="Q55" i="14"/>
  <c r="V55" i="14"/>
  <c r="G58" i="14"/>
  <c r="M58" i="14" s="1"/>
  <c r="I58" i="14"/>
  <c r="K58" i="14"/>
  <c r="O58" i="14"/>
  <c r="Q58" i="14"/>
  <c r="V58" i="14"/>
  <c r="G62" i="14"/>
  <c r="I62" i="14"/>
  <c r="K62" i="14"/>
  <c r="M62" i="14"/>
  <c r="O62" i="14"/>
  <c r="Q62" i="14"/>
  <c r="V62" i="14"/>
  <c r="V43" i="14" s="1"/>
  <c r="G66" i="14"/>
  <c r="M66" i="14" s="1"/>
  <c r="I66" i="14"/>
  <c r="K66" i="14"/>
  <c r="O66" i="14"/>
  <c r="Q66" i="14"/>
  <c r="V66" i="14"/>
  <c r="G70" i="14"/>
  <c r="M70" i="14" s="1"/>
  <c r="I70" i="14"/>
  <c r="K70" i="14"/>
  <c r="O70" i="14"/>
  <c r="Q70" i="14"/>
  <c r="V70" i="14"/>
  <c r="G72" i="14"/>
  <c r="I72" i="14"/>
  <c r="K72" i="14"/>
  <c r="M72" i="14"/>
  <c r="O72" i="14"/>
  <c r="Q72" i="14"/>
  <c r="V72" i="14"/>
  <c r="G74" i="14"/>
  <c r="I74" i="14"/>
  <c r="K74" i="14"/>
  <c r="M74" i="14"/>
  <c r="O74" i="14"/>
  <c r="Q74" i="14"/>
  <c r="V74" i="14"/>
  <c r="G76" i="14"/>
  <c r="I76" i="14"/>
  <c r="K76" i="14"/>
  <c r="M76" i="14"/>
  <c r="O76" i="14"/>
  <c r="Q76" i="14"/>
  <c r="V76" i="14"/>
  <c r="G78" i="14"/>
  <c r="I78" i="14"/>
  <c r="K78" i="14"/>
  <c r="M78" i="14"/>
  <c r="O78" i="14"/>
  <c r="Q78" i="14"/>
  <c r="V78" i="14"/>
  <c r="G79" i="14"/>
  <c r="M79" i="14" s="1"/>
  <c r="I79" i="14"/>
  <c r="K79" i="14"/>
  <c r="O79" i="14"/>
  <c r="Q79" i="14"/>
  <c r="V79" i="14"/>
  <c r="G81" i="14"/>
  <c r="I81" i="14"/>
  <c r="K81" i="14"/>
  <c r="M81" i="14"/>
  <c r="O81" i="14"/>
  <c r="Q81" i="14"/>
  <c r="V81" i="14"/>
  <c r="G83" i="14"/>
  <c r="M83" i="14" s="1"/>
  <c r="I83" i="14"/>
  <c r="K83" i="14"/>
  <c r="O83" i="14"/>
  <c r="Q83" i="14"/>
  <c r="V83" i="14"/>
  <c r="G84" i="14"/>
  <c r="M84" i="14" s="1"/>
  <c r="I84" i="14"/>
  <c r="K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I90" i="14"/>
  <c r="K90" i="14"/>
  <c r="M90" i="14"/>
  <c r="O90" i="14"/>
  <c r="Q90" i="14"/>
  <c r="V90" i="14"/>
  <c r="G93" i="14"/>
  <c r="G92" i="14" s="1"/>
  <c r="I93" i="14"/>
  <c r="I92" i="14" s="1"/>
  <c r="K93" i="14"/>
  <c r="O93" i="14"/>
  <c r="Q93" i="14"/>
  <c r="Q92" i="14" s="1"/>
  <c r="V93" i="14"/>
  <c r="V92" i="14" s="1"/>
  <c r="G96" i="14"/>
  <c r="I96" i="14"/>
  <c r="K96" i="14"/>
  <c r="K92" i="14" s="1"/>
  <c r="M96" i="14"/>
  <c r="O96" i="14"/>
  <c r="Q96" i="14"/>
  <c r="V96" i="14"/>
  <c r="G99" i="14"/>
  <c r="I99" i="14"/>
  <c r="K99" i="14"/>
  <c r="M99" i="14"/>
  <c r="O99" i="14"/>
  <c r="Q99" i="14"/>
  <c r="V99" i="14"/>
  <c r="G100" i="14"/>
  <c r="I100" i="14"/>
  <c r="K100" i="14"/>
  <c r="M100" i="14"/>
  <c r="O100" i="14"/>
  <c r="Q100" i="14"/>
  <c r="V100" i="14"/>
  <c r="G105" i="14"/>
  <c r="M105" i="14" s="1"/>
  <c r="I105" i="14"/>
  <c r="K105" i="14"/>
  <c r="O105" i="14"/>
  <c r="O92" i="14" s="1"/>
  <c r="Q105" i="14"/>
  <c r="V105" i="14"/>
  <c r="G111" i="14"/>
  <c r="M111" i="14" s="1"/>
  <c r="I111" i="14"/>
  <c r="K111" i="14"/>
  <c r="O111" i="14"/>
  <c r="Q111" i="14"/>
  <c r="V111" i="14"/>
  <c r="G116" i="14"/>
  <c r="I116" i="14"/>
  <c r="K116" i="14"/>
  <c r="M116" i="14"/>
  <c r="O116" i="14"/>
  <c r="Q116" i="14"/>
  <c r="V116" i="14"/>
  <c r="G121" i="14"/>
  <c r="M121" i="14" s="1"/>
  <c r="I121" i="14"/>
  <c r="K121" i="14"/>
  <c r="O121" i="14"/>
  <c r="Q121" i="14"/>
  <c r="V121" i="14"/>
  <c r="G126" i="14"/>
  <c r="M126" i="14" s="1"/>
  <c r="I126" i="14"/>
  <c r="K126" i="14"/>
  <c r="O126" i="14"/>
  <c r="Q126" i="14"/>
  <c r="V126" i="14"/>
  <c r="G128" i="14"/>
  <c r="I128" i="14"/>
  <c r="K128" i="14"/>
  <c r="M128" i="14"/>
  <c r="O128" i="14"/>
  <c r="Q128" i="14"/>
  <c r="V128" i="14"/>
  <c r="G130" i="14"/>
  <c r="I130" i="14"/>
  <c r="K130" i="14"/>
  <c r="M130" i="14"/>
  <c r="O130" i="14"/>
  <c r="Q130" i="14"/>
  <c r="V130" i="14"/>
  <c r="G132" i="14"/>
  <c r="I132" i="14"/>
  <c r="K132" i="14"/>
  <c r="M132" i="14"/>
  <c r="O132" i="14"/>
  <c r="Q132" i="14"/>
  <c r="V132" i="14"/>
  <c r="G134" i="14"/>
  <c r="M134" i="14" s="1"/>
  <c r="I134" i="14"/>
  <c r="K134" i="14"/>
  <c r="O134" i="14"/>
  <c r="Q134" i="14"/>
  <c r="V134" i="14"/>
  <c r="G136" i="14"/>
  <c r="M136" i="14" s="1"/>
  <c r="I136" i="14"/>
  <c r="K136" i="14"/>
  <c r="O136" i="14"/>
  <c r="Q136" i="14"/>
  <c r="V136" i="14"/>
  <c r="G138" i="14"/>
  <c r="I138" i="14"/>
  <c r="K138" i="14"/>
  <c r="M138" i="14"/>
  <c r="O138" i="14"/>
  <c r="Q138" i="14"/>
  <c r="V138" i="14"/>
  <c r="G140" i="14"/>
  <c r="M140" i="14" s="1"/>
  <c r="I140" i="14"/>
  <c r="K140" i="14"/>
  <c r="O140" i="14"/>
  <c r="Q140" i="14"/>
  <c r="V140" i="14"/>
  <c r="G142" i="14"/>
  <c r="M142" i="14" s="1"/>
  <c r="I142" i="14"/>
  <c r="K142" i="14"/>
  <c r="O142" i="14"/>
  <c r="Q142" i="14"/>
  <c r="V142" i="14"/>
  <c r="G144" i="14"/>
  <c r="I144" i="14"/>
  <c r="K144" i="14"/>
  <c r="M144" i="14"/>
  <c r="O144" i="14"/>
  <c r="Q144" i="14"/>
  <c r="V144" i="14"/>
  <c r="G145" i="14"/>
  <c r="I145" i="14"/>
  <c r="K145" i="14"/>
  <c r="M145" i="14"/>
  <c r="O145" i="14"/>
  <c r="Q145" i="14"/>
  <c r="V145" i="14"/>
  <c r="G146" i="14"/>
  <c r="I146" i="14"/>
  <c r="K146" i="14"/>
  <c r="M146" i="14"/>
  <c r="O146" i="14"/>
  <c r="Q146" i="14"/>
  <c r="V146" i="14"/>
  <c r="G147" i="14"/>
  <c r="M147" i="14" s="1"/>
  <c r="I147" i="14"/>
  <c r="K147" i="14"/>
  <c r="O147" i="14"/>
  <c r="Q147" i="14"/>
  <c r="V147" i="14"/>
  <c r="G148" i="14"/>
  <c r="M148" i="14" s="1"/>
  <c r="I148" i="14"/>
  <c r="K148" i="14"/>
  <c r="O148" i="14"/>
  <c r="Q148" i="14"/>
  <c r="V148" i="14"/>
  <c r="G149" i="14"/>
  <c r="I149" i="14"/>
  <c r="K149" i="14"/>
  <c r="M149" i="14"/>
  <c r="O149" i="14"/>
  <c r="Q149" i="14"/>
  <c r="V149" i="14"/>
  <c r="G150" i="14"/>
  <c r="M150" i="14" s="1"/>
  <c r="I150" i="14"/>
  <c r="K150" i="14"/>
  <c r="O150" i="14"/>
  <c r="Q150" i="14"/>
  <c r="V150" i="14"/>
  <c r="G151" i="14"/>
  <c r="M151" i="14" s="1"/>
  <c r="I151" i="14"/>
  <c r="K151" i="14"/>
  <c r="O151" i="14"/>
  <c r="Q151" i="14"/>
  <c r="V151" i="14"/>
  <c r="G152" i="14"/>
  <c r="I152" i="14"/>
  <c r="K152" i="14"/>
  <c r="M152" i="14"/>
  <c r="O152" i="14"/>
  <c r="Q152" i="14"/>
  <c r="V152" i="14"/>
  <c r="G153" i="14"/>
  <c r="I153" i="14"/>
  <c r="K153" i="14"/>
  <c r="M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I157" i="14"/>
  <c r="K157" i="14"/>
  <c r="M157" i="14"/>
  <c r="O157" i="14"/>
  <c r="Q157" i="14"/>
  <c r="V157" i="14"/>
  <c r="G158" i="14"/>
  <c r="M158" i="14" s="1"/>
  <c r="I158" i="14"/>
  <c r="K158" i="14"/>
  <c r="O158" i="14"/>
  <c r="Q158" i="14"/>
  <c r="V158" i="14"/>
  <c r="G159" i="14"/>
  <c r="M159" i="14" s="1"/>
  <c r="I159" i="14"/>
  <c r="K159" i="14"/>
  <c r="O159" i="14"/>
  <c r="Q159" i="14"/>
  <c r="V159" i="14"/>
  <c r="G160" i="14"/>
  <c r="I160" i="14"/>
  <c r="K160" i="14"/>
  <c r="M160" i="14"/>
  <c r="O160" i="14"/>
  <c r="Q160" i="14"/>
  <c r="V160" i="14"/>
  <c r="G161" i="14"/>
  <c r="I161" i="14"/>
  <c r="K161" i="14"/>
  <c r="M161" i="14"/>
  <c r="O161" i="14"/>
  <c r="Q161" i="14"/>
  <c r="V161" i="14"/>
  <c r="G162" i="14"/>
  <c r="I162" i="14"/>
  <c r="K162" i="14"/>
  <c r="M162" i="14"/>
  <c r="O162" i="14"/>
  <c r="Q162" i="14"/>
  <c r="V162" i="14"/>
  <c r="G165" i="14"/>
  <c r="M165" i="14" s="1"/>
  <c r="I165" i="14"/>
  <c r="K165" i="14"/>
  <c r="O165" i="14"/>
  <c r="Q165" i="14"/>
  <c r="V165" i="14"/>
  <c r="G167" i="14"/>
  <c r="M167" i="14" s="1"/>
  <c r="I167" i="14"/>
  <c r="K167" i="14"/>
  <c r="O167" i="14"/>
  <c r="Q167" i="14"/>
  <c r="V167" i="14"/>
  <c r="G169" i="14"/>
  <c r="I169" i="14"/>
  <c r="K169" i="14"/>
  <c r="M169" i="14"/>
  <c r="O169" i="14"/>
  <c r="Q169" i="14"/>
  <c r="V169" i="14"/>
  <c r="G172" i="14"/>
  <c r="M172" i="14" s="1"/>
  <c r="I172" i="14"/>
  <c r="K172" i="14"/>
  <c r="O172" i="14"/>
  <c r="Q172" i="14"/>
  <c r="V172" i="14"/>
  <c r="G175" i="14"/>
  <c r="M175" i="14" s="1"/>
  <c r="I175" i="14"/>
  <c r="K175" i="14"/>
  <c r="O175" i="14"/>
  <c r="Q175" i="14"/>
  <c r="V175" i="14"/>
  <c r="G176" i="14"/>
  <c r="I176" i="14"/>
  <c r="K176" i="14"/>
  <c r="M176" i="14"/>
  <c r="O176" i="14"/>
  <c r="Q176" i="14"/>
  <c r="V176" i="14"/>
  <c r="G179" i="14"/>
  <c r="G178" i="14" s="1"/>
  <c r="I179" i="14"/>
  <c r="I178" i="14" s="1"/>
  <c r="K179" i="14"/>
  <c r="M179" i="14"/>
  <c r="O179" i="14"/>
  <c r="O178" i="14" s="1"/>
  <c r="Q179" i="14"/>
  <c r="V179" i="14"/>
  <c r="V178" i="14" s="1"/>
  <c r="G183" i="14"/>
  <c r="I183" i="14"/>
  <c r="K183" i="14"/>
  <c r="M183" i="14"/>
  <c r="O183" i="14"/>
  <c r="Q183" i="14"/>
  <c r="Q178" i="14" s="1"/>
  <c r="V183" i="14"/>
  <c r="G184" i="14"/>
  <c r="I184" i="14"/>
  <c r="K184" i="14"/>
  <c r="M184" i="14"/>
  <c r="O184" i="14"/>
  <c r="Q184" i="14"/>
  <c r="V184" i="14"/>
  <c r="G185" i="14"/>
  <c r="I185" i="14"/>
  <c r="K185" i="14"/>
  <c r="M185" i="14"/>
  <c r="O185" i="14"/>
  <c r="Q185" i="14"/>
  <c r="V185" i="14"/>
  <c r="G187" i="14"/>
  <c r="M187" i="14" s="1"/>
  <c r="I187" i="14"/>
  <c r="K187" i="14"/>
  <c r="O187" i="14"/>
  <c r="Q187" i="14"/>
  <c r="V187" i="14"/>
  <c r="G191" i="14"/>
  <c r="M191" i="14" s="1"/>
  <c r="I191" i="14"/>
  <c r="K191" i="14"/>
  <c r="O191" i="14"/>
  <c r="Q191" i="14"/>
  <c r="V191" i="14"/>
  <c r="G192" i="14"/>
  <c r="I192" i="14"/>
  <c r="K192" i="14"/>
  <c r="M192" i="14"/>
  <c r="O192" i="14"/>
  <c r="Q192" i="14"/>
  <c r="V192" i="14"/>
  <c r="G193" i="14"/>
  <c r="I193" i="14"/>
  <c r="K193" i="14"/>
  <c r="K178" i="14" s="1"/>
  <c r="M193" i="14"/>
  <c r="O193" i="14"/>
  <c r="Q193" i="14"/>
  <c r="V193" i="14"/>
  <c r="G194" i="14"/>
  <c r="I194" i="14"/>
  <c r="K194" i="14"/>
  <c r="M194" i="14"/>
  <c r="O194" i="14"/>
  <c r="Q194" i="14"/>
  <c r="V194" i="14"/>
  <c r="G195" i="14"/>
  <c r="I195" i="14"/>
  <c r="K195" i="14"/>
  <c r="M195" i="14"/>
  <c r="O195" i="14"/>
  <c r="Q195" i="14"/>
  <c r="V195" i="14"/>
  <c r="G196" i="14"/>
  <c r="I196" i="14"/>
  <c r="K196" i="14"/>
  <c r="M196" i="14"/>
  <c r="O196" i="14"/>
  <c r="Q196" i="14"/>
  <c r="V196" i="14"/>
  <c r="G198" i="14"/>
  <c r="I198" i="14"/>
  <c r="K198" i="14"/>
  <c r="M198" i="14"/>
  <c r="O198" i="14"/>
  <c r="Q198" i="14"/>
  <c r="V198" i="14"/>
  <c r="G201" i="14"/>
  <c r="G200" i="14" s="1"/>
  <c r="I201" i="14"/>
  <c r="I200" i="14" s="1"/>
  <c r="K201" i="14"/>
  <c r="O201" i="14"/>
  <c r="Q201" i="14"/>
  <c r="Q200" i="14" s="1"/>
  <c r="V201" i="14"/>
  <c r="V200" i="14" s="1"/>
  <c r="G202" i="14"/>
  <c r="I202" i="14"/>
  <c r="K202" i="14"/>
  <c r="K200" i="14" s="1"/>
  <c r="M202" i="14"/>
  <c r="O202" i="14"/>
  <c r="Q202" i="14"/>
  <c r="V202" i="14"/>
  <c r="G204" i="14"/>
  <c r="I204" i="14"/>
  <c r="K204" i="14"/>
  <c r="M204" i="14"/>
  <c r="O204" i="14"/>
  <c r="Q204" i="14"/>
  <c r="V204" i="14"/>
  <c r="G205" i="14"/>
  <c r="I205" i="14"/>
  <c r="K205" i="14"/>
  <c r="M205" i="14"/>
  <c r="O205" i="14"/>
  <c r="Q205" i="14"/>
  <c r="V205" i="14"/>
  <c r="G206" i="14"/>
  <c r="I206" i="14"/>
  <c r="K206" i="14"/>
  <c r="M206" i="14"/>
  <c r="O206" i="14"/>
  <c r="O200" i="14" s="1"/>
  <c r="Q206" i="14"/>
  <c r="V206" i="14"/>
  <c r="G208" i="14"/>
  <c r="I208" i="14"/>
  <c r="K208" i="14"/>
  <c r="M208" i="14"/>
  <c r="O208" i="14"/>
  <c r="Q208" i="14"/>
  <c r="V208" i="14"/>
  <c r="G209" i="14"/>
  <c r="I209" i="14"/>
  <c r="K209" i="14"/>
  <c r="M209" i="14"/>
  <c r="O209" i="14"/>
  <c r="Q209" i="14"/>
  <c r="V209" i="14"/>
  <c r="G210" i="14"/>
  <c r="M210" i="14" s="1"/>
  <c r="I210" i="14"/>
  <c r="K210" i="14"/>
  <c r="O210" i="14"/>
  <c r="Q210" i="14"/>
  <c r="V210" i="14"/>
  <c r="G211" i="14"/>
  <c r="M211" i="14" s="1"/>
  <c r="I211" i="14"/>
  <c r="K211" i="14"/>
  <c r="O211" i="14"/>
  <c r="Q211" i="14"/>
  <c r="V211" i="14"/>
  <c r="G212" i="14"/>
  <c r="I212" i="14"/>
  <c r="K212" i="14"/>
  <c r="M212" i="14"/>
  <c r="O212" i="14"/>
  <c r="Q212" i="14"/>
  <c r="V212" i="14"/>
  <c r="G215" i="14"/>
  <c r="G214" i="14" s="1"/>
  <c r="I215" i="14"/>
  <c r="I214" i="14" s="1"/>
  <c r="K215" i="14"/>
  <c r="M215" i="14"/>
  <c r="O215" i="14"/>
  <c r="Q215" i="14"/>
  <c r="Q214" i="14" s="1"/>
  <c r="V215" i="14"/>
  <c r="V214" i="14" s="1"/>
  <c r="G218" i="14"/>
  <c r="I218" i="14"/>
  <c r="K218" i="14"/>
  <c r="M218" i="14"/>
  <c r="O218" i="14"/>
  <c r="O214" i="14" s="1"/>
  <c r="Q218" i="14"/>
  <c r="V218" i="14"/>
  <c r="G219" i="14"/>
  <c r="I219" i="14"/>
  <c r="K219" i="14"/>
  <c r="M219" i="14"/>
  <c r="O219" i="14"/>
  <c r="Q219" i="14"/>
  <c r="V219" i="14"/>
  <c r="G224" i="14"/>
  <c r="I224" i="14"/>
  <c r="K224" i="14"/>
  <c r="M224" i="14"/>
  <c r="O224" i="14"/>
  <c r="Q224" i="14"/>
  <c r="V224" i="14"/>
  <c r="G225" i="14"/>
  <c r="M225" i="14" s="1"/>
  <c r="I225" i="14"/>
  <c r="K225" i="14"/>
  <c r="O225" i="14"/>
  <c r="Q225" i="14"/>
  <c r="V225" i="14"/>
  <c r="G226" i="14"/>
  <c r="M226" i="14" s="1"/>
  <c r="I226" i="14"/>
  <c r="K226" i="14"/>
  <c r="O226" i="14"/>
  <c r="Q226" i="14"/>
  <c r="V226" i="14"/>
  <c r="G227" i="14"/>
  <c r="I227" i="14"/>
  <c r="K227" i="14"/>
  <c r="M227" i="14"/>
  <c r="O227" i="14"/>
  <c r="Q227" i="14"/>
  <c r="V227" i="14"/>
  <c r="G228" i="14"/>
  <c r="I228" i="14"/>
  <c r="K228" i="14"/>
  <c r="K214" i="14" s="1"/>
  <c r="M228" i="14"/>
  <c r="O228" i="14"/>
  <c r="Q228" i="14"/>
  <c r="V228" i="14"/>
  <c r="G229" i="14"/>
  <c r="I229" i="14"/>
  <c r="K229" i="14"/>
  <c r="M229" i="14"/>
  <c r="O229" i="14"/>
  <c r="Q229" i="14"/>
  <c r="V229" i="14"/>
  <c r="G230" i="14"/>
  <c r="I230" i="14"/>
  <c r="K230" i="14"/>
  <c r="M230" i="14"/>
  <c r="O230" i="14"/>
  <c r="Q230" i="14"/>
  <c r="V230" i="14"/>
  <c r="G231" i="14"/>
  <c r="I231" i="14"/>
  <c r="K231" i="14"/>
  <c r="M231" i="14"/>
  <c r="O231" i="14"/>
  <c r="Q231" i="14"/>
  <c r="V231" i="14"/>
  <c r="G232" i="14"/>
  <c r="I232" i="14"/>
  <c r="K232" i="14"/>
  <c r="M232" i="14"/>
  <c r="O232" i="14"/>
  <c r="Q232" i="14"/>
  <c r="V232" i="14"/>
  <c r="G233" i="14"/>
  <c r="M233" i="14" s="1"/>
  <c r="I233" i="14"/>
  <c r="K233" i="14"/>
  <c r="O233" i="14"/>
  <c r="Q233" i="14"/>
  <c r="V233" i="14"/>
  <c r="G235" i="14"/>
  <c r="M235" i="14" s="1"/>
  <c r="I235" i="14"/>
  <c r="K235" i="14"/>
  <c r="O235" i="14"/>
  <c r="Q235" i="14"/>
  <c r="V235" i="14"/>
  <c r="G241" i="14"/>
  <c r="I241" i="14"/>
  <c r="K241" i="14"/>
  <c r="M241" i="14"/>
  <c r="O241" i="14"/>
  <c r="Q241" i="14"/>
  <c r="V241" i="14"/>
  <c r="G242" i="14"/>
  <c r="I242" i="14"/>
  <c r="K242" i="14"/>
  <c r="M242" i="14"/>
  <c r="O242" i="14"/>
  <c r="Q242" i="14"/>
  <c r="V242" i="14"/>
  <c r="G243" i="14"/>
  <c r="I243" i="14"/>
  <c r="K243" i="14"/>
  <c r="M243" i="14"/>
  <c r="O243" i="14"/>
  <c r="Q243" i="14"/>
  <c r="V243" i="14"/>
  <c r="G244" i="14"/>
  <c r="I244" i="14"/>
  <c r="K244" i="14"/>
  <c r="M244" i="14"/>
  <c r="O244" i="14"/>
  <c r="Q244" i="14"/>
  <c r="V244" i="14"/>
  <c r="G245" i="14"/>
  <c r="I245" i="14"/>
  <c r="K245" i="14"/>
  <c r="M245" i="14"/>
  <c r="O245" i="14"/>
  <c r="Q245" i="14"/>
  <c r="V245" i="14"/>
  <c r="G246" i="14"/>
  <c r="I246" i="14"/>
  <c r="K246" i="14"/>
  <c r="M246" i="14"/>
  <c r="O246" i="14"/>
  <c r="Q246" i="14"/>
  <c r="V246" i="14"/>
  <c r="G247" i="14"/>
  <c r="M247" i="14" s="1"/>
  <c r="I247" i="14"/>
  <c r="K247" i="14"/>
  <c r="O247" i="14"/>
  <c r="Q247" i="14"/>
  <c r="V247" i="14"/>
  <c r="G248" i="14"/>
  <c r="M248" i="14" s="1"/>
  <c r="I248" i="14"/>
  <c r="K248" i="14"/>
  <c r="O248" i="14"/>
  <c r="Q248" i="14"/>
  <c r="V248" i="14"/>
  <c r="G249" i="14"/>
  <c r="I249" i="14"/>
  <c r="K249" i="14"/>
  <c r="M249" i="14"/>
  <c r="O249" i="14"/>
  <c r="Q249" i="14"/>
  <c r="V249" i="14"/>
  <c r="G250" i="14"/>
  <c r="I250" i="14"/>
  <c r="K250" i="14"/>
  <c r="M250" i="14"/>
  <c r="O250" i="14"/>
  <c r="Q250" i="14"/>
  <c r="V250" i="14"/>
  <c r="G251" i="14"/>
  <c r="I251" i="14"/>
  <c r="K251" i="14"/>
  <c r="M251" i="14"/>
  <c r="O251" i="14"/>
  <c r="Q251" i="14"/>
  <c r="V251" i="14"/>
  <c r="G252" i="14"/>
  <c r="I252" i="14"/>
  <c r="K252" i="14"/>
  <c r="M252" i="14"/>
  <c r="O252" i="14"/>
  <c r="Q252" i="14"/>
  <c r="V252" i="14"/>
  <c r="G253" i="14"/>
  <c r="I253" i="14"/>
  <c r="K253" i="14"/>
  <c r="M253" i="14"/>
  <c r="O253" i="14"/>
  <c r="Q253" i="14"/>
  <c r="V253" i="14"/>
  <c r="G254" i="14"/>
  <c r="I254" i="14"/>
  <c r="K254" i="14"/>
  <c r="M254" i="14"/>
  <c r="O254" i="14"/>
  <c r="Q254" i="14"/>
  <c r="V254" i="14"/>
  <c r="G255" i="14"/>
  <c r="M255" i="14" s="1"/>
  <c r="I255" i="14"/>
  <c r="K255" i="14"/>
  <c r="O255" i="14"/>
  <c r="Q255" i="14"/>
  <c r="V255" i="14"/>
  <c r="G256" i="14"/>
  <c r="M256" i="14" s="1"/>
  <c r="I256" i="14"/>
  <c r="K256" i="14"/>
  <c r="O256" i="14"/>
  <c r="Q256" i="14"/>
  <c r="V256" i="14"/>
  <c r="G257" i="14"/>
  <c r="I257" i="14"/>
  <c r="K257" i="14"/>
  <c r="M257" i="14"/>
  <c r="O257" i="14"/>
  <c r="Q257" i="14"/>
  <c r="V257" i="14"/>
  <c r="G258" i="14"/>
  <c r="I258" i="14"/>
  <c r="K258" i="14"/>
  <c r="M258" i="14"/>
  <c r="O258" i="14"/>
  <c r="Q258" i="14"/>
  <c r="V258" i="14"/>
  <c r="G259" i="14"/>
  <c r="I259" i="14"/>
  <c r="K259" i="14"/>
  <c r="M259" i="14"/>
  <c r="O259" i="14"/>
  <c r="Q259" i="14"/>
  <c r="V259" i="14"/>
  <c r="G260" i="14"/>
  <c r="I260" i="14"/>
  <c r="K260" i="14"/>
  <c r="M260" i="14"/>
  <c r="O260" i="14"/>
  <c r="Q260" i="14"/>
  <c r="V260" i="14"/>
  <c r="G261" i="14"/>
  <c r="I261" i="14"/>
  <c r="K261" i="14"/>
  <c r="M261" i="14"/>
  <c r="O261" i="14"/>
  <c r="Q261" i="14"/>
  <c r="V261" i="14"/>
  <c r="G262" i="14"/>
  <c r="I262" i="14"/>
  <c r="K262" i="14"/>
  <c r="M262" i="14"/>
  <c r="O262" i="14"/>
  <c r="Q262" i="14"/>
  <c r="V262" i="14"/>
  <c r="G263" i="14"/>
  <c r="M263" i="14" s="1"/>
  <c r="I263" i="14"/>
  <c r="K263" i="14"/>
  <c r="O263" i="14"/>
  <c r="Q263" i="14"/>
  <c r="V263" i="14"/>
  <c r="G264" i="14"/>
  <c r="M264" i="14" s="1"/>
  <c r="I264" i="14"/>
  <c r="K264" i="14"/>
  <c r="O264" i="14"/>
  <c r="Q264" i="14"/>
  <c r="V264" i="14"/>
  <c r="I266" i="14"/>
  <c r="G267" i="14"/>
  <c r="G266" i="14" s="1"/>
  <c r="I267" i="14"/>
  <c r="K267" i="14"/>
  <c r="K266" i="14" s="1"/>
  <c r="M267" i="14"/>
  <c r="O267" i="14"/>
  <c r="O266" i="14" s="1"/>
  <c r="Q267" i="14"/>
  <c r="Q266" i="14" s="1"/>
  <c r="V267" i="14"/>
  <c r="G269" i="14"/>
  <c r="I269" i="14"/>
  <c r="K269" i="14"/>
  <c r="M269" i="14"/>
  <c r="O269" i="14"/>
  <c r="Q269" i="14"/>
  <c r="V269" i="14"/>
  <c r="G271" i="14"/>
  <c r="I271" i="14"/>
  <c r="K271" i="14"/>
  <c r="M271" i="14"/>
  <c r="O271" i="14"/>
  <c r="Q271" i="14"/>
  <c r="V271" i="14"/>
  <c r="G273" i="14"/>
  <c r="I273" i="14"/>
  <c r="K273" i="14"/>
  <c r="M273" i="14"/>
  <c r="O273" i="14"/>
  <c r="Q273" i="14"/>
  <c r="V273" i="14"/>
  <c r="G274" i="14"/>
  <c r="I274" i="14"/>
  <c r="K274" i="14"/>
  <c r="M274" i="14"/>
  <c r="O274" i="14"/>
  <c r="Q274" i="14"/>
  <c r="V274" i="14"/>
  <c r="V266" i="14" s="1"/>
  <c r="G275" i="14"/>
  <c r="M275" i="14" s="1"/>
  <c r="I275" i="14"/>
  <c r="K275" i="14"/>
  <c r="O275" i="14"/>
  <c r="Q275" i="14"/>
  <c r="V275" i="14"/>
  <c r="G277" i="14"/>
  <c r="Q277" i="14"/>
  <c r="G278" i="14"/>
  <c r="I278" i="14"/>
  <c r="I277" i="14" s="1"/>
  <c r="K278" i="14"/>
  <c r="M278" i="14"/>
  <c r="M277" i="14" s="1"/>
  <c r="O278" i="14"/>
  <c r="O277" i="14" s="1"/>
  <c r="Q278" i="14"/>
  <c r="V278" i="14"/>
  <c r="V277" i="14" s="1"/>
  <c r="G279" i="14"/>
  <c r="I279" i="14"/>
  <c r="K279" i="14"/>
  <c r="K277" i="14" s="1"/>
  <c r="M279" i="14"/>
  <c r="O279" i="14"/>
  <c r="Q279" i="14"/>
  <c r="V279" i="14"/>
  <c r="G280" i="14"/>
  <c r="I280" i="14"/>
  <c r="K280" i="14"/>
  <c r="M280" i="14"/>
  <c r="O280" i="14"/>
  <c r="Q280" i="14"/>
  <c r="V280" i="14"/>
  <c r="I282" i="14"/>
  <c r="O282" i="14"/>
  <c r="V282" i="14"/>
  <c r="G283" i="14"/>
  <c r="G282" i="14" s="1"/>
  <c r="I283" i="14"/>
  <c r="K283" i="14"/>
  <c r="K282" i="14" s="1"/>
  <c r="O283" i="14"/>
  <c r="Q283" i="14"/>
  <c r="Q282" i="14" s="1"/>
  <c r="V283" i="14"/>
  <c r="G285" i="14"/>
  <c r="V285" i="14"/>
  <c r="G286" i="14"/>
  <c r="M286" i="14" s="1"/>
  <c r="M285" i="14" s="1"/>
  <c r="I286" i="14"/>
  <c r="I285" i="14" s="1"/>
  <c r="K286" i="14"/>
  <c r="K285" i="14" s="1"/>
  <c r="O286" i="14"/>
  <c r="O285" i="14" s="1"/>
  <c r="Q286" i="14"/>
  <c r="Q285" i="14" s="1"/>
  <c r="V286" i="14"/>
  <c r="AE290" i="14"/>
  <c r="G2417" i="13"/>
  <c r="BA2180" i="13"/>
  <c r="BA1947" i="13"/>
  <c r="BA1841" i="13"/>
  <c r="BA1839" i="13"/>
  <c r="BA1750" i="13"/>
  <c r="BA1743" i="13"/>
  <c r="BA1741" i="13"/>
  <c r="BA1557" i="13"/>
  <c r="BA1395" i="13"/>
  <c r="BA1385" i="13"/>
  <c r="BA1009" i="13"/>
  <c r="BA930" i="13"/>
  <c r="BA925" i="13"/>
  <c r="BA918" i="13"/>
  <c r="BA912" i="13"/>
  <c r="BA903" i="13"/>
  <c r="BA807" i="13"/>
  <c r="BA750" i="13"/>
  <c r="BA746" i="13"/>
  <c r="BA742" i="13"/>
  <c r="BA736" i="13"/>
  <c r="BA731" i="13"/>
  <c r="BA715" i="13"/>
  <c r="BA666" i="13"/>
  <c r="BA661" i="13"/>
  <c r="BA613" i="13"/>
  <c r="BA610" i="13"/>
  <c r="BA588" i="13"/>
  <c r="BA509" i="13"/>
  <c r="BA504" i="13"/>
  <c r="BA495" i="13"/>
  <c r="BA475" i="13"/>
  <c r="BA351" i="13"/>
  <c r="BA326" i="13"/>
  <c r="BA319" i="13"/>
  <c r="BA313" i="13"/>
  <c r="BA301" i="13"/>
  <c r="BA294" i="13"/>
  <c r="BA269" i="13"/>
  <c r="BA257" i="13"/>
  <c r="BA253" i="13"/>
  <c r="BA249" i="13"/>
  <c r="BA244" i="13"/>
  <c r="BA239" i="13"/>
  <c r="BA235" i="13"/>
  <c r="BA231" i="13"/>
  <c r="BA202" i="13"/>
  <c r="BA199" i="13"/>
  <c r="BA194" i="13"/>
  <c r="BA143" i="13"/>
  <c r="BA44" i="13"/>
  <c r="BA41" i="13"/>
  <c r="BA35" i="13"/>
  <c r="BA32" i="13"/>
  <c r="BA21" i="13"/>
  <c r="BA10" i="13"/>
  <c r="V8" i="13"/>
  <c r="G9" i="13"/>
  <c r="M9" i="13" s="1"/>
  <c r="I9" i="13"/>
  <c r="K9" i="13"/>
  <c r="O9" i="13"/>
  <c r="Q9" i="13"/>
  <c r="V9" i="13"/>
  <c r="G12" i="13"/>
  <c r="I12" i="13"/>
  <c r="K12" i="13"/>
  <c r="O12" i="13"/>
  <c r="Q12" i="13"/>
  <c r="V12" i="13"/>
  <c r="G14" i="13"/>
  <c r="I14" i="13"/>
  <c r="K14" i="13"/>
  <c r="M14" i="13"/>
  <c r="O14" i="13"/>
  <c r="Q14" i="13"/>
  <c r="V14" i="13"/>
  <c r="G16" i="13"/>
  <c r="I16" i="13"/>
  <c r="K16" i="13"/>
  <c r="M16" i="13"/>
  <c r="O16" i="13"/>
  <c r="Q16" i="13"/>
  <c r="Q8" i="13" s="1"/>
  <c r="V16" i="13"/>
  <c r="G19" i="13"/>
  <c r="I19" i="13"/>
  <c r="K19" i="13"/>
  <c r="M19" i="13"/>
  <c r="O19" i="13"/>
  <c r="Q19" i="13"/>
  <c r="V19" i="13"/>
  <c r="G20" i="13"/>
  <c r="I20" i="13"/>
  <c r="K20" i="13"/>
  <c r="M20" i="13"/>
  <c r="O20" i="13"/>
  <c r="Q20" i="13"/>
  <c r="V20" i="13"/>
  <c r="G23" i="13"/>
  <c r="I23" i="13"/>
  <c r="K23" i="13"/>
  <c r="M23" i="13"/>
  <c r="O23" i="13"/>
  <c r="Q23" i="13"/>
  <c r="V23" i="13"/>
  <c r="V24" i="13"/>
  <c r="G25" i="13"/>
  <c r="M25" i="13" s="1"/>
  <c r="I25" i="13"/>
  <c r="K25" i="13"/>
  <c r="O25" i="13"/>
  <c r="Q25" i="13"/>
  <c r="V25" i="13"/>
  <c r="G28" i="13"/>
  <c r="I28" i="13"/>
  <c r="K28" i="13"/>
  <c r="K24" i="13" s="1"/>
  <c r="O28" i="13"/>
  <c r="Q28" i="13"/>
  <c r="V28" i="13"/>
  <c r="G31" i="13"/>
  <c r="I31" i="13"/>
  <c r="K31" i="13"/>
  <c r="M31" i="13"/>
  <c r="O31" i="13"/>
  <c r="Q31" i="13"/>
  <c r="V31" i="13"/>
  <c r="G34" i="13"/>
  <c r="I34" i="13"/>
  <c r="K34" i="13"/>
  <c r="M34" i="13"/>
  <c r="O34" i="13"/>
  <c r="Q34" i="13"/>
  <c r="V34" i="13"/>
  <c r="G37" i="13"/>
  <c r="I37" i="13"/>
  <c r="K37" i="13"/>
  <c r="M37" i="13"/>
  <c r="O37" i="13"/>
  <c r="Q37" i="13"/>
  <c r="V37" i="13"/>
  <c r="G40" i="13"/>
  <c r="I40" i="13"/>
  <c r="K40" i="13"/>
  <c r="M40" i="13"/>
  <c r="O40" i="13"/>
  <c r="Q40" i="13"/>
  <c r="V40" i="13"/>
  <c r="G43" i="13"/>
  <c r="I43" i="13"/>
  <c r="K43" i="13"/>
  <c r="M43" i="13"/>
  <c r="O43" i="13"/>
  <c r="Q43" i="13"/>
  <c r="V43" i="13"/>
  <c r="G47" i="13"/>
  <c r="M47" i="13" s="1"/>
  <c r="I47" i="13"/>
  <c r="K47" i="13"/>
  <c r="O47" i="13"/>
  <c r="Q47" i="13"/>
  <c r="V47" i="13"/>
  <c r="G62" i="13"/>
  <c r="I62" i="13"/>
  <c r="K62" i="13"/>
  <c r="K46" i="13" s="1"/>
  <c r="O62" i="13"/>
  <c r="Q62" i="13"/>
  <c r="V62" i="13"/>
  <c r="G67" i="13"/>
  <c r="I67" i="13"/>
  <c r="K67" i="13"/>
  <c r="M67" i="13"/>
  <c r="O67" i="13"/>
  <c r="Q67" i="13"/>
  <c r="V67" i="13"/>
  <c r="G71" i="13"/>
  <c r="I71" i="13"/>
  <c r="K71" i="13"/>
  <c r="M71" i="13"/>
  <c r="O71" i="13"/>
  <c r="Q71" i="13"/>
  <c r="V71" i="13"/>
  <c r="G74" i="13"/>
  <c r="I74" i="13"/>
  <c r="K74" i="13"/>
  <c r="M74" i="13"/>
  <c r="O74" i="13"/>
  <c r="Q74" i="13"/>
  <c r="V74" i="13"/>
  <c r="G77" i="13"/>
  <c r="I77" i="13"/>
  <c r="K77" i="13"/>
  <c r="M77" i="13"/>
  <c r="O77" i="13"/>
  <c r="Q77" i="13"/>
  <c r="V77" i="13"/>
  <c r="G82" i="13"/>
  <c r="I82" i="13"/>
  <c r="K82" i="13"/>
  <c r="M82" i="13"/>
  <c r="O82" i="13"/>
  <c r="Q82" i="13"/>
  <c r="V82" i="13"/>
  <c r="G92" i="13"/>
  <c r="M92" i="13" s="1"/>
  <c r="I92" i="13"/>
  <c r="K92" i="13"/>
  <c r="O92" i="13"/>
  <c r="Q92" i="13"/>
  <c r="V92" i="13"/>
  <c r="V46" i="13" s="1"/>
  <c r="G106" i="13"/>
  <c r="M106" i="13" s="1"/>
  <c r="I106" i="13"/>
  <c r="K106" i="13"/>
  <c r="O106" i="13"/>
  <c r="Q106" i="13"/>
  <c r="V106" i="13"/>
  <c r="G125" i="13"/>
  <c r="M125" i="13" s="1"/>
  <c r="I125" i="13"/>
  <c r="K125" i="13"/>
  <c r="O125" i="13"/>
  <c r="Q125" i="13"/>
  <c r="V125" i="13"/>
  <c r="G142" i="13"/>
  <c r="I142" i="13"/>
  <c r="K142" i="13"/>
  <c r="M142" i="13"/>
  <c r="O142" i="13"/>
  <c r="Q142" i="13"/>
  <c r="V142" i="13"/>
  <c r="G159" i="13"/>
  <c r="I159" i="13"/>
  <c r="K159" i="13"/>
  <c r="M159" i="13"/>
  <c r="O159" i="13"/>
  <c r="Q159" i="13"/>
  <c r="V159" i="13"/>
  <c r="G162" i="13"/>
  <c r="I162" i="13"/>
  <c r="K162" i="13"/>
  <c r="M162" i="13"/>
  <c r="O162" i="13"/>
  <c r="Q162" i="13"/>
  <c r="V162" i="13"/>
  <c r="O178" i="13"/>
  <c r="G179" i="13"/>
  <c r="I179" i="13"/>
  <c r="I178" i="13" s="1"/>
  <c r="K179" i="13"/>
  <c r="M179" i="13"/>
  <c r="O179" i="13"/>
  <c r="Q179" i="13"/>
  <c r="Q178" i="13" s="1"/>
  <c r="V179" i="13"/>
  <c r="G184" i="13"/>
  <c r="G178" i="13" s="1"/>
  <c r="I184" i="13"/>
  <c r="K184" i="13"/>
  <c r="K178" i="13" s="1"/>
  <c r="O184" i="13"/>
  <c r="Q184" i="13"/>
  <c r="V184" i="13"/>
  <c r="G187" i="13"/>
  <c r="I187" i="13"/>
  <c r="K187" i="13"/>
  <c r="M187" i="13"/>
  <c r="O187" i="13"/>
  <c r="Q187" i="13"/>
  <c r="V187" i="13"/>
  <c r="G190" i="13"/>
  <c r="M190" i="13" s="1"/>
  <c r="I190" i="13"/>
  <c r="K190" i="13"/>
  <c r="O190" i="13"/>
  <c r="Q190" i="13"/>
  <c r="V190" i="13"/>
  <c r="G193" i="13"/>
  <c r="I193" i="13"/>
  <c r="K193" i="13"/>
  <c r="M193" i="13"/>
  <c r="O193" i="13"/>
  <c r="Q193" i="13"/>
  <c r="V193" i="13"/>
  <c r="G198" i="13"/>
  <c r="I198" i="13"/>
  <c r="K198" i="13"/>
  <c r="M198" i="13"/>
  <c r="O198" i="13"/>
  <c r="Q198" i="13"/>
  <c r="V198" i="13"/>
  <c r="G201" i="13"/>
  <c r="I201" i="13"/>
  <c r="K201" i="13"/>
  <c r="M201" i="13"/>
  <c r="O201" i="13"/>
  <c r="Q201" i="13"/>
  <c r="V201" i="13"/>
  <c r="G203" i="13"/>
  <c r="M203" i="13" s="1"/>
  <c r="I203" i="13"/>
  <c r="K203" i="13"/>
  <c r="O203" i="13"/>
  <c r="Q203" i="13"/>
  <c r="V203" i="13"/>
  <c r="G208" i="13"/>
  <c r="I208" i="13"/>
  <c r="K208" i="13"/>
  <c r="M208" i="13"/>
  <c r="O208" i="13"/>
  <c r="Q208" i="13"/>
  <c r="V208" i="13"/>
  <c r="G212" i="13"/>
  <c r="M212" i="13" s="1"/>
  <c r="I212" i="13"/>
  <c r="K212" i="13"/>
  <c r="O212" i="13"/>
  <c r="Q212" i="13"/>
  <c r="V212" i="13"/>
  <c r="G217" i="13"/>
  <c r="I217" i="13"/>
  <c r="K217" i="13"/>
  <c r="M217" i="13"/>
  <c r="O217" i="13"/>
  <c r="Q217" i="13"/>
  <c r="V217" i="13"/>
  <c r="G222" i="13"/>
  <c r="M222" i="13" s="1"/>
  <c r="I222" i="13"/>
  <c r="K222" i="13"/>
  <c r="O222" i="13"/>
  <c r="Q222" i="13"/>
  <c r="V222" i="13"/>
  <c r="G227" i="13"/>
  <c r="I227" i="13"/>
  <c r="K227" i="13"/>
  <c r="M227" i="13"/>
  <c r="O227" i="13"/>
  <c r="Q227" i="13"/>
  <c r="V227" i="13"/>
  <c r="G229" i="13"/>
  <c r="K229" i="13"/>
  <c r="O229" i="13"/>
  <c r="V229" i="13"/>
  <c r="G230" i="13"/>
  <c r="I230" i="13"/>
  <c r="I229" i="13" s="1"/>
  <c r="K230" i="13"/>
  <c r="M230" i="13"/>
  <c r="M229" i="13" s="1"/>
  <c r="O230" i="13"/>
  <c r="Q230" i="13"/>
  <c r="Q229" i="13" s="1"/>
  <c r="V230" i="13"/>
  <c r="G234" i="13"/>
  <c r="I234" i="13"/>
  <c r="K234" i="13"/>
  <c r="M234" i="13"/>
  <c r="O234" i="13"/>
  <c r="Q234" i="13"/>
  <c r="V234" i="13"/>
  <c r="G238" i="13"/>
  <c r="G233" i="13" s="1"/>
  <c r="I238" i="13"/>
  <c r="K238" i="13"/>
  <c r="O238" i="13"/>
  <c r="Q238" i="13"/>
  <c r="V238" i="13"/>
  <c r="G243" i="13"/>
  <c r="I243" i="13"/>
  <c r="K243" i="13"/>
  <c r="M243" i="13"/>
  <c r="O243" i="13"/>
  <c r="Q243" i="13"/>
  <c r="V243" i="13"/>
  <c r="G248" i="13"/>
  <c r="M248" i="13" s="1"/>
  <c r="I248" i="13"/>
  <c r="K248" i="13"/>
  <c r="O248" i="13"/>
  <c r="Q248" i="13"/>
  <c r="V248" i="13"/>
  <c r="G252" i="13"/>
  <c r="I252" i="13"/>
  <c r="K252" i="13"/>
  <c r="M252" i="13"/>
  <c r="O252" i="13"/>
  <c r="Q252" i="13"/>
  <c r="V252" i="13"/>
  <c r="G256" i="13"/>
  <c r="M256" i="13" s="1"/>
  <c r="I256" i="13"/>
  <c r="K256" i="13"/>
  <c r="O256" i="13"/>
  <c r="Q256" i="13"/>
  <c r="V256" i="13"/>
  <c r="G268" i="13"/>
  <c r="I268" i="13"/>
  <c r="K268" i="13"/>
  <c r="M268" i="13"/>
  <c r="O268" i="13"/>
  <c r="Q268" i="13"/>
  <c r="V268" i="13"/>
  <c r="G272" i="13"/>
  <c r="M272" i="13" s="1"/>
  <c r="I272" i="13"/>
  <c r="K272" i="13"/>
  <c r="O272" i="13"/>
  <c r="Q272" i="13"/>
  <c r="V272" i="13"/>
  <c r="G273" i="13"/>
  <c r="I273" i="13"/>
  <c r="K273" i="13"/>
  <c r="M273" i="13"/>
  <c r="O273" i="13"/>
  <c r="Q273" i="13"/>
  <c r="V273" i="13"/>
  <c r="G274" i="13"/>
  <c r="M274" i="13" s="1"/>
  <c r="I274" i="13"/>
  <c r="K274" i="13"/>
  <c r="O274" i="13"/>
  <c r="Q274" i="13"/>
  <c r="V274" i="13"/>
  <c r="G275" i="13"/>
  <c r="I275" i="13"/>
  <c r="K275" i="13"/>
  <c r="M275" i="13"/>
  <c r="O275" i="13"/>
  <c r="Q275" i="13"/>
  <c r="V275" i="13"/>
  <c r="G278" i="13"/>
  <c r="M278" i="13" s="1"/>
  <c r="I278" i="13"/>
  <c r="K278" i="13"/>
  <c r="O278" i="13"/>
  <c r="Q278" i="13"/>
  <c r="V278" i="13"/>
  <c r="G282" i="13"/>
  <c r="I282" i="13"/>
  <c r="K282" i="13"/>
  <c r="M282" i="13"/>
  <c r="O282" i="13"/>
  <c r="Q282" i="13"/>
  <c r="V282" i="13"/>
  <c r="G287" i="13"/>
  <c r="M287" i="13" s="1"/>
  <c r="I287" i="13"/>
  <c r="K287" i="13"/>
  <c r="O287" i="13"/>
  <c r="Q287" i="13"/>
  <c r="V287" i="13"/>
  <c r="G290" i="13"/>
  <c r="I290" i="13"/>
  <c r="K290" i="13"/>
  <c r="M290" i="13"/>
  <c r="O290" i="13"/>
  <c r="Q290" i="13"/>
  <c r="V290" i="13"/>
  <c r="G297" i="13"/>
  <c r="M297" i="13" s="1"/>
  <c r="I297" i="13"/>
  <c r="K297" i="13"/>
  <c r="O297" i="13"/>
  <c r="O233" i="13" s="1"/>
  <c r="Q297" i="13"/>
  <c r="V297" i="13"/>
  <c r="G306" i="13"/>
  <c r="I306" i="13"/>
  <c r="K306" i="13"/>
  <c r="M306" i="13"/>
  <c r="O306" i="13"/>
  <c r="Q306" i="13"/>
  <c r="V306" i="13"/>
  <c r="G309" i="13"/>
  <c r="M309" i="13" s="1"/>
  <c r="I309" i="13"/>
  <c r="K309" i="13"/>
  <c r="O309" i="13"/>
  <c r="Q309" i="13"/>
  <c r="V309" i="13"/>
  <c r="G315" i="13"/>
  <c r="I315" i="13"/>
  <c r="K315" i="13"/>
  <c r="M315" i="13"/>
  <c r="O315" i="13"/>
  <c r="Q315" i="13"/>
  <c r="V315" i="13"/>
  <c r="G322" i="13"/>
  <c r="M322" i="13" s="1"/>
  <c r="I322" i="13"/>
  <c r="K322" i="13"/>
  <c r="O322" i="13"/>
  <c r="Q322" i="13"/>
  <c r="V322" i="13"/>
  <c r="G329" i="13"/>
  <c r="I329" i="13"/>
  <c r="K329" i="13"/>
  <c r="M329" i="13"/>
  <c r="O329" i="13"/>
  <c r="Q329" i="13"/>
  <c r="V329" i="13"/>
  <c r="G334" i="13"/>
  <c r="M334" i="13" s="1"/>
  <c r="I334" i="13"/>
  <c r="K334" i="13"/>
  <c r="O334" i="13"/>
  <c r="Q334" i="13"/>
  <c r="V334" i="13"/>
  <c r="G337" i="13"/>
  <c r="I337" i="13"/>
  <c r="K337" i="13"/>
  <c r="M337" i="13"/>
  <c r="O337" i="13"/>
  <c r="Q337" i="13"/>
  <c r="V337" i="13"/>
  <c r="G346" i="13"/>
  <c r="M346" i="13" s="1"/>
  <c r="I346" i="13"/>
  <c r="K346" i="13"/>
  <c r="O346" i="13"/>
  <c r="Q346" i="13"/>
  <c r="V346" i="13"/>
  <c r="G347" i="13"/>
  <c r="I347" i="13"/>
  <c r="K347" i="13"/>
  <c r="M347" i="13"/>
  <c r="O347" i="13"/>
  <c r="Q347" i="13"/>
  <c r="V347" i="13"/>
  <c r="G354" i="13"/>
  <c r="M354" i="13" s="1"/>
  <c r="I354" i="13"/>
  <c r="K354" i="13"/>
  <c r="O354" i="13"/>
  <c r="Q354" i="13"/>
  <c r="V354" i="13"/>
  <c r="G356" i="13"/>
  <c r="I356" i="13"/>
  <c r="K356" i="13"/>
  <c r="M356" i="13"/>
  <c r="O356" i="13"/>
  <c r="Q356" i="13"/>
  <c r="V356" i="13"/>
  <c r="G359" i="13"/>
  <c r="G360" i="13"/>
  <c r="I360" i="13"/>
  <c r="I359" i="13" s="1"/>
  <c r="K360" i="13"/>
  <c r="M360" i="13"/>
  <c r="O360" i="13"/>
  <c r="Q360" i="13"/>
  <c r="Q359" i="13" s="1"/>
  <c r="V360" i="13"/>
  <c r="G363" i="13"/>
  <c r="M363" i="13" s="1"/>
  <c r="I363" i="13"/>
  <c r="K363" i="13"/>
  <c r="K359" i="13" s="1"/>
  <c r="O363" i="13"/>
  <c r="Q363" i="13"/>
  <c r="V363" i="13"/>
  <c r="V359" i="13" s="1"/>
  <c r="G375" i="13"/>
  <c r="I375" i="13"/>
  <c r="K375" i="13"/>
  <c r="M375" i="13"/>
  <c r="O375" i="13"/>
  <c r="Q375" i="13"/>
  <c r="V375" i="13"/>
  <c r="G385" i="13"/>
  <c r="M385" i="13" s="1"/>
  <c r="I385" i="13"/>
  <c r="K385" i="13"/>
  <c r="O385" i="13"/>
  <c r="Q385" i="13"/>
  <c r="V385" i="13"/>
  <c r="Q395" i="13"/>
  <c r="G396" i="13"/>
  <c r="I396" i="13"/>
  <c r="K396" i="13"/>
  <c r="O396" i="13"/>
  <c r="O395" i="13" s="1"/>
  <c r="Q396" i="13"/>
  <c r="V396" i="13"/>
  <c r="G404" i="13"/>
  <c r="I404" i="13"/>
  <c r="K404" i="13"/>
  <c r="M404" i="13"/>
  <c r="O404" i="13"/>
  <c r="Q404" i="13"/>
  <c r="V404" i="13"/>
  <c r="G409" i="13"/>
  <c r="M409" i="13" s="1"/>
  <c r="I409" i="13"/>
  <c r="K409" i="13"/>
  <c r="O409" i="13"/>
  <c r="Q409" i="13"/>
  <c r="V409" i="13"/>
  <c r="G414" i="13"/>
  <c r="I414" i="13"/>
  <c r="K414" i="13"/>
  <c r="M414" i="13"/>
  <c r="O414" i="13"/>
  <c r="Q414" i="13"/>
  <c r="V414" i="13"/>
  <c r="G418" i="13"/>
  <c r="M418" i="13" s="1"/>
  <c r="I418" i="13"/>
  <c r="K418" i="13"/>
  <c r="O418" i="13"/>
  <c r="Q418" i="13"/>
  <c r="V418" i="13"/>
  <c r="G429" i="13"/>
  <c r="I429" i="13"/>
  <c r="K429" i="13"/>
  <c r="M429" i="13"/>
  <c r="O429" i="13"/>
  <c r="Q429" i="13"/>
  <c r="V429" i="13"/>
  <c r="G432" i="13"/>
  <c r="M432" i="13" s="1"/>
  <c r="I432" i="13"/>
  <c r="K432" i="13"/>
  <c r="O432" i="13"/>
  <c r="Q432" i="13"/>
  <c r="V432" i="13"/>
  <c r="G435" i="13"/>
  <c r="I435" i="13"/>
  <c r="K435" i="13"/>
  <c r="M435" i="13"/>
  <c r="O435" i="13"/>
  <c r="Q435" i="13"/>
  <c r="V435" i="13"/>
  <c r="G438" i="13"/>
  <c r="M438" i="13" s="1"/>
  <c r="I438" i="13"/>
  <c r="K438" i="13"/>
  <c r="O438" i="13"/>
  <c r="Q438" i="13"/>
  <c r="V438" i="13"/>
  <c r="G442" i="13"/>
  <c r="I442" i="13"/>
  <c r="K442" i="13"/>
  <c r="M442" i="13"/>
  <c r="O442" i="13"/>
  <c r="Q442" i="13"/>
  <c r="V442" i="13"/>
  <c r="G446" i="13"/>
  <c r="M446" i="13" s="1"/>
  <c r="I446" i="13"/>
  <c r="K446" i="13"/>
  <c r="O446" i="13"/>
  <c r="Q446" i="13"/>
  <c r="V446" i="13"/>
  <c r="G450" i="13"/>
  <c r="I450" i="13"/>
  <c r="K450" i="13"/>
  <c r="M450" i="13"/>
  <c r="O450" i="13"/>
  <c r="Q450" i="13"/>
  <c r="V450" i="13"/>
  <c r="G461" i="13"/>
  <c r="M461" i="13" s="1"/>
  <c r="I461" i="13"/>
  <c r="K461" i="13"/>
  <c r="O461" i="13"/>
  <c r="Q461" i="13"/>
  <c r="V461" i="13"/>
  <c r="G465" i="13"/>
  <c r="I465" i="13"/>
  <c r="K465" i="13"/>
  <c r="K464" i="13" s="1"/>
  <c r="O465" i="13"/>
  <c r="O464" i="13" s="1"/>
  <c r="Q465" i="13"/>
  <c r="V465" i="13"/>
  <c r="G471" i="13"/>
  <c r="I471" i="13"/>
  <c r="I464" i="13" s="1"/>
  <c r="K471" i="13"/>
  <c r="M471" i="13"/>
  <c r="O471" i="13"/>
  <c r="Q471" i="13"/>
  <c r="Q464" i="13" s="1"/>
  <c r="V471" i="13"/>
  <c r="G473" i="13"/>
  <c r="M473" i="13" s="1"/>
  <c r="I473" i="13"/>
  <c r="K473" i="13"/>
  <c r="O473" i="13"/>
  <c r="Q473" i="13"/>
  <c r="V473" i="13"/>
  <c r="G474" i="13"/>
  <c r="I474" i="13"/>
  <c r="K474" i="13"/>
  <c r="M474" i="13"/>
  <c r="O474" i="13"/>
  <c r="Q474" i="13"/>
  <c r="V474" i="13"/>
  <c r="G477" i="13"/>
  <c r="M477" i="13" s="1"/>
  <c r="I477" i="13"/>
  <c r="K477" i="13"/>
  <c r="O477" i="13"/>
  <c r="Q477" i="13"/>
  <c r="V477" i="13"/>
  <c r="G479" i="13"/>
  <c r="I479" i="13"/>
  <c r="K479" i="13"/>
  <c r="M479" i="13"/>
  <c r="O479" i="13"/>
  <c r="Q479" i="13"/>
  <c r="V479" i="13"/>
  <c r="G481" i="13"/>
  <c r="M481" i="13" s="1"/>
  <c r="I481" i="13"/>
  <c r="K481" i="13"/>
  <c r="O481" i="13"/>
  <c r="Q481" i="13"/>
  <c r="V481" i="13"/>
  <c r="G484" i="13"/>
  <c r="I484" i="13"/>
  <c r="K484" i="13"/>
  <c r="M484" i="13"/>
  <c r="O484" i="13"/>
  <c r="Q484" i="13"/>
  <c r="V484" i="13"/>
  <c r="G487" i="13"/>
  <c r="M487" i="13" s="1"/>
  <c r="I487" i="13"/>
  <c r="K487" i="13"/>
  <c r="O487" i="13"/>
  <c r="Q487" i="13"/>
  <c r="V487" i="13"/>
  <c r="G489" i="13"/>
  <c r="I489" i="13"/>
  <c r="K489" i="13"/>
  <c r="M489" i="13"/>
  <c r="O489" i="13"/>
  <c r="Q489" i="13"/>
  <c r="V489" i="13"/>
  <c r="G491" i="13"/>
  <c r="M491" i="13" s="1"/>
  <c r="I491" i="13"/>
  <c r="K491" i="13"/>
  <c r="O491" i="13"/>
  <c r="Q491" i="13"/>
  <c r="V491" i="13"/>
  <c r="G494" i="13"/>
  <c r="I494" i="13"/>
  <c r="K494" i="13"/>
  <c r="O494" i="13"/>
  <c r="Q494" i="13"/>
  <c r="V494" i="13"/>
  <c r="G499" i="13"/>
  <c r="I499" i="13"/>
  <c r="I493" i="13" s="1"/>
  <c r="K499" i="13"/>
  <c r="M499" i="13"/>
  <c r="O499" i="13"/>
  <c r="Q499" i="13"/>
  <c r="V499" i="13"/>
  <c r="G503" i="13"/>
  <c r="I503" i="13"/>
  <c r="K503" i="13"/>
  <c r="M503" i="13"/>
  <c r="O503" i="13"/>
  <c r="Q503" i="13"/>
  <c r="V503" i="13"/>
  <c r="G508" i="13"/>
  <c r="I508" i="13"/>
  <c r="K508" i="13"/>
  <c r="M508" i="13"/>
  <c r="O508" i="13"/>
  <c r="Q508" i="13"/>
  <c r="V508" i="13"/>
  <c r="G511" i="13"/>
  <c r="M511" i="13" s="1"/>
  <c r="I511" i="13"/>
  <c r="K511" i="13"/>
  <c r="O511" i="13"/>
  <c r="Q511" i="13"/>
  <c r="V511" i="13"/>
  <c r="G515" i="13"/>
  <c r="I515" i="13"/>
  <c r="K515" i="13"/>
  <c r="M515" i="13"/>
  <c r="O515" i="13"/>
  <c r="Q515" i="13"/>
  <c r="V515" i="13"/>
  <c r="G518" i="13"/>
  <c r="M518" i="13" s="1"/>
  <c r="I518" i="13"/>
  <c r="K518" i="13"/>
  <c r="O518" i="13"/>
  <c r="Q518" i="13"/>
  <c r="V518" i="13"/>
  <c r="G522" i="13"/>
  <c r="I522" i="13"/>
  <c r="K522" i="13"/>
  <c r="M522" i="13"/>
  <c r="O522" i="13"/>
  <c r="Q522" i="13"/>
  <c r="V522" i="13"/>
  <c r="G526" i="13"/>
  <c r="M526" i="13" s="1"/>
  <c r="I526" i="13"/>
  <c r="K526" i="13"/>
  <c r="O526" i="13"/>
  <c r="Q526" i="13"/>
  <c r="V526" i="13"/>
  <c r="G535" i="13"/>
  <c r="I535" i="13"/>
  <c r="K535" i="13"/>
  <c r="M535" i="13"/>
  <c r="O535" i="13"/>
  <c r="Q535" i="13"/>
  <c r="V535" i="13"/>
  <c r="G542" i="13"/>
  <c r="I542" i="13"/>
  <c r="K542" i="13"/>
  <c r="M542" i="13"/>
  <c r="O542" i="13"/>
  <c r="Q542" i="13"/>
  <c r="V542" i="13"/>
  <c r="G558" i="13"/>
  <c r="I558" i="13"/>
  <c r="K558" i="13"/>
  <c r="M558" i="13"/>
  <c r="O558" i="13"/>
  <c r="Q558" i="13"/>
  <c r="V558" i="13"/>
  <c r="G565" i="13"/>
  <c r="M565" i="13" s="1"/>
  <c r="I565" i="13"/>
  <c r="K565" i="13"/>
  <c r="O565" i="13"/>
  <c r="Q565" i="13"/>
  <c r="V565" i="13"/>
  <c r="G568" i="13"/>
  <c r="I568" i="13"/>
  <c r="K568" i="13"/>
  <c r="M568" i="13"/>
  <c r="O568" i="13"/>
  <c r="Q568" i="13"/>
  <c r="V568" i="13"/>
  <c r="G570" i="13"/>
  <c r="M570" i="13" s="1"/>
  <c r="I570" i="13"/>
  <c r="K570" i="13"/>
  <c r="O570" i="13"/>
  <c r="Q570" i="13"/>
  <c r="V570" i="13"/>
  <c r="G580" i="13"/>
  <c r="I580" i="13"/>
  <c r="K580" i="13"/>
  <c r="K579" i="13" s="1"/>
  <c r="O580" i="13"/>
  <c r="Q580" i="13"/>
  <c r="V580" i="13"/>
  <c r="G585" i="13"/>
  <c r="I585" i="13"/>
  <c r="K585" i="13"/>
  <c r="M585" i="13"/>
  <c r="O585" i="13"/>
  <c r="Q585" i="13"/>
  <c r="V585" i="13"/>
  <c r="G587" i="13"/>
  <c r="I587" i="13"/>
  <c r="K587" i="13"/>
  <c r="M587" i="13"/>
  <c r="O587" i="13"/>
  <c r="Q587" i="13"/>
  <c r="V587" i="13"/>
  <c r="G591" i="13"/>
  <c r="I591" i="13"/>
  <c r="K591" i="13"/>
  <c r="M591" i="13"/>
  <c r="O591" i="13"/>
  <c r="Q591" i="13"/>
  <c r="V591" i="13"/>
  <c r="G593" i="13"/>
  <c r="M593" i="13" s="1"/>
  <c r="I593" i="13"/>
  <c r="K593" i="13"/>
  <c r="O593" i="13"/>
  <c r="Q593" i="13"/>
  <c r="V593" i="13"/>
  <c r="G595" i="13"/>
  <c r="I595" i="13"/>
  <c r="K595" i="13"/>
  <c r="M595" i="13"/>
  <c r="O595" i="13"/>
  <c r="Q595" i="13"/>
  <c r="V595" i="13"/>
  <c r="G601" i="13"/>
  <c r="M601" i="13" s="1"/>
  <c r="I601" i="13"/>
  <c r="K601" i="13"/>
  <c r="O601" i="13"/>
  <c r="Q601" i="13"/>
  <c r="V601" i="13"/>
  <c r="G606" i="13"/>
  <c r="I606" i="13"/>
  <c r="K606" i="13"/>
  <c r="M606" i="13"/>
  <c r="O606" i="13"/>
  <c r="Q606" i="13"/>
  <c r="V606" i="13"/>
  <c r="G609" i="13"/>
  <c r="M609" i="13" s="1"/>
  <c r="I609" i="13"/>
  <c r="K609" i="13"/>
  <c r="O609" i="13"/>
  <c r="Q609" i="13"/>
  <c r="V609" i="13"/>
  <c r="G612" i="13"/>
  <c r="I612" i="13"/>
  <c r="K612" i="13"/>
  <c r="M612" i="13"/>
  <c r="O612" i="13"/>
  <c r="Q612" i="13"/>
  <c r="V612" i="13"/>
  <c r="G616" i="13"/>
  <c r="I616" i="13"/>
  <c r="K616" i="13"/>
  <c r="M616" i="13"/>
  <c r="O616" i="13"/>
  <c r="Q616" i="13"/>
  <c r="V616" i="13"/>
  <c r="G620" i="13"/>
  <c r="G619" i="13" s="1"/>
  <c r="I620" i="13"/>
  <c r="K620" i="13"/>
  <c r="K619" i="13" s="1"/>
  <c r="O620" i="13"/>
  <c r="Q620" i="13"/>
  <c r="V620" i="13"/>
  <c r="G624" i="13"/>
  <c r="I624" i="13"/>
  <c r="I619" i="13" s="1"/>
  <c r="K624" i="13"/>
  <c r="M624" i="13"/>
  <c r="O624" i="13"/>
  <c r="Q624" i="13"/>
  <c r="V624" i="13"/>
  <c r="G629" i="13"/>
  <c r="M629" i="13" s="1"/>
  <c r="I629" i="13"/>
  <c r="K629" i="13"/>
  <c r="O629" i="13"/>
  <c r="Q629" i="13"/>
  <c r="V629" i="13"/>
  <c r="G632" i="13"/>
  <c r="I632" i="13"/>
  <c r="K632" i="13"/>
  <c r="M632" i="13"/>
  <c r="O632" i="13"/>
  <c r="Q632" i="13"/>
  <c r="V632" i="13"/>
  <c r="G642" i="13"/>
  <c r="M642" i="13" s="1"/>
  <c r="I642" i="13"/>
  <c r="K642" i="13"/>
  <c r="O642" i="13"/>
  <c r="Q642" i="13"/>
  <c r="V642" i="13"/>
  <c r="G645" i="13"/>
  <c r="I645" i="13"/>
  <c r="K645" i="13"/>
  <c r="M645" i="13"/>
  <c r="O645" i="13"/>
  <c r="Q645" i="13"/>
  <c r="V645" i="13"/>
  <c r="G648" i="13"/>
  <c r="I648" i="13"/>
  <c r="K648" i="13"/>
  <c r="M648" i="13"/>
  <c r="O648" i="13"/>
  <c r="Q648" i="13"/>
  <c r="V648" i="13"/>
  <c r="G650" i="13"/>
  <c r="I650" i="13"/>
  <c r="K650" i="13"/>
  <c r="M650" i="13"/>
  <c r="O650" i="13"/>
  <c r="Q650" i="13"/>
  <c r="V650" i="13"/>
  <c r="G651" i="13"/>
  <c r="M651" i="13" s="1"/>
  <c r="I651" i="13"/>
  <c r="K651" i="13"/>
  <c r="O651" i="13"/>
  <c r="Q651" i="13"/>
  <c r="V651" i="13"/>
  <c r="G656" i="13"/>
  <c r="I656" i="13"/>
  <c r="K656" i="13"/>
  <c r="M656" i="13"/>
  <c r="O656" i="13"/>
  <c r="Q656" i="13"/>
  <c r="V656" i="13"/>
  <c r="G660" i="13"/>
  <c r="M660" i="13" s="1"/>
  <c r="I660" i="13"/>
  <c r="K660" i="13"/>
  <c r="O660" i="13"/>
  <c r="Q660" i="13"/>
  <c r="V660" i="13"/>
  <c r="G665" i="13"/>
  <c r="I665" i="13"/>
  <c r="K665" i="13"/>
  <c r="M665" i="13"/>
  <c r="O665" i="13"/>
  <c r="Q665" i="13"/>
  <c r="V665" i="13"/>
  <c r="G668" i="13"/>
  <c r="M668" i="13" s="1"/>
  <c r="I668" i="13"/>
  <c r="K668" i="13"/>
  <c r="O668" i="13"/>
  <c r="Q668" i="13"/>
  <c r="V668" i="13"/>
  <c r="G674" i="13"/>
  <c r="I674" i="13"/>
  <c r="K674" i="13"/>
  <c r="M674" i="13"/>
  <c r="O674" i="13"/>
  <c r="Q674" i="13"/>
  <c r="V674" i="13"/>
  <c r="G677" i="13"/>
  <c r="I677" i="13"/>
  <c r="K677" i="13"/>
  <c r="M677" i="13"/>
  <c r="O677" i="13"/>
  <c r="Q677" i="13"/>
  <c r="V677" i="13"/>
  <c r="G686" i="13"/>
  <c r="I686" i="13"/>
  <c r="K686" i="13"/>
  <c r="M686" i="13"/>
  <c r="O686" i="13"/>
  <c r="Q686" i="13"/>
  <c r="V686" i="13"/>
  <c r="G693" i="13"/>
  <c r="M693" i="13" s="1"/>
  <c r="I693" i="13"/>
  <c r="K693" i="13"/>
  <c r="O693" i="13"/>
  <c r="Q693" i="13"/>
  <c r="V693" i="13"/>
  <c r="G701" i="13"/>
  <c r="I701" i="13"/>
  <c r="K701" i="13"/>
  <c r="M701" i="13"/>
  <c r="O701" i="13"/>
  <c r="Q701" i="13"/>
  <c r="V701" i="13"/>
  <c r="G707" i="13"/>
  <c r="M707" i="13" s="1"/>
  <c r="I707" i="13"/>
  <c r="K707" i="13"/>
  <c r="O707" i="13"/>
  <c r="Q707" i="13"/>
  <c r="V707" i="13"/>
  <c r="G714" i="13"/>
  <c r="I714" i="13"/>
  <c r="K714" i="13"/>
  <c r="K713" i="13" s="1"/>
  <c r="O714" i="13"/>
  <c r="Q714" i="13"/>
  <c r="V714" i="13"/>
  <c r="G718" i="13"/>
  <c r="I718" i="13"/>
  <c r="K718" i="13"/>
  <c r="M718" i="13"/>
  <c r="O718" i="13"/>
  <c r="Q718" i="13"/>
  <c r="V718" i="13"/>
  <c r="G723" i="13"/>
  <c r="I723" i="13"/>
  <c r="K723" i="13"/>
  <c r="M723" i="13"/>
  <c r="O723" i="13"/>
  <c r="Q723" i="13"/>
  <c r="V723" i="13"/>
  <c r="G726" i="13"/>
  <c r="I726" i="13"/>
  <c r="K726" i="13"/>
  <c r="M726" i="13"/>
  <c r="O726" i="13"/>
  <c r="Q726" i="13"/>
  <c r="V726" i="13"/>
  <c r="G730" i="13"/>
  <c r="M730" i="13" s="1"/>
  <c r="I730" i="13"/>
  <c r="K730" i="13"/>
  <c r="O730" i="13"/>
  <c r="Q730" i="13"/>
  <c r="V730" i="13"/>
  <c r="G735" i="13"/>
  <c r="I735" i="13"/>
  <c r="K735" i="13"/>
  <c r="M735" i="13"/>
  <c r="O735" i="13"/>
  <c r="Q735" i="13"/>
  <c r="V735" i="13"/>
  <c r="G741" i="13"/>
  <c r="M741" i="13" s="1"/>
  <c r="I741" i="13"/>
  <c r="K741" i="13"/>
  <c r="O741" i="13"/>
  <c r="Q741" i="13"/>
  <c r="V741" i="13"/>
  <c r="G745" i="13"/>
  <c r="I745" i="13"/>
  <c r="K745" i="13"/>
  <c r="M745" i="13"/>
  <c r="O745" i="13"/>
  <c r="Q745" i="13"/>
  <c r="V745" i="13"/>
  <c r="G749" i="13"/>
  <c r="M749" i="13" s="1"/>
  <c r="I749" i="13"/>
  <c r="K749" i="13"/>
  <c r="O749" i="13"/>
  <c r="Q749" i="13"/>
  <c r="V749" i="13"/>
  <c r="G753" i="13"/>
  <c r="I753" i="13"/>
  <c r="K753" i="13"/>
  <c r="M753" i="13"/>
  <c r="O753" i="13"/>
  <c r="Q753" i="13"/>
  <c r="V753" i="13"/>
  <c r="G755" i="13"/>
  <c r="I755" i="13"/>
  <c r="K755" i="13"/>
  <c r="M755" i="13"/>
  <c r="O755" i="13"/>
  <c r="Q755" i="13"/>
  <c r="V755" i="13"/>
  <c r="G758" i="13"/>
  <c r="I758" i="13"/>
  <c r="K758" i="13"/>
  <c r="M758" i="13"/>
  <c r="O758" i="13"/>
  <c r="Q758" i="13"/>
  <c r="V758" i="13"/>
  <c r="G760" i="13"/>
  <c r="M760" i="13" s="1"/>
  <c r="I760" i="13"/>
  <c r="K760" i="13"/>
  <c r="O760" i="13"/>
  <c r="Q760" i="13"/>
  <c r="V760" i="13"/>
  <c r="G762" i="13"/>
  <c r="I762" i="13"/>
  <c r="K762" i="13"/>
  <c r="M762" i="13"/>
  <c r="O762" i="13"/>
  <c r="Q762" i="13"/>
  <c r="V762" i="13"/>
  <c r="G765" i="13"/>
  <c r="M765" i="13" s="1"/>
  <c r="I765" i="13"/>
  <c r="K765" i="13"/>
  <c r="O765" i="13"/>
  <c r="Q765" i="13"/>
  <c r="V765" i="13"/>
  <c r="G771" i="13"/>
  <c r="I771" i="13"/>
  <c r="K771" i="13"/>
  <c r="M771" i="13"/>
  <c r="O771" i="13"/>
  <c r="Q771" i="13"/>
  <c r="V771" i="13"/>
  <c r="G773" i="13"/>
  <c r="M773" i="13" s="1"/>
  <c r="I773" i="13"/>
  <c r="K773" i="13"/>
  <c r="O773" i="13"/>
  <c r="Q773" i="13"/>
  <c r="V773" i="13"/>
  <c r="G776" i="13"/>
  <c r="I776" i="13"/>
  <c r="K776" i="13"/>
  <c r="M776" i="13"/>
  <c r="O776" i="13"/>
  <c r="Q776" i="13"/>
  <c r="V776" i="13"/>
  <c r="G779" i="13"/>
  <c r="I779" i="13"/>
  <c r="K779" i="13"/>
  <c r="M779" i="13"/>
  <c r="O779" i="13"/>
  <c r="Q779" i="13"/>
  <c r="V779" i="13"/>
  <c r="G781" i="13"/>
  <c r="I781" i="13"/>
  <c r="K781" i="13"/>
  <c r="M781" i="13"/>
  <c r="O781" i="13"/>
  <c r="Q781" i="13"/>
  <c r="V781" i="13"/>
  <c r="G786" i="13"/>
  <c r="M786" i="13" s="1"/>
  <c r="I786" i="13"/>
  <c r="K786" i="13"/>
  <c r="O786" i="13"/>
  <c r="Q786" i="13"/>
  <c r="V786" i="13"/>
  <c r="G788" i="13"/>
  <c r="I788" i="13"/>
  <c r="K788" i="13"/>
  <c r="M788" i="13"/>
  <c r="O788" i="13"/>
  <c r="Q788" i="13"/>
  <c r="V788" i="13"/>
  <c r="V792" i="13"/>
  <c r="G793" i="13"/>
  <c r="I793" i="13"/>
  <c r="K793" i="13"/>
  <c r="M793" i="13"/>
  <c r="O793" i="13"/>
  <c r="Q793" i="13"/>
  <c r="V793" i="13"/>
  <c r="G798" i="13"/>
  <c r="I798" i="13"/>
  <c r="K798" i="13"/>
  <c r="O798" i="13"/>
  <c r="Q798" i="13"/>
  <c r="V798" i="13"/>
  <c r="G802" i="13"/>
  <c r="I802" i="13"/>
  <c r="K802" i="13"/>
  <c r="M802" i="13"/>
  <c r="O802" i="13"/>
  <c r="Q802" i="13"/>
  <c r="V802" i="13"/>
  <c r="G806" i="13"/>
  <c r="I806" i="13"/>
  <c r="K806" i="13"/>
  <c r="M806" i="13"/>
  <c r="O806" i="13"/>
  <c r="Q806" i="13"/>
  <c r="V806" i="13"/>
  <c r="G809" i="13"/>
  <c r="I809" i="13"/>
  <c r="K809" i="13"/>
  <c r="M809" i="13"/>
  <c r="O809" i="13"/>
  <c r="Q809" i="13"/>
  <c r="V809" i="13"/>
  <c r="G812" i="13"/>
  <c r="M812" i="13" s="1"/>
  <c r="I812" i="13"/>
  <c r="K812" i="13"/>
  <c r="O812" i="13"/>
  <c r="Q812" i="13"/>
  <c r="V812" i="13"/>
  <c r="G815" i="13"/>
  <c r="I815" i="13"/>
  <c r="K815" i="13"/>
  <c r="M815" i="13"/>
  <c r="O815" i="13"/>
  <c r="Q815" i="13"/>
  <c r="V815" i="13"/>
  <c r="G819" i="13"/>
  <c r="M819" i="13" s="1"/>
  <c r="I819" i="13"/>
  <c r="K819" i="13"/>
  <c r="O819" i="13"/>
  <c r="Q819" i="13"/>
  <c r="V819" i="13"/>
  <c r="G821" i="13"/>
  <c r="I821" i="13"/>
  <c r="K821" i="13"/>
  <c r="M821" i="13"/>
  <c r="O821" i="13"/>
  <c r="Q821" i="13"/>
  <c r="V821" i="13"/>
  <c r="G823" i="13"/>
  <c r="M823" i="13" s="1"/>
  <c r="I823" i="13"/>
  <c r="K823" i="13"/>
  <c r="O823" i="13"/>
  <c r="Q823" i="13"/>
  <c r="V823" i="13"/>
  <c r="G824" i="13"/>
  <c r="I824" i="13"/>
  <c r="K824" i="13"/>
  <c r="M824" i="13"/>
  <c r="O824" i="13"/>
  <c r="Q824" i="13"/>
  <c r="V824" i="13"/>
  <c r="G825" i="13"/>
  <c r="I825" i="13"/>
  <c r="K825" i="13"/>
  <c r="M825" i="13"/>
  <c r="O825" i="13"/>
  <c r="Q825" i="13"/>
  <c r="V825" i="13"/>
  <c r="G826" i="13"/>
  <c r="I826" i="13"/>
  <c r="K826" i="13"/>
  <c r="M826" i="13"/>
  <c r="O826" i="13"/>
  <c r="Q826" i="13"/>
  <c r="V826" i="13"/>
  <c r="G827" i="13"/>
  <c r="M827" i="13" s="1"/>
  <c r="I827" i="13"/>
  <c r="K827" i="13"/>
  <c r="O827" i="13"/>
  <c r="Q827" i="13"/>
  <c r="V827" i="13"/>
  <c r="G828" i="13"/>
  <c r="I828" i="13"/>
  <c r="K828" i="13"/>
  <c r="M828" i="13"/>
  <c r="O828" i="13"/>
  <c r="Q828" i="13"/>
  <c r="V828" i="13"/>
  <c r="G829" i="13"/>
  <c r="M829" i="13" s="1"/>
  <c r="I829" i="13"/>
  <c r="K829" i="13"/>
  <c r="O829" i="13"/>
  <c r="Q829" i="13"/>
  <c r="V829" i="13"/>
  <c r="G830" i="13"/>
  <c r="I830" i="13"/>
  <c r="K830" i="13"/>
  <c r="M830" i="13"/>
  <c r="O830" i="13"/>
  <c r="Q830" i="13"/>
  <c r="V830" i="13"/>
  <c r="G834" i="13"/>
  <c r="M834" i="13" s="1"/>
  <c r="I834" i="13"/>
  <c r="K834" i="13"/>
  <c r="O834" i="13"/>
  <c r="Q834" i="13"/>
  <c r="V834" i="13"/>
  <c r="G837" i="13"/>
  <c r="I837" i="13"/>
  <c r="K837" i="13"/>
  <c r="M837" i="13"/>
  <c r="O837" i="13"/>
  <c r="Q837" i="13"/>
  <c r="V837" i="13"/>
  <c r="G840" i="13"/>
  <c r="I840" i="13"/>
  <c r="K840" i="13"/>
  <c r="M840" i="13"/>
  <c r="O840" i="13"/>
  <c r="Q840" i="13"/>
  <c r="V840" i="13"/>
  <c r="G843" i="13"/>
  <c r="I843" i="13"/>
  <c r="K843" i="13"/>
  <c r="M843" i="13"/>
  <c r="O843" i="13"/>
  <c r="Q843" i="13"/>
  <c r="V843" i="13"/>
  <c r="G846" i="13"/>
  <c r="M846" i="13" s="1"/>
  <c r="I846" i="13"/>
  <c r="K846" i="13"/>
  <c r="O846" i="13"/>
  <c r="Q846" i="13"/>
  <c r="V846" i="13"/>
  <c r="G849" i="13"/>
  <c r="I849" i="13"/>
  <c r="K849" i="13"/>
  <c r="M849" i="13"/>
  <c r="O849" i="13"/>
  <c r="Q849" i="13"/>
  <c r="V849" i="13"/>
  <c r="G856" i="13"/>
  <c r="M856" i="13" s="1"/>
  <c r="I856" i="13"/>
  <c r="K856" i="13"/>
  <c r="O856" i="13"/>
  <c r="Q856" i="13"/>
  <c r="V856" i="13"/>
  <c r="G866" i="13"/>
  <c r="I866" i="13"/>
  <c r="K866" i="13"/>
  <c r="M866" i="13"/>
  <c r="O866" i="13"/>
  <c r="Q866" i="13"/>
  <c r="V866" i="13"/>
  <c r="G867" i="13"/>
  <c r="M867" i="13" s="1"/>
  <c r="I867" i="13"/>
  <c r="K867" i="13"/>
  <c r="O867" i="13"/>
  <c r="Q867" i="13"/>
  <c r="V867" i="13"/>
  <c r="G869" i="13"/>
  <c r="I869" i="13"/>
  <c r="K869" i="13"/>
  <c r="M869" i="13"/>
  <c r="O869" i="13"/>
  <c r="Q869" i="13"/>
  <c r="V869" i="13"/>
  <c r="G871" i="13"/>
  <c r="I871" i="13"/>
  <c r="K871" i="13"/>
  <c r="M871" i="13"/>
  <c r="O871" i="13"/>
  <c r="Q871" i="13"/>
  <c r="V871" i="13"/>
  <c r="G874" i="13"/>
  <c r="G873" i="13" s="1"/>
  <c r="I874" i="13"/>
  <c r="K874" i="13"/>
  <c r="K873" i="13" s="1"/>
  <c r="O874" i="13"/>
  <c r="O873" i="13" s="1"/>
  <c r="Q874" i="13"/>
  <c r="V874" i="13"/>
  <c r="V873" i="13" s="1"/>
  <c r="G881" i="13"/>
  <c r="I881" i="13"/>
  <c r="I873" i="13" s="1"/>
  <c r="K881" i="13"/>
  <c r="M881" i="13"/>
  <c r="O881" i="13"/>
  <c r="Q881" i="13"/>
  <c r="Q873" i="13" s="1"/>
  <c r="V881" i="13"/>
  <c r="G883" i="13"/>
  <c r="M883" i="13" s="1"/>
  <c r="I883" i="13"/>
  <c r="K883" i="13"/>
  <c r="O883" i="13"/>
  <c r="Q883" i="13"/>
  <c r="V883" i="13"/>
  <c r="G884" i="13"/>
  <c r="I884" i="13"/>
  <c r="K884" i="13"/>
  <c r="M884" i="13"/>
  <c r="O884" i="13"/>
  <c r="Q884" i="13"/>
  <c r="V884" i="13"/>
  <c r="G888" i="13"/>
  <c r="M888" i="13" s="1"/>
  <c r="I888" i="13"/>
  <c r="K888" i="13"/>
  <c r="O888" i="13"/>
  <c r="Q888" i="13"/>
  <c r="V888" i="13"/>
  <c r="G889" i="13"/>
  <c r="I889" i="13"/>
  <c r="K889" i="13"/>
  <c r="M889" i="13"/>
  <c r="O889" i="13"/>
  <c r="Q889" i="13"/>
  <c r="V889" i="13"/>
  <c r="K890" i="13"/>
  <c r="G891" i="13"/>
  <c r="I891" i="13"/>
  <c r="I890" i="13" s="1"/>
  <c r="K891" i="13"/>
  <c r="M891" i="13"/>
  <c r="O891" i="13"/>
  <c r="Q891" i="13"/>
  <c r="Q890" i="13" s="1"/>
  <c r="V891" i="13"/>
  <c r="G893" i="13"/>
  <c r="G890" i="13" s="1"/>
  <c r="I893" i="13"/>
  <c r="K893" i="13"/>
  <c r="O893" i="13"/>
  <c r="O890" i="13" s="1"/>
  <c r="Q893" i="13"/>
  <c r="V893" i="13"/>
  <c r="G898" i="13"/>
  <c r="I898" i="13"/>
  <c r="K898" i="13"/>
  <c r="M898" i="13"/>
  <c r="O898" i="13"/>
  <c r="Q898" i="13"/>
  <c r="V898" i="13"/>
  <c r="G899" i="13"/>
  <c r="M899" i="13" s="1"/>
  <c r="I899" i="13"/>
  <c r="K899" i="13"/>
  <c r="O899" i="13"/>
  <c r="Q899" i="13"/>
  <c r="V899" i="13"/>
  <c r="V890" i="13" s="1"/>
  <c r="G900" i="13"/>
  <c r="I900" i="13"/>
  <c r="K900" i="13"/>
  <c r="M900" i="13"/>
  <c r="O900" i="13"/>
  <c r="Q900" i="13"/>
  <c r="V900" i="13"/>
  <c r="G902" i="13"/>
  <c r="I902" i="13"/>
  <c r="K902" i="13"/>
  <c r="M902" i="13"/>
  <c r="O902" i="13"/>
  <c r="Q902" i="13"/>
  <c r="V902" i="13"/>
  <c r="G911" i="13"/>
  <c r="I911" i="13"/>
  <c r="K911" i="13"/>
  <c r="M911" i="13"/>
  <c r="O911" i="13"/>
  <c r="Q911" i="13"/>
  <c r="V911" i="13"/>
  <c r="G917" i="13"/>
  <c r="I917" i="13"/>
  <c r="K917" i="13"/>
  <c r="M917" i="13"/>
  <c r="O917" i="13"/>
  <c r="Q917" i="13"/>
  <c r="V917" i="13"/>
  <c r="G924" i="13"/>
  <c r="M924" i="13" s="1"/>
  <c r="I924" i="13"/>
  <c r="K924" i="13"/>
  <c r="O924" i="13"/>
  <c r="Q924" i="13"/>
  <c r="V924" i="13"/>
  <c r="G929" i="13"/>
  <c r="I929" i="13"/>
  <c r="K929" i="13"/>
  <c r="M929" i="13"/>
  <c r="O929" i="13"/>
  <c r="Q929" i="13"/>
  <c r="V929" i="13"/>
  <c r="G932" i="13"/>
  <c r="M932" i="13" s="1"/>
  <c r="I932" i="13"/>
  <c r="K932" i="13"/>
  <c r="O932" i="13"/>
  <c r="Q932" i="13"/>
  <c r="V932" i="13"/>
  <c r="G934" i="13"/>
  <c r="I934" i="13"/>
  <c r="K934" i="13"/>
  <c r="M934" i="13"/>
  <c r="O934" i="13"/>
  <c r="Q934" i="13"/>
  <c r="V934" i="13"/>
  <c r="G938" i="13"/>
  <c r="M938" i="13" s="1"/>
  <c r="I938" i="13"/>
  <c r="K938" i="13"/>
  <c r="O938" i="13"/>
  <c r="Q938" i="13"/>
  <c r="V938" i="13"/>
  <c r="G941" i="13"/>
  <c r="I941" i="13"/>
  <c r="K941" i="13"/>
  <c r="M941" i="13"/>
  <c r="O941" i="13"/>
  <c r="Q941" i="13"/>
  <c r="V941" i="13"/>
  <c r="G943" i="13"/>
  <c r="I943" i="13"/>
  <c r="K943" i="13"/>
  <c r="M943" i="13"/>
  <c r="O943" i="13"/>
  <c r="Q943" i="13"/>
  <c r="V943" i="13"/>
  <c r="G946" i="13"/>
  <c r="I946" i="13"/>
  <c r="K946" i="13"/>
  <c r="M946" i="13"/>
  <c r="O946" i="13"/>
  <c r="Q946" i="13"/>
  <c r="V946" i="13"/>
  <c r="G955" i="13"/>
  <c r="M955" i="13" s="1"/>
  <c r="I955" i="13"/>
  <c r="K955" i="13"/>
  <c r="O955" i="13"/>
  <c r="Q955" i="13"/>
  <c r="V955" i="13"/>
  <c r="G958" i="13"/>
  <c r="I958" i="13"/>
  <c r="K958" i="13"/>
  <c r="M958" i="13"/>
  <c r="O958" i="13"/>
  <c r="Q958" i="13"/>
  <c r="V958" i="13"/>
  <c r="G961" i="13"/>
  <c r="M961" i="13" s="1"/>
  <c r="I961" i="13"/>
  <c r="K961" i="13"/>
  <c r="O961" i="13"/>
  <c r="Q961" i="13"/>
  <c r="V961" i="13"/>
  <c r="G965" i="13"/>
  <c r="I965" i="13"/>
  <c r="K965" i="13"/>
  <c r="M965" i="13"/>
  <c r="O965" i="13"/>
  <c r="Q965" i="13"/>
  <c r="V965" i="13"/>
  <c r="G969" i="13"/>
  <c r="M969" i="13" s="1"/>
  <c r="I969" i="13"/>
  <c r="K969" i="13"/>
  <c r="O969" i="13"/>
  <c r="Q969" i="13"/>
  <c r="V969" i="13"/>
  <c r="G984" i="13"/>
  <c r="I984" i="13"/>
  <c r="K984" i="13"/>
  <c r="M984" i="13"/>
  <c r="O984" i="13"/>
  <c r="Q984" i="13"/>
  <c r="V984" i="13"/>
  <c r="G988" i="13"/>
  <c r="I988" i="13"/>
  <c r="K988" i="13"/>
  <c r="M988" i="13"/>
  <c r="O988" i="13"/>
  <c r="Q988" i="13"/>
  <c r="V988" i="13"/>
  <c r="G997" i="13"/>
  <c r="I997" i="13"/>
  <c r="K997" i="13"/>
  <c r="M997" i="13"/>
  <c r="O997" i="13"/>
  <c r="Q997" i="13"/>
  <c r="V997" i="13"/>
  <c r="G1005" i="13"/>
  <c r="M1005" i="13" s="1"/>
  <c r="I1005" i="13"/>
  <c r="K1005" i="13"/>
  <c r="O1005" i="13"/>
  <c r="Q1005" i="13"/>
  <c r="V1005" i="13"/>
  <c r="G1008" i="13"/>
  <c r="I1008" i="13"/>
  <c r="K1008" i="13"/>
  <c r="M1008" i="13"/>
  <c r="O1008" i="13"/>
  <c r="Q1008" i="13"/>
  <c r="V1008" i="13"/>
  <c r="G1018" i="13"/>
  <c r="M1018" i="13" s="1"/>
  <c r="I1018" i="13"/>
  <c r="K1018" i="13"/>
  <c r="O1018" i="13"/>
  <c r="Q1018" i="13"/>
  <c r="V1018" i="13"/>
  <c r="G1022" i="13"/>
  <c r="I1022" i="13"/>
  <c r="K1022" i="13"/>
  <c r="M1022" i="13"/>
  <c r="O1022" i="13"/>
  <c r="Q1022" i="13"/>
  <c r="V1022" i="13"/>
  <c r="G1027" i="13"/>
  <c r="M1027" i="13" s="1"/>
  <c r="I1027" i="13"/>
  <c r="K1027" i="13"/>
  <c r="O1027" i="13"/>
  <c r="Q1027" i="13"/>
  <c r="V1027" i="13"/>
  <c r="G1031" i="13"/>
  <c r="I1031" i="13"/>
  <c r="K1031" i="13"/>
  <c r="M1031" i="13"/>
  <c r="O1031" i="13"/>
  <c r="Q1031" i="13"/>
  <c r="V1031" i="13"/>
  <c r="G1035" i="13"/>
  <c r="I1035" i="13"/>
  <c r="K1035" i="13"/>
  <c r="M1035" i="13"/>
  <c r="O1035" i="13"/>
  <c r="Q1035" i="13"/>
  <c r="V1035" i="13"/>
  <c r="G1039" i="13"/>
  <c r="I1039" i="13"/>
  <c r="K1039" i="13"/>
  <c r="M1039" i="13"/>
  <c r="O1039" i="13"/>
  <c r="Q1039" i="13"/>
  <c r="V1039" i="13"/>
  <c r="G1042" i="13"/>
  <c r="M1042" i="13" s="1"/>
  <c r="I1042" i="13"/>
  <c r="K1042" i="13"/>
  <c r="O1042" i="13"/>
  <c r="Q1042" i="13"/>
  <c r="V1042" i="13"/>
  <c r="G1045" i="13"/>
  <c r="I1045" i="13"/>
  <c r="K1045" i="13"/>
  <c r="M1045" i="13"/>
  <c r="O1045" i="13"/>
  <c r="Q1045" i="13"/>
  <c r="V1045" i="13"/>
  <c r="G1048" i="13"/>
  <c r="M1048" i="13" s="1"/>
  <c r="I1048" i="13"/>
  <c r="K1048" i="13"/>
  <c r="O1048" i="13"/>
  <c r="Q1048" i="13"/>
  <c r="V1048" i="13"/>
  <c r="G1050" i="13"/>
  <c r="I1050" i="13"/>
  <c r="K1050" i="13"/>
  <c r="M1050" i="13"/>
  <c r="O1050" i="13"/>
  <c r="Q1050" i="13"/>
  <c r="V1050" i="13"/>
  <c r="G1055" i="13"/>
  <c r="M1055" i="13" s="1"/>
  <c r="I1055" i="13"/>
  <c r="K1055" i="13"/>
  <c r="O1055" i="13"/>
  <c r="Q1055" i="13"/>
  <c r="V1055" i="13"/>
  <c r="G1061" i="13"/>
  <c r="I1061" i="13"/>
  <c r="K1061" i="13"/>
  <c r="M1061" i="13"/>
  <c r="O1061" i="13"/>
  <c r="Q1061" i="13"/>
  <c r="V1061" i="13"/>
  <c r="G1068" i="13"/>
  <c r="I1068" i="13"/>
  <c r="K1068" i="13"/>
  <c r="M1068" i="13"/>
  <c r="O1068" i="13"/>
  <c r="Q1068" i="13"/>
  <c r="V1068" i="13"/>
  <c r="G1073" i="13"/>
  <c r="I1073" i="13"/>
  <c r="K1073" i="13"/>
  <c r="M1073" i="13"/>
  <c r="O1073" i="13"/>
  <c r="Q1073" i="13"/>
  <c r="V1073" i="13"/>
  <c r="G1081" i="13"/>
  <c r="M1081" i="13" s="1"/>
  <c r="I1081" i="13"/>
  <c r="K1081" i="13"/>
  <c r="O1081" i="13"/>
  <c r="Q1081" i="13"/>
  <c r="V1081" i="13"/>
  <c r="G1083" i="13"/>
  <c r="I1083" i="13"/>
  <c r="K1083" i="13"/>
  <c r="M1083" i="13"/>
  <c r="O1083" i="13"/>
  <c r="Q1083" i="13"/>
  <c r="V1083" i="13"/>
  <c r="G1094" i="13"/>
  <c r="M1094" i="13" s="1"/>
  <c r="I1094" i="13"/>
  <c r="K1094" i="13"/>
  <c r="O1094" i="13"/>
  <c r="Q1094" i="13"/>
  <c r="V1094" i="13"/>
  <c r="G1105" i="13"/>
  <c r="I1105" i="13"/>
  <c r="K1105" i="13"/>
  <c r="M1105" i="13"/>
  <c r="O1105" i="13"/>
  <c r="Q1105" i="13"/>
  <c r="V1105" i="13"/>
  <c r="G1107" i="13"/>
  <c r="M1107" i="13" s="1"/>
  <c r="I1107" i="13"/>
  <c r="K1107" i="13"/>
  <c r="O1107" i="13"/>
  <c r="Q1107" i="13"/>
  <c r="V1107" i="13"/>
  <c r="G1109" i="13"/>
  <c r="I1109" i="13"/>
  <c r="K1109" i="13"/>
  <c r="M1109" i="13"/>
  <c r="O1109" i="13"/>
  <c r="Q1109" i="13"/>
  <c r="V1109" i="13"/>
  <c r="G1112" i="13"/>
  <c r="I1112" i="13"/>
  <c r="K1112" i="13"/>
  <c r="M1112" i="13"/>
  <c r="O1112" i="13"/>
  <c r="Q1112" i="13"/>
  <c r="V1112" i="13"/>
  <c r="G1113" i="13"/>
  <c r="I1113" i="13"/>
  <c r="K1113" i="13"/>
  <c r="M1113" i="13"/>
  <c r="O1113" i="13"/>
  <c r="Q1113" i="13"/>
  <c r="V1113" i="13"/>
  <c r="G1114" i="13"/>
  <c r="M1114" i="13" s="1"/>
  <c r="I1114" i="13"/>
  <c r="K1114" i="13"/>
  <c r="O1114" i="13"/>
  <c r="Q1114" i="13"/>
  <c r="V1114" i="13"/>
  <c r="G1120" i="13"/>
  <c r="I1120" i="13"/>
  <c r="K1120" i="13"/>
  <c r="M1120" i="13"/>
  <c r="O1120" i="13"/>
  <c r="Q1120" i="13"/>
  <c r="V1120" i="13"/>
  <c r="G1123" i="13"/>
  <c r="M1123" i="13" s="1"/>
  <c r="I1123" i="13"/>
  <c r="K1123" i="13"/>
  <c r="O1123" i="13"/>
  <c r="Q1123" i="13"/>
  <c r="V1123" i="13"/>
  <c r="G1128" i="13"/>
  <c r="I1128" i="13"/>
  <c r="K1128" i="13"/>
  <c r="M1128" i="13"/>
  <c r="O1128" i="13"/>
  <c r="Q1128" i="13"/>
  <c r="V1128" i="13"/>
  <c r="G1131" i="13"/>
  <c r="M1131" i="13" s="1"/>
  <c r="I1131" i="13"/>
  <c r="K1131" i="13"/>
  <c r="O1131" i="13"/>
  <c r="Q1131" i="13"/>
  <c r="V1131" i="13"/>
  <c r="G1133" i="13"/>
  <c r="I1133" i="13"/>
  <c r="K1133" i="13"/>
  <c r="M1133" i="13"/>
  <c r="O1133" i="13"/>
  <c r="Q1133" i="13"/>
  <c r="V1133" i="13"/>
  <c r="G1135" i="13"/>
  <c r="I1135" i="13"/>
  <c r="K1135" i="13"/>
  <c r="M1135" i="13"/>
  <c r="O1135" i="13"/>
  <c r="Q1135" i="13"/>
  <c r="V1135" i="13"/>
  <c r="G1136" i="13"/>
  <c r="I1136" i="13"/>
  <c r="K1136" i="13"/>
  <c r="M1136" i="13"/>
  <c r="O1136" i="13"/>
  <c r="Q1136" i="13"/>
  <c r="V1136" i="13"/>
  <c r="G1138" i="13"/>
  <c r="M1138" i="13" s="1"/>
  <c r="I1138" i="13"/>
  <c r="K1138" i="13"/>
  <c r="O1138" i="13"/>
  <c r="Q1138" i="13"/>
  <c r="V1138" i="13"/>
  <c r="G1140" i="13"/>
  <c r="I1140" i="13"/>
  <c r="K1140" i="13"/>
  <c r="M1140" i="13"/>
  <c r="O1140" i="13"/>
  <c r="Q1140" i="13"/>
  <c r="V1140" i="13"/>
  <c r="G1143" i="13"/>
  <c r="M1143" i="13" s="1"/>
  <c r="I1143" i="13"/>
  <c r="K1143" i="13"/>
  <c r="O1143" i="13"/>
  <c r="Q1143" i="13"/>
  <c r="V1143" i="13"/>
  <c r="G1153" i="13"/>
  <c r="I1153" i="13"/>
  <c r="K1153" i="13"/>
  <c r="M1153" i="13"/>
  <c r="O1153" i="13"/>
  <c r="Q1153" i="13"/>
  <c r="V1153" i="13"/>
  <c r="G1154" i="13"/>
  <c r="M1154" i="13" s="1"/>
  <c r="I1154" i="13"/>
  <c r="K1154" i="13"/>
  <c r="O1154" i="13"/>
  <c r="Q1154" i="13"/>
  <c r="V1154" i="13"/>
  <c r="G1157" i="13"/>
  <c r="I1157" i="13"/>
  <c r="K1157" i="13"/>
  <c r="M1157" i="13"/>
  <c r="O1157" i="13"/>
  <c r="Q1157" i="13"/>
  <c r="V1157" i="13"/>
  <c r="G1158" i="13"/>
  <c r="I1158" i="13"/>
  <c r="K1158" i="13"/>
  <c r="M1158" i="13"/>
  <c r="O1158" i="13"/>
  <c r="Q1158" i="13"/>
  <c r="V1158" i="13"/>
  <c r="G1161" i="13"/>
  <c r="I1161" i="13"/>
  <c r="K1161" i="13"/>
  <c r="M1161" i="13"/>
  <c r="O1161" i="13"/>
  <c r="Q1161" i="13"/>
  <c r="V1161" i="13"/>
  <c r="G1163" i="13"/>
  <c r="M1163" i="13" s="1"/>
  <c r="I1163" i="13"/>
  <c r="K1163" i="13"/>
  <c r="O1163" i="13"/>
  <c r="Q1163" i="13"/>
  <c r="V1163" i="13"/>
  <c r="G1164" i="13"/>
  <c r="I1164" i="13"/>
  <c r="K1164" i="13"/>
  <c r="M1164" i="13"/>
  <c r="O1164" i="13"/>
  <c r="Q1164" i="13"/>
  <c r="V1164" i="13"/>
  <c r="G1167" i="13"/>
  <c r="M1167" i="13" s="1"/>
  <c r="I1167" i="13"/>
  <c r="K1167" i="13"/>
  <c r="O1167" i="13"/>
  <c r="Q1167" i="13"/>
  <c r="V1167" i="13"/>
  <c r="G1169" i="13"/>
  <c r="I1169" i="13"/>
  <c r="K1169" i="13"/>
  <c r="M1169" i="13"/>
  <c r="O1169" i="13"/>
  <c r="Q1169" i="13"/>
  <c r="V1169" i="13"/>
  <c r="G1173" i="13"/>
  <c r="M1173" i="13" s="1"/>
  <c r="I1173" i="13"/>
  <c r="K1173" i="13"/>
  <c r="O1173" i="13"/>
  <c r="Q1173" i="13"/>
  <c r="V1173" i="13"/>
  <c r="G1175" i="13"/>
  <c r="I1175" i="13"/>
  <c r="K1175" i="13"/>
  <c r="M1175" i="13"/>
  <c r="O1175" i="13"/>
  <c r="Q1175" i="13"/>
  <c r="V1175" i="13"/>
  <c r="G1177" i="13"/>
  <c r="I1177" i="13"/>
  <c r="K1177" i="13"/>
  <c r="M1177" i="13"/>
  <c r="O1177" i="13"/>
  <c r="Q1177" i="13"/>
  <c r="V1177" i="13"/>
  <c r="G1180" i="13"/>
  <c r="I1180" i="13"/>
  <c r="K1180" i="13"/>
  <c r="M1180" i="13"/>
  <c r="O1180" i="13"/>
  <c r="Q1180" i="13"/>
  <c r="V1180" i="13"/>
  <c r="G1184" i="13"/>
  <c r="M1184" i="13" s="1"/>
  <c r="I1184" i="13"/>
  <c r="K1184" i="13"/>
  <c r="O1184" i="13"/>
  <c r="Q1184" i="13"/>
  <c r="V1184" i="13"/>
  <c r="G1195" i="13"/>
  <c r="I1195" i="13"/>
  <c r="K1195" i="13"/>
  <c r="M1195" i="13"/>
  <c r="O1195" i="13"/>
  <c r="Q1195" i="13"/>
  <c r="V1195" i="13"/>
  <c r="G1199" i="13"/>
  <c r="M1199" i="13" s="1"/>
  <c r="I1199" i="13"/>
  <c r="K1199" i="13"/>
  <c r="O1199" i="13"/>
  <c r="Q1199" i="13"/>
  <c r="V1199" i="13"/>
  <c r="I1208" i="13"/>
  <c r="Q1208" i="13"/>
  <c r="G1209" i="13"/>
  <c r="I1209" i="13"/>
  <c r="K1209" i="13"/>
  <c r="K1208" i="13" s="1"/>
  <c r="O1209" i="13"/>
  <c r="O1208" i="13" s="1"/>
  <c r="Q1209" i="13"/>
  <c r="V1209" i="13"/>
  <c r="V1208" i="13" s="1"/>
  <c r="G1212" i="13"/>
  <c r="I1212" i="13"/>
  <c r="K1212" i="13"/>
  <c r="K1211" i="13" s="1"/>
  <c r="M1212" i="13"/>
  <c r="O1212" i="13"/>
  <c r="O1211" i="13" s="1"/>
  <c r="Q1212" i="13"/>
  <c r="V1212" i="13"/>
  <c r="G1213" i="13"/>
  <c r="I1213" i="13"/>
  <c r="K1213" i="13"/>
  <c r="M1213" i="13"/>
  <c r="M1211" i="13" s="1"/>
  <c r="O1213" i="13"/>
  <c r="Q1213" i="13"/>
  <c r="V1213" i="13"/>
  <c r="G1220" i="13"/>
  <c r="M1220" i="13" s="1"/>
  <c r="I1220" i="13"/>
  <c r="K1220" i="13"/>
  <c r="O1220" i="13"/>
  <c r="Q1220" i="13"/>
  <c r="V1220" i="13"/>
  <c r="G1221" i="13"/>
  <c r="I1221" i="13"/>
  <c r="K1221" i="13"/>
  <c r="M1221" i="13"/>
  <c r="O1221" i="13"/>
  <c r="Q1221" i="13"/>
  <c r="Q1211" i="13" s="1"/>
  <c r="V1221" i="13"/>
  <c r="G1223" i="13"/>
  <c r="M1223" i="13" s="1"/>
  <c r="I1223" i="13"/>
  <c r="K1223" i="13"/>
  <c r="O1223" i="13"/>
  <c r="Q1223" i="13"/>
  <c r="V1223" i="13"/>
  <c r="G1226" i="13"/>
  <c r="I1226" i="13"/>
  <c r="K1226" i="13"/>
  <c r="M1226" i="13"/>
  <c r="O1226" i="13"/>
  <c r="Q1226" i="13"/>
  <c r="V1226" i="13"/>
  <c r="G1231" i="13"/>
  <c r="M1231" i="13" s="1"/>
  <c r="I1231" i="13"/>
  <c r="K1231" i="13"/>
  <c r="O1231" i="13"/>
  <c r="Q1231" i="13"/>
  <c r="V1231" i="13"/>
  <c r="G1235" i="13"/>
  <c r="I1235" i="13"/>
  <c r="I1211" i="13" s="1"/>
  <c r="K1235" i="13"/>
  <c r="M1235" i="13"/>
  <c r="O1235" i="13"/>
  <c r="Q1235" i="13"/>
  <c r="V1235" i="13"/>
  <c r="G1237" i="13"/>
  <c r="I1237" i="13"/>
  <c r="K1237" i="13"/>
  <c r="M1237" i="13"/>
  <c r="O1237" i="13"/>
  <c r="Q1237" i="13"/>
  <c r="V1237" i="13"/>
  <c r="G1240" i="13"/>
  <c r="I1240" i="13"/>
  <c r="K1240" i="13"/>
  <c r="M1240" i="13"/>
  <c r="O1240" i="13"/>
  <c r="Q1240" i="13"/>
  <c r="V1240" i="13"/>
  <c r="G1241" i="13"/>
  <c r="M1241" i="13" s="1"/>
  <c r="I1241" i="13"/>
  <c r="K1241" i="13"/>
  <c r="O1241" i="13"/>
  <c r="Q1241" i="13"/>
  <c r="V1241" i="13"/>
  <c r="G1242" i="13"/>
  <c r="I1242" i="13"/>
  <c r="K1242" i="13"/>
  <c r="M1242" i="13"/>
  <c r="O1242" i="13"/>
  <c r="Q1242" i="13"/>
  <c r="V1242" i="13"/>
  <c r="G1243" i="13"/>
  <c r="M1243" i="13" s="1"/>
  <c r="I1243" i="13"/>
  <c r="K1243" i="13"/>
  <c r="O1243" i="13"/>
  <c r="Q1243" i="13"/>
  <c r="V1243" i="13"/>
  <c r="G1244" i="13"/>
  <c r="I1244" i="13"/>
  <c r="K1244" i="13"/>
  <c r="M1244" i="13"/>
  <c r="O1244" i="13"/>
  <c r="Q1244" i="13"/>
  <c r="V1244" i="13"/>
  <c r="G1245" i="13"/>
  <c r="M1245" i="13" s="1"/>
  <c r="I1245" i="13"/>
  <c r="K1245" i="13"/>
  <c r="O1245" i="13"/>
  <c r="Q1245" i="13"/>
  <c r="V1245" i="13"/>
  <c r="G1248" i="13"/>
  <c r="G1247" i="13" s="1"/>
  <c r="I1248" i="13"/>
  <c r="K1248" i="13"/>
  <c r="K1247" i="13" s="1"/>
  <c r="M1248" i="13"/>
  <c r="O1248" i="13"/>
  <c r="Q1248" i="13"/>
  <c r="V1248" i="13"/>
  <c r="V1247" i="13" s="1"/>
  <c r="G1250" i="13"/>
  <c r="I1250" i="13"/>
  <c r="K1250" i="13"/>
  <c r="M1250" i="13"/>
  <c r="O1250" i="13"/>
  <c r="Q1250" i="13"/>
  <c r="V1250" i="13"/>
  <c r="G1263" i="13"/>
  <c r="M1263" i="13" s="1"/>
  <c r="I1263" i="13"/>
  <c r="K1263" i="13"/>
  <c r="O1263" i="13"/>
  <c r="Q1263" i="13"/>
  <c r="V1263" i="13"/>
  <c r="G1283" i="13"/>
  <c r="I1283" i="13"/>
  <c r="K1283" i="13"/>
  <c r="M1283" i="13"/>
  <c r="O1283" i="13"/>
  <c r="Q1283" i="13"/>
  <c r="Q1247" i="13" s="1"/>
  <c r="V1283" i="13"/>
  <c r="G1295" i="13"/>
  <c r="M1295" i="13" s="1"/>
  <c r="I1295" i="13"/>
  <c r="K1295" i="13"/>
  <c r="O1295" i="13"/>
  <c r="Q1295" i="13"/>
  <c r="V1295" i="13"/>
  <c r="G1307" i="13"/>
  <c r="I1307" i="13"/>
  <c r="K1307" i="13"/>
  <c r="M1307" i="13"/>
  <c r="O1307" i="13"/>
  <c r="Q1307" i="13"/>
  <c r="V1307" i="13"/>
  <c r="G1310" i="13"/>
  <c r="M1310" i="13" s="1"/>
  <c r="I1310" i="13"/>
  <c r="K1310" i="13"/>
  <c r="O1310" i="13"/>
  <c r="Q1310" i="13"/>
  <c r="V1310" i="13"/>
  <c r="G1312" i="13"/>
  <c r="I1312" i="13"/>
  <c r="I1247" i="13" s="1"/>
  <c r="K1312" i="13"/>
  <c r="M1312" i="13"/>
  <c r="O1312" i="13"/>
  <c r="Q1312" i="13"/>
  <c r="V1312" i="13"/>
  <c r="G1314" i="13"/>
  <c r="I1314" i="13"/>
  <c r="K1314" i="13"/>
  <c r="M1314" i="13"/>
  <c r="O1314" i="13"/>
  <c r="Q1314" i="13"/>
  <c r="V1314" i="13"/>
  <c r="G1316" i="13"/>
  <c r="I1316" i="13"/>
  <c r="K1316" i="13"/>
  <c r="M1316" i="13"/>
  <c r="O1316" i="13"/>
  <c r="Q1316" i="13"/>
  <c r="V1316" i="13"/>
  <c r="G1318" i="13"/>
  <c r="M1318" i="13" s="1"/>
  <c r="I1318" i="13"/>
  <c r="K1318" i="13"/>
  <c r="O1318" i="13"/>
  <c r="Q1318" i="13"/>
  <c r="V1318" i="13"/>
  <c r="I1320" i="13"/>
  <c r="Q1320" i="13"/>
  <c r="G1321" i="13"/>
  <c r="G1320" i="13" s="1"/>
  <c r="I1321" i="13"/>
  <c r="K1321" i="13"/>
  <c r="K1320" i="13" s="1"/>
  <c r="O1321" i="13"/>
  <c r="O1320" i="13" s="1"/>
  <c r="Q1321" i="13"/>
  <c r="V1321" i="13"/>
  <c r="V1320" i="13" s="1"/>
  <c r="G1323" i="13"/>
  <c r="I1323" i="13"/>
  <c r="K1323" i="13"/>
  <c r="M1323" i="13"/>
  <c r="O1323" i="13"/>
  <c r="Q1323" i="13"/>
  <c r="V1323" i="13"/>
  <c r="G1325" i="13"/>
  <c r="G1326" i="13"/>
  <c r="I1326" i="13"/>
  <c r="K1326" i="13"/>
  <c r="M1326" i="13"/>
  <c r="O1326" i="13"/>
  <c r="Q1326" i="13"/>
  <c r="V1326" i="13"/>
  <c r="G1328" i="13"/>
  <c r="I1328" i="13"/>
  <c r="K1328" i="13"/>
  <c r="K1325" i="13" s="1"/>
  <c r="M1328" i="13"/>
  <c r="O1328" i="13"/>
  <c r="Q1328" i="13"/>
  <c r="V1328" i="13"/>
  <c r="V1325" i="13" s="1"/>
  <c r="G1331" i="13"/>
  <c r="I1331" i="13"/>
  <c r="K1331" i="13"/>
  <c r="M1331" i="13"/>
  <c r="O1331" i="13"/>
  <c r="Q1331" i="13"/>
  <c r="V1331" i="13"/>
  <c r="G1334" i="13"/>
  <c r="M1334" i="13" s="1"/>
  <c r="I1334" i="13"/>
  <c r="K1334" i="13"/>
  <c r="O1334" i="13"/>
  <c r="Q1334" i="13"/>
  <c r="V1334" i="13"/>
  <c r="G1336" i="13"/>
  <c r="I1336" i="13"/>
  <c r="K1336" i="13"/>
  <c r="M1336" i="13"/>
  <c r="O1336" i="13"/>
  <c r="Q1336" i="13"/>
  <c r="V1336" i="13"/>
  <c r="G1339" i="13"/>
  <c r="M1339" i="13" s="1"/>
  <c r="I1339" i="13"/>
  <c r="K1339" i="13"/>
  <c r="O1339" i="13"/>
  <c r="Q1339" i="13"/>
  <c r="V1339" i="13"/>
  <c r="G1343" i="13"/>
  <c r="I1343" i="13"/>
  <c r="K1343" i="13"/>
  <c r="M1343" i="13"/>
  <c r="O1343" i="13"/>
  <c r="Q1343" i="13"/>
  <c r="V1343" i="13"/>
  <c r="G1345" i="13"/>
  <c r="M1345" i="13" s="1"/>
  <c r="I1345" i="13"/>
  <c r="K1345" i="13"/>
  <c r="O1345" i="13"/>
  <c r="Q1345" i="13"/>
  <c r="V1345" i="13"/>
  <c r="G1349" i="13"/>
  <c r="I1349" i="13"/>
  <c r="K1349" i="13"/>
  <c r="M1349" i="13"/>
  <c r="O1349" i="13"/>
  <c r="Q1349" i="13"/>
  <c r="V1349" i="13"/>
  <c r="G1356" i="13"/>
  <c r="I1356" i="13"/>
  <c r="K1356" i="13"/>
  <c r="M1356" i="13"/>
  <c r="O1356" i="13"/>
  <c r="Q1356" i="13"/>
  <c r="V1356" i="13"/>
  <c r="G1363" i="13"/>
  <c r="I1363" i="13"/>
  <c r="K1363" i="13"/>
  <c r="M1363" i="13"/>
  <c r="O1363" i="13"/>
  <c r="Q1363" i="13"/>
  <c r="V1363" i="13"/>
  <c r="G1366" i="13"/>
  <c r="M1366" i="13" s="1"/>
  <c r="I1366" i="13"/>
  <c r="K1366" i="13"/>
  <c r="O1366" i="13"/>
  <c r="Q1366" i="13"/>
  <c r="V1366" i="13"/>
  <c r="G1369" i="13"/>
  <c r="I1369" i="13"/>
  <c r="K1369" i="13"/>
  <c r="M1369" i="13"/>
  <c r="O1369" i="13"/>
  <c r="Q1369" i="13"/>
  <c r="V1369" i="13"/>
  <c r="G1372" i="13"/>
  <c r="M1372" i="13" s="1"/>
  <c r="I1372" i="13"/>
  <c r="K1372" i="13"/>
  <c r="O1372" i="13"/>
  <c r="Q1372" i="13"/>
  <c r="V1372" i="13"/>
  <c r="G1375" i="13"/>
  <c r="I1375" i="13"/>
  <c r="K1375" i="13"/>
  <c r="M1375" i="13"/>
  <c r="O1375" i="13"/>
  <c r="Q1375" i="13"/>
  <c r="V1375" i="13"/>
  <c r="G1378" i="13"/>
  <c r="M1378" i="13" s="1"/>
  <c r="I1378" i="13"/>
  <c r="K1378" i="13"/>
  <c r="O1378" i="13"/>
  <c r="Q1378" i="13"/>
  <c r="V1378" i="13"/>
  <c r="G1381" i="13"/>
  <c r="I1381" i="13"/>
  <c r="K1381" i="13"/>
  <c r="M1381" i="13"/>
  <c r="O1381" i="13"/>
  <c r="Q1381" i="13"/>
  <c r="V1381" i="13"/>
  <c r="K1383" i="13"/>
  <c r="V1383" i="13"/>
  <c r="G1384" i="13"/>
  <c r="I1384" i="13"/>
  <c r="I1383" i="13" s="1"/>
  <c r="K1384" i="13"/>
  <c r="M1384" i="13"/>
  <c r="O1384" i="13"/>
  <c r="Q1384" i="13"/>
  <c r="V1384" i="13"/>
  <c r="G1386" i="13"/>
  <c r="G1383" i="13" s="1"/>
  <c r="I1386" i="13"/>
  <c r="K1386" i="13"/>
  <c r="O1386" i="13"/>
  <c r="O1383" i="13" s="1"/>
  <c r="Q1386" i="13"/>
  <c r="V1386" i="13"/>
  <c r="G1389" i="13"/>
  <c r="I1389" i="13"/>
  <c r="K1389" i="13"/>
  <c r="M1389" i="13"/>
  <c r="O1389" i="13"/>
  <c r="Q1389" i="13"/>
  <c r="V1389" i="13"/>
  <c r="G1392" i="13"/>
  <c r="I1392" i="13"/>
  <c r="K1392" i="13"/>
  <c r="M1392" i="13"/>
  <c r="O1392" i="13"/>
  <c r="Q1392" i="13"/>
  <c r="Q1391" i="13" s="1"/>
  <c r="V1392" i="13"/>
  <c r="G1393" i="13"/>
  <c r="I1393" i="13"/>
  <c r="K1393" i="13"/>
  <c r="O1393" i="13"/>
  <c r="Q1393" i="13"/>
  <c r="V1393" i="13"/>
  <c r="G1394" i="13"/>
  <c r="I1394" i="13"/>
  <c r="K1394" i="13"/>
  <c r="M1394" i="13"/>
  <c r="O1394" i="13"/>
  <c r="Q1394" i="13"/>
  <c r="V1394" i="13"/>
  <c r="G1406" i="13"/>
  <c r="M1406" i="13" s="1"/>
  <c r="I1406" i="13"/>
  <c r="K1406" i="13"/>
  <c r="O1406" i="13"/>
  <c r="Q1406" i="13"/>
  <c r="V1406" i="13"/>
  <c r="G1421" i="13"/>
  <c r="I1421" i="13"/>
  <c r="K1421" i="13"/>
  <c r="M1421" i="13"/>
  <c r="O1421" i="13"/>
  <c r="Q1421" i="13"/>
  <c r="V1421" i="13"/>
  <c r="G1423" i="13"/>
  <c r="M1423" i="13" s="1"/>
  <c r="I1423" i="13"/>
  <c r="K1423" i="13"/>
  <c r="O1423" i="13"/>
  <c r="Q1423" i="13"/>
  <c r="V1423" i="13"/>
  <c r="G1425" i="13"/>
  <c r="I1425" i="13"/>
  <c r="K1425" i="13"/>
  <c r="M1425" i="13"/>
  <c r="O1425" i="13"/>
  <c r="Q1425" i="13"/>
  <c r="V1425" i="13"/>
  <c r="G1426" i="13"/>
  <c r="M1426" i="13" s="1"/>
  <c r="I1426" i="13"/>
  <c r="K1426" i="13"/>
  <c r="O1426" i="13"/>
  <c r="Q1426" i="13"/>
  <c r="V1426" i="13"/>
  <c r="G1427" i="13"/>
  <c r="I1427" i="13"/>
  <c r="K1427" i="13"/>
  <c r="M1427" i="13"/>
  <c r="O1427" i="13"/>
  <c r="Q1427" i="13"/>
  <c r="V1427" i="13"/>
  <c r="G1428" i="13"/>
  <c r="M1428" i="13" s="1"/>
  <c r="I1428" i="13"/>
  <c r="K1428" i="13"/>
  <c r="O1428" i="13"/>
  <c r="Q1428" i="13"/>
  <c r="V1428" i="13"/>
  <c r="G1431" i="13"/>
  <c r="I1431" i="13"/>
  <c r="K1431" i="13"/>
  <c r="M1431" i="13"/>
  <c r="O1431" i="13"/>
  <c r="Q1431" i="13"/>
  <c r="V1431" i="13"/>
  <c r="G1433" i="13"/>
  <c r="M1433" i="13" s="1"/>
  <c r="I1433" i="13"/>
  <c r="K1433" i="13"/>
  <c r="O1433" i="13"/>
  <c r="Q1433" i="13"/>
  <c r="V1433" i="13"/>
  <c r="G1435" i="13"/>
  <c r="I1435" i="13"/>
  <c r="K1435" i="13"/>
  <c r="M1435" i="13"/>
  <c r="O1435" i="13"/>
  <c r="Q1435" i="13"/>
  <c r="V1435" i="13"/>
  <c r="G1437" i="13"/>
  <c r="M1437" i="13" s="1"/>
  <c r="I1437" i="13"/>
  <c r="K1437" i="13"/>
  <c r="O1437" i="13"/>
  <c r="Q1437" i="13"/>
  <c r="V1437" i="13"/>
  <c r="G1440" i="13"/>
  <c r="I1440" i="13"/>
  <c r="K1440" i="13"/>
  <c r="M1440" i="13"/>
  <c r="O1440" i="13"/>
  <c r="Q1440" i="13"/>
  <c r="V1440" i="13"/>
  <c r="G1442" i="13"/>
  <c r="M1442" i="13" s="1"/>
  <c r="I1442" i="13"/>
  <c r="K1442" i="13"/>
  <c r="O1442" i="13"/>
  <c r="Q1442" i="13"/>
  <c r="V1442" i="13"/>
  <c r="V1391" i="13" s="1"/>
  <c r="G1461" i="13"/>
  <c r="I1461" i="13"/>
  <c r="K1461" i="13"/>
  <c r="M1461" i="13"/>
  <c r="O1461" i="13"/>
  <c r="Q1461" i="13"/>
  <c r="V1461" i="13"/>
  <c r="G1477" i="13"/>
  <c r="M1477" i="13" s="1"/>
  <c r="I1477" i="13"/>
  <c r="K1477" i="13"/>
  <c r="O1477" i="13"/>
  <c r="Q1477" i="13"/>
  <c r="V1477" i="13"/>
  <c r="G1480" i="13"/>
  <c r="I1480" i="13"/>
  <c r="K1480" i="13"/>
  <c r="M1480" i="13"/>
  <c r="O1480" i="13"/>
  <c r="Q1480" i="13"/>
  <c r="V1480" i="13"/>
  <c r="G1482" i="13"/>
  <c r="M1482" i="13" s="1"/>
  <c r="I1482" i="13"/>
  <c r="K1482" i="13"/>
  <c r="O1482" i="13"/>
  <c r="Q1482" i="13"/>
  <c r="V1482" i="13"/>
  <c r="G1484" i="13"/>
  <c r="I1484" i="13"/>
  <c r="K1484" i="13"/>
  <c r="M1484" i="13"/>
  <c r="O1484" i="13"/>
  <c r="Q1484" i="13"/>
  <c r="V1484" i="13"/>
  <c r="G1486" i="13"/>
  <c r="M1486" i="13" s="1"/>
  <c r="I1486" i="13"/>
  <c r="K1486" i="13"/>
  <c r="O1486" i="13"/>
  <c r="Q1486" i="13"/>
  <c r="V1486" i="13"/>
  <c r="G1488" i="13"/>
  <c r="I1488" i="13"/>
  <c r="K1488" i="13"/>
  <c r="M1488" i="13"/>
  <c r="O1488" i="13"/>
  <c r="Q1488" i="13"/>
  <c r="V1488" i="13"/>
  <c r="G1492" i="13"/>
  <c r="M1492" i="13" s="1"/>
  <c r="I1492" i="13"/>
  <c r="K1492" i="13"/>
  <c r="O1492" i="13"/>
  <c r="Q1492" i="13"/>
  <c r="V1492" i="13"/>
  <c r="G1499" i="13"/>
  <c r="I1499" i="13"/>
  <c r="K1499" i="13"/>
  <c r="M1499" i="13"/>
  <c r="O1499" i="13"/>
  <c r="Q1499" i="13"/>
  <c r="V1499" i="13"/>
  <c r="G1501" i="13"/>
  <c r="M1501" i="13" s="1"/>
  <c r="I1501" i="13"/>
  <c r="K1501" i="13"/>
  <c r="O1501" i="13"/>
  <c r="Q1501" i="13"/>
  <c r="V1501" i="13"/>
  <c r="G1546" i="13"/>
  <c r="I1546" i="13"/>
  <c r="K1546" i="13"/>
  <c r="M1546" i="13"/>
  <c r="O1546" i="13"/>
  <c r="Q1546" i="13"/>
  <c r="V1546" i="13"/>
  <c r="G1556" i="13"/>
  <c r="M1556" i="13" s="1"/>
  <c r="I1556" i="13"/>
  <c r="K1556" i="13"/>
  <c r="O1556" i="13"/>
  <c r="Q1556" i="13"/>
  <c r="V1556" i="13"/>
  <c r="G1559" i="13"/>
  <c r="I1559" i="13"/>
  <c r="K1559" i="13"/>
  <c r="M1559" i="13"/>
  <c r="O1559" i="13"/>
  <c r="Q1559" i="13"/>
  <c r="V1559" i="13"/>
  <c r="G1561" i="13"/>
  <c r="M1561" i="13" s="1"/>
  <c r="I1561" i="13"/>
  <c r="K1561" i="13"/>
  <c r="O1561" i="13"/>
  <c r="Q1561" i="13"/>
  <c r="V1561" i="13"/>
  <c r="G1563" i="13"/>
  <c r="I1563" i="13"/>
  <c r="K1563" i="13"/>
  <c r="M1563" i="13"/>
  <c r="O1563" i="13"/>
  <c r="Q1563" i="13"/>
  <c r="V1563" i="13"/>
  <c r="G1564" i="13"/>
  <c r="M1564" i="13" s="1"/>
  <c r="I1564" i="13"/>
  <c r="K1564" i="13"/>
  <c r="O1564" i="13"/>
  <c r="Q1564" i="13"/>
  <c r="V1564" i="13"/>
  <c r="G1565" i="13"/>
  <c r="I1565" i="13"/>
  <c r="K1565" i="13"/>
  <c r="M1565" i="13"/>
  <c r="O1565" i="13"/>
  <c r="Q1565" i="13"/>
  <c r="V1565" i="13"/>
  <c r="G1567" i="13"/>
  <c r="M1567" i="13" s="1"/>
  <c r="I1567" i="13"/>
  <c r="K1567" i="13"/>
  <c r="O1567" i="13"/>
  <c r="Q1567" i="13"/>
  <c r="V1567" i="13"/>
  <c r="G1584" i="13"/>
  <c r="I1584" i="13"/>
  <c r="K1584" i="13"/>
  <c r="M1584" i="13"/>
  <c r="O1584" i="13"/>
  <c r="Q1584" i="13"/>
  <c r="V1584" i="13"/>
  <c r="G1586" i="13"/>
  <c r="M1586" i="13" s="1"/>
  <c r="I1586" i="13"/>
  <c r="K1586" i="13"/>
  <c r="O1586" i="13"/>
  <c r="Q1586" i="13"/>
  <c r="V1586" i="13"/>
  <c r="G1588" i="13"/>
  <c r="I1588" i="13"/>
  <c r="K1588" i="13"/>
  <c r="M1588" i="13"/>
  <c r="O1588" i="13"/>
  <c r="Q1588" i="13"/>
  <c r="V1588" i="13"/>
  <c r="G1591" i="13"/>
  <c r="M1591" i="13" s="1"/>
  <c r="I1591" i="13"/>
  <c r="K1591" i="13"/>
  <c r="O1591" i="13"/>
  <c r="Q1591" i="13"/>
  <c r="V1591" i="13"/>
  <c r="G1599" i="13"/>
  <c r="I1599" i="13"/>
  <c r="K1599" i="13"/>
  <c r="M1599" i="13"/>
  <c r="O1599" i="13"/>
  <c r="Q1599" i="13"/>
  <c r="V1599" i="13"/>
  <c r="G1601" i="13"/>
  <c r="M1601" i="13" s="1"/>
  <c r="I1601" i="13"/>
  <c r="K1601" i="13"/>
  <c r="O1601" i="13"/>
  <c r="Q1601" i="13"/>
  <c r="V1601" i="13"/>
  <c r="G1603" i="13"/>
  <c r="I1603" i="13"/>
  <c r="K1603" i="13"/>
  <c r="M1603" i="13"/>
  <c r="O1603" i="13"/>
  <c r="Q1603" i="13"/>
  <c r="V1603" i="13"/>
  <c r="G1619" i="13"/>
  <c r="M1619" i="13" s="1"/>
  <c r="I1619" i="13"/>
  <c r="K1619" i="13"/>
  <c r="O1619" i="13"/>
  <c r="Q1619" i="13"/>
  <c r="V1619" i="13"/>
  <c r="G1621" i="13"/>
  <c r="I1621" i="13"/>
  <c r="K1621" i="13"/>
  <c r="M1621" i="13"/>
  <c r="O1621" i="13"/>
  <c r="Q1621" i="13"/>
  <c r="V1621" i="13"/>
  <c r="G1628" i="13"/>
  <c r="M1628" i="13" s="1"/>
  <c r="I1628" i="13"/>
  <c r="K1628" i="13"/>
  <c r="O1628" i="13"/>
  <c r="Q1628" i="13"/>
  <c r="V1628" i="13"/>
  <c r="G1630" i="13"/>
  <c r="I1630" i="13"/>
  <c r="K1630" i="13"/>
  <c r="M1630" i="13"/>
  <c r="O1630" i="13"/>
  <c r="Q1630" i="13"/>
  <c r="V1630" i="13"/>
  <c r="G1632" i="13"/>
  <c r="M1632" i="13" s="1"/>
  <c r="I1632" i="13"/>
  <c r="K1632" i="13"/>
  <c r="O1632" i="13"/>
  <c r="Q1632" i="13"/>
  <c r="V1632" i="13"/>
  <c r="G1634" i="13"/>
  <c r="I1634" i="13"/>
  <c r="K1634" i="13"/>
  <c r="M1634" i="13"/>
  <c r="O1634" i="13"/>
  <c r="Q1634" i="13"/>
  <c r="V1634" i="13"/>
  <c r="G1636" i="13"/>
  <c r="M1636" i="13" s="1"/>
  <c r="I1636" i="13"/>
  <c r="K1636" i="13"/>
  <c r="O1636" i="13"/>
  <c r="Q1636" i="13"/>
  <c r="V1636" i="13"/>
  <c r="G1639" i="13"/>
  <c r="I1639" i="13"/>
  <c r="K1639" i="13"/>
  <c r="O1639" i="13"/>
  <c r="Q1639" i="13"/>
  <c r="V1639" i="13"/>
  <c r="G1641" i="13"/>
  <c r="I1641" i="13"/>
  <c r="I1638" i="13" s="1"/>
  <c r="K1641" i="13"/>
  <c r="M1641" i="13"/>
  <c r="O1641" i="13"/>
  <c r="Q1641" i="13"/>
  <c r="Q1638" i="13" s="1"/>
  <c r="V1641" i="13"/>
  <c r="G1645" i="13"/>
  <c r="I1645" i="13"/>
  <c r="K1645" i="13"/>
  <c r="M1645" i="13"/>
  <c r="O1645" i="13"/>
  <c r="Q1645" i="13"/>
  <c r="V1645" i="13"/>
  <c r="G1647" i="13"/>
  <c r="I1647" i="13"/>
  <c r="K1647" i="13"/>
  <c r="M1647" i="13"/>
  <c r="O1647" i="13"/>
  <c r="Q1647" i="13"/>
  <c r="V1647" i="13"/>
  <c r="G1652" i="13"/>
  <c r="M1652" i="13" s="1"/>
  <c r="I1652" i="13"/>
  <c r="K1652" i="13"/>
  <c r="O1652" i="13"/>
  <c r="Q1652" i="13"/>
  <c r="V1652" i="13"/>
  <c r="G1655" i="13"/>
  <c r="I1655" i="13"/>
  <c r="K1655" i="13"/>
  <c r="O1655" i="13"/>
  <c r="Q1655" i="13"/>
  <c r="V1655" i="13"/>
  <c r="G1657" i="13"/>
  <c r="I1657" i="13"/>
  <c r="K1657" i="13"/>
  <c r="M1657" i="13"/>
  <c r="O1657" i="13"/>
  <c r="Q1657" i="13"/>
  <c r="V1657" i="13"/>
  <c r="G1659" i="13"/>
  <c r="M1659" i="13" s="1"/>
  <c r="I1659" i="13"/>
  <c r="K1659" i="13"/>
  <c r="O1659" i="13"/>
  <c r="Q1659" i="13"/>
  <c r="V1659" i="13"/>
  <c r="G1663" i="13"/>
  <c r="I1663" i="13"/>
  <c r="I1654" i="13" s="1"/>
  <c r="K1663" i="13"/>
  <c r="M1663" i="13"/>
  <c r="O1663" i="13"/>
  <c r="Q1663" i="13"/>
  <c r="Q1654" i="13" s="1"/>
  <c r="V1663" i="13"/>
  <c r="G1666" i="13"/>
  <c r="I1666" i="13"/>
  <c r="K1666" i="13"/>
  <c r="M1666" i="13"/>
  <c r="O1666" i="13"/>
  <c r="Q1666" i="13"/>
  <c r="V1666" i="13"/>
  <c r="G1669" i="13"/>
  <c r="I1669" i="13"/>
  <c r="K1669" i="13"/>
  <c r="M1669" i="13"/>
  <c r="O1669" i="13"/>
  <c r="Q1669" i="13"/>
  <c r="V1669" i="13"/>
  <c r="G1672" i="13"/>
  <c r="M1672" i="13" s="1"/>
  <c r="I1672" i="13"/>
  <c r="K1672" i="13"/>
  <c r="O1672" i="13"/>
  <c r="Q1672" i="13"/>
  <c r="V1672" i="13"/>
  <c r="G1675" i="13"/>
  <c r="I1675" i="13"/>
  <c r="K1675" i="13"/>
  <c r="M1675" i="13"/>
  <c r="O1675" i="13"/>
  <c r="Q1675" i="13"/>
  <c r="V1675" i="13"/>
  <c r="G1677" i="13"/>
  <c r="M1677" i="13" s="1"/>
  <c r="I1677" i="13"/>
  <c r="K1677" i="13"/>
  <c r="O1677" i="13"/>
  <c r="Q1677" i="13"/>
  <c r="V1677" i="13"/>
  <c r="G1679" i="13"/>
  <c r="I1679" i="13"/>
  <c r="K1679" i="13"/>
  <c r="M1679" i="13"/>
  <c r="O1679" i="13"/>
  <c r="Q1679" i="13"/>
  <c r="V1679" i="13"/>
  <c r="G1683" i="13"/>
  <c r="M1683" i="13" s="1"/>
  <c r="I1683" i="13"/>
  <c r="K1683" i="13"/>
  <c r="O1683" i="13"/>
  <c r="Q1683" i="13"/>
  <c r="V1683" i="13"/>
  <c r="G1688" i="13"/>
  <c r="I1688" i="13"/>
  <c r="K1688" i="13"/>
  <c r="M1688" i="13"/>
  <c r="O1688" i="13"/>
  <c r="Q1688" i="13"/>
  <c r="V1688" i="13"/>
  <c r="G1691" i="13"/>
  <c r="I1691" i="13"/>
  <c r="K1691" i="13"/>
  <c r="M1691" i="13"/>
  <c r="O1691" i="13"/>
  <c r="Q1691" i="13"/>
  <c r="V1691" i="13"/>
  <c r="G1693" i="13"/>
  <c r="I1693" i="13"/>
  <c r="K1693" i="13"/>
  <c r="M1693" i="13"/>
  <c r="O1693" i="13"/>
  <c r="Q1693" i="13"/>
  <c r="V1693" i="13"/>
  <c r="G1697" i="13"/>
  <c r="M1697" i="13" s="1"/>
  <c r="I1697" i="13"/>
  <c r="K1697" i="13"/>
  <c r="O1697" i="13"/>
  <c r="Q1697" i="13"/>
  <c r="V1697" i="13"/>
  <c r="G1699" i="13"/>
  <c r="I1699" i="13"/>
  <c r="K1699" i="13"/>
  <c r="M1699" i="13"/>
  <c r="O1699" i="13"/>
  <c r="Q1699" i="13"/>
  <c r="V1699" i="13"/>
  <c r="G1707" i="13"/>
  <c r="M1707" i="13" s="1"/>
  <c r="I1707" i="13"/>
  <c r="K1707" i="13"/>
  <c r="O1707" i="13"/>
  <c r="Q1707" i="13"/>
  <c r="V1707" i="13"/>
  <c r="G1711" i="13"/>
  <c r="I1711" i="13"/>
  <c r="K1711" i="13"/>
  <c r="M1711" i="13"/>
  <c r="O1711" i="13"/>
  <c r="Q1711" i="13"/>
  <c r="V1711" i="13"/>
  <c r="G1715" i="13"/>
  <c r="M1715" i="13" s="1"/>
  <c r="I1715" i="13"/>
  <c r="K1715" i="13"/>
  <c r="O1715" i="13"/>
  <c r="Q1715" i="13"/>
  <c r="V1715" i="13"/>
  <c r="G1718" i="13"/>
  <c r="I1718" i="13"/>
  <c r="K1718" i="13"/>
  <c r="M1718" i="13"/>
  <c r="O1718" i="13"/>
  <c r="Q1718" i="13"/>
  <c r="V1718" i="13"/>
  <c r="G1721" i="13"/>
  <c r="M1721" i="13" s="1"/>
  <c r="I1721" i="13"/>
  <c r="K1721" i="13"/>
  <c r="O1721" i="13"/>
  <c r="Q1721" i="13"/>
  <c r="V1721" i="13"/>
  <c r="G1724" i="13"/>
  <c r="I1724" i="13"/>
  <c r="K1724" i="13"/>
  <c r="M1724" i="13"/>
  <c r="O1724" i="13"/>
  <c r="Q1724" i="13"/>
  <c r="V1724" i="13"/>
  <c r="G1727" i="13"/>
  <c r="M1727" i="13" s="1"/>
  <c r="I1727" i="13"/>
  <c r="K1727" i="13"/>
  <c r="O1727" i="13"/>
  <c r="Q1727" i="13"/>
  <c r="V1727" i="13"/>
  <c r="G1729" i="13"/>
  <c r="I1729" i="13"/>
  <c r="K1729" i="13"/>
  <c r="M1729" i="13"/>
  <c r="O1729" i="13"/>
  <c r="Q1729" i="13"/>
  <c r="V1729" i="13"/>
  <c r="G1731" i="13"/>
  <c r="M1731" i="13" s="1"/>
  <c r="I1731" i="13"/>
  <c r="K1731" i="13"/>
  <c r="O1731" i="13"/>
  <c r="Q1731" i="13"/>
  <c r="V1731" i="13"/>
  <c r="G1733" i="13"/>
  <c r="I1733" i="13"/>
  <c r="K1733" i="13"/>
  <c r="M1733" i="13"/>
  <c r="O1733" i="13"/>
  <c r="Q1733" i="13"/>
  <c r="V1733" i="13"/>
  <c r="G1736" i="13"/>
  <c r="I1736" i="13"/>
  <c r="K1736" i="13"/>
  <c r="M1736" i="13"/>
  <c r="O1736" i="13"/>
  <c r="Q1736" i="13"/>
  <c r="V1736" i="13"/>
  <c r="G1737" i="13"/>
  <c r="M1737" i="13" s="1"/>
  <c r="I1737" i="13"/>
  <c r="K1737" i="13"/>
  <c r="O1737" i="13"/>
  <c r="Q1737" i="13"/>
  <c r="V1737" i="13"/>
  <c r="G1739" i="13"/>
  <c r="I1739" i="13"/>
  <c r="K1739" i="13"/>
  <c r="M1739" i="13"/>
  <c r="O1739" i="13"/>
  <c r="Q1739" i="13"/>
  <c r="V1739" i="13"/>
  <c r="G1740" i="13"/>
  <c r="M1740" i="13" s="1"/>
  <c r="I1740" i="13"/>
  <c r="K1740" i="13"/>
  <c r="O1740" i="13"/>
  <c r="O1735" i="13" s="1"/>
  <c r="Q1740" i="13"/>
  <c r="V1740" i="13"/>
  <c r="G1742" i="13"/>
  <c r="M1742" i="13" s="1"/>
  <c r="I1742" i="13"/>
  <c r="K1742" i="13"/>
  <c r="O1742" i="13"/>
  <c r="Q1742" i="13"/>
  <c r="V1742" i="13"/>
  <c r="G1744" i="13"/>
  <c r="M1744" i="13" s="1"/>
  <c r="I1744" i="13"/>
  <c r="K1744" i="13"/>
  <c r="O1744" i="13"/>
  <c r="Q1744" i="13"/>
  <c r="V1744" i="13"/>
  <c r="G1746" i="13"/>
  <c r="I1746" i="13"/>
  <c r="K1746" i="13"/>
  <c r="M1746" i="13"/>
  <c r="O1746" i="13"/>
  <c r="Q1746" i="13"/>
  <c r="V1746" i="13"/>
  <c r="G1748" i="13"/>
  <c r="M1748" i="13" s="1"/>
  <c r="I1748" i="13"/>
  <c r="K1748" i="13"/>
  <c r="O1748" i="13"/>
  <c r="Q1748" i="13"/>
  <c r="V1748" i="13"/>
  <c r="G1749" i="13"/>
  <c r="I1749" i="13"/>
  <c r="K1749" i="13"/>
  <c r="M1749" i="13"/>
  <c r="O1749" i="13"/>
  <c r="Q1749" i="13"/>
  <c r="V1749" i="13"/>
  <c r="G1751" i="13"/>
  <c r="M1751" i="13" s="1"/>
  <c r="I1751" i="13"/>
  <c r="K1751" i="13"/>
  <c r="O1751" i="13"/>
  <c r="Q1751" i="13"/>
  <c r="V1751" i="13"/>
  <c r="G1753" i="13"/>
  <c r="I1753" i="13"/>
  <c r="K1753" i="13"/>
  <c r="M1753" i="13"/>
  <c r="O1753" i="13"/>
  <c r="Q1753" i="13"/>
  <c r="V1753" i="13"/>
  <c r="G1757" i="13"/>
  <c r="M1757" i="13" s="1"/>
  <c r="I1757" i="13"/>
  <c r="K1757" i="13"/>
  <c r="O1757" i="13"/>
  <c r="Q1757" i="13"/>
  <c r="V1757" i="13"/>
  <c r="G1760" i="13"/>
  <c r="I1760" i="13"/>
  <c r="K1760" i="13"/>
  <c r="O1760" i="13"/>
  <c r="Q1760" i="13"/>
  <c r="V1760" i="13"/>
  <c r="G1762" i="13"/>
  <c r="I1762" i="13"/>
  <c r="K1762" i="13"/>
  <c r="M1762" i="13"/>
  <c r="O1762" i="13"/>
  <c r="Q1762" i="13"/>
  <c r="V1762" i="13"/>
  <c r="G1765" i="13"/>
  <c r="M1765" i="13" s="1"/>
  <c r="I1765" i="13"/>
  <c r="K1765" i="13"/>
  <c r="O1765" i="13"/>
  <c r="Q1765" i="13"/>
  <c r="V1765" i="13"/>
  <c r="G1768" i="13"/>
  <c r="I1768" i="13"/>
  <c r="I1759" i="13" s="1"/>
  <c r="K1768" i="13"/>
  <c r="M1768" i="13"/>
  <c r="O1768" i="13"/>
  <c r="Q1768" i="13"/>
  <c r="V1768" i="13"/>
  <c r="G1771" i="13"/>
  <c r="M1771" i="13" s="1"/>
  <c r="I1771" i="13"/>
  <c r="K1771" i="13"/>
  <c r="O1771" i="13"/>
  <c r="Q1771" i="13"/>
  <c r="V1771" i="13"/>
  <c r="G1775" i="13"/>
  <c r="I1775" i="13"/>
  <c r="K1775" i="13"/>
  <c r="M1775" i="13"/>
  <c r="O1775" i="13"/>
  <c r="Q1775" i="13"/>
  <c r="V1775" i="13"/>
  <c r="G1778" i="13"/>
  <c r="M1778" i="13" s="1"/>
  <c r="I1778" i="13"/>
  <c r="K1778" i="13"/>
  <c r="O1778" i="13"/>
  <c r="Q1778" i="13"/>
  <c r="V1778" i="13"/>
  <c r="G1782" i="13"/>
  <c r="M1782" i="13" s="1"/>
  <c r="I1782" i="13"/>
  <c r="K1782" i="13"/>
  <c r="O1782" i="13"/>
  <c r="Q1782" i="13"/>
  <c r="V1782" i="13"/>
  <c r="G1786" i="13"/>
  <c r="M1786" i="13" s="1"/>
  <c r="I1786" i="13"/>
  <c r="K1786" i="13"/>
  <c r="O1786" i="13"/>
  <c r="Q1786" i="13"/>
  <c r="V1786" i="13"/>
  <c r="G1787" i="13"/>
  <c r="I1787" i="13"/>
  <c r="K1787" i="13"/>
  <c r="M1787" i="13"/>
  <c r="O1787" i="13"/>
  <c r="Q1787" i="13"/>
  <c r="V1787" i="13"/>
  <c r="G1790" i="13"/>
  <c r="M1790" i="13" s="1"/>
  <c r="I1790" i="13"/>
  <c r="K1790" i="13"/>
  <c r="O1790" i="13"/>
  <c r="Q1790" i="13"/>
  <c r="V1790" i="13"/>
  <c r="G1792" i="13"/>
  <c r="I1792" i="13"/>
  <c r="K1792" i="13"/>
  <c r="M1792" i="13"/>
  <c r="O1792" i="13"/>
  <c r="Q1792" i="13"/>
  <c r="V1792" i="13"/>
  <c r="G1794" i="13"/>
  <c r="M1794" i="13" s="1"/>
  <c r="I1794" i="13"/>
  <c r="K1794" i="13"/>
  <c r="O1794" i="13"/>
  <c r="Q1794" i="13"/>
  <c r="V1794" i="13"/>
  <c r="G1799" i="13"/>
  <c r="I1799" i="13"/>
  <c r="K1799" i="13"/>
  <c r="M1799" i="13"/>
  <c r="O1799" i="13"/>
  <c r="Q1799" i="13"/>
  <c r="V1799" i="13"/>
  <c r="G1804" i="13"/>
  <c r="M1804" i="13" s="1"/>
  <c r="I1804" i="13"/>
  <c r="K1804" i="13"/>
  <c r="O1804" i="13"/>
  <c r="Q1804" i="13"/>
  <c r="V1804" i="13"/>
  <c r="G1810" i="13"/>
  <c r="M1810" i="13" s="1"/>
  <c r="I1810" i="13"/>
  <c r="K1810" i="13"/>
  <c r="O1810" i="13"/>
  <c r="Q1810" i="13"/>
  <c r="V1810" i="13"/>
  <c r="G1813" i="13"/>
  <c r="M1813" i="13" s="1"/>
  <c r="I1813" i="13"/>
  <c r="K1813" i="13"/>
  <c r="O1813" i="13"/>
  <c r="Q1813" i="13"/>
  <c r="V1813" i="13"/>
  <c r="G1821" i="13"/>
  <c r="I1821" i="13"/>
  <c r="K1821" i="13"/>
  <c r="M1821" i="13"/>
  <c r="O1821" i="13"/>
  <c r="Q1821" i="13"/>
  <c r="V1821" i="13"/>
  <c r="G1828" i="13"/>
  <c r="M1828" i="13" s="1"/>
  <c r="I1828" i="13"/>
  <c r="K1828" i="13"/>
  <c r="O1828" i="13"/>
  <c r="Q1828" i="13"/>
  <c r="V1828" i="13"/>
  <c r="G1830" i="13"/>
  <c r="I1830" i="13"/>
  <c r="K1830" i="13"/>
  <c r="M1830" i="13"/>
  <c r="O1830" i="13"/>
  <c r="Q1830" i="13"/>
  <c r="V1830" i="13"/>
  <c r="G1833" i="13"/>
  <c r="M1833" i="13" s="1"/>
  <c r="I1833" i="13"/>
  <c r="K1833" i="13"/>
  <c r="O1833" i="13"/>
  <c r="Q1833" i="13"/>
  <c r="V1833" i="13"/>
  <c r="G1834" i="13"/>
  <c r="I1834" i="13"/>
  <c r="K1834" i="13"/>
  <c r="M1834" i="13"/>
  <c r="O1834" i="13"/>
  <c r="Q1834" i="13"/>
  <c r="V1834" i="13"/>
  <c r="G1835" i="13"/>
  <c r="M1835" i="13" s="1"/>
  <c r="I1835" i="13"/>
  <c r="K1835" i="13"/>
  <c r="O1835" i="13"/>
  <c r="Q1835" i="13"/>
  <c r="V1835" i="13"/>
  <c r="G1836" i="13"/>
  <c r="M1836" i="13" s="1"/>
  <c r="I1836" i="13"/>
  <c r="K1836" i="13"/>
  <c r="O1836" i="13"/>
  <c r="Q1836" i="13"/>
  <c r="Q1759" i="13" s="1"/>
  <c r="V1836" i="13"/>
  <c r="G1838" i="13"/>
  <c r="M1838" i="13" s="1"/>
  <c r="I1838" i="13"/>
  <c r="K1838" i="13"/>
  <c r="O1838" i="13"/>
  <c r="Q1838" i="13"/>
  <c r="V1838" i="13"/>
  <c r="G1840" i="13"/>
  <c r="I1840" i="13"/>
  <c r="K1840" i="13"/>
  <c r="M1840" i="13"/>
  <c r="O1840" i="13"/>
  <c r="Q1840" i="13"/>
  <c r="V1840" i="13"/>
  <c r="G1843" i="13"/>
  <c r="M1843" i="13" s="1"/>
  <c r="I1843" i="13"/>
  <c r="K1843" i="13"/>
  <c r="O1843" i="13"/>
  <c r="Q1843" i="13"/>
  <c r="V1843" i="13"/>
  <c r="G1844" i="13"/>
  <c r="I1844" i="13"/>
  <c r="K1844" i="13"/>
  <c r="M1844" i="13"/>
  <c r="O1844" i="13"/>
  <c r="Q1844" i="13"/>
  <c r="V1844" i="13"/>
  <c r="G1845" i="13"/>
  <c r="I1845" i="13"/>
  <c r="K1845" i="13"/>
  <c r="M1845" i="13"/>
  <c r="O1845" i="13"/>
  <c r="Q1845" i="13"/>
  <c r="V1845" i="13"/>
  <c r="G1846" i="13"/>
  <c r="I1846" i="13"/>
  <c r="K1846" i="13"/>
  <c r="M1846" i="13"/>
  <c r="O1846" i="13"/>
  <c r="Q1846" i="13"/>
  <c r="V1846" i="13"/>
  <c r="G1847" i="13"/>
  <c r="M1847" i="13" s="1"/>
  <c r="I1847" i="13"/>
  <c r="K1847" i="13"/>
  <c r="O1847" i="13"/>
  <c r="Q1847" i="13"/>
  <c r="V1847" i="13"/>
  <c r="G1849" i="13"/>
  <c r="M1849" i="13" s="1"/>
  <c r="I1849" i="13"/>
  <c r="K1849" i="13"/>
  <c r="O1849" i="13"/>
  <c r="Q1849" i="13"/>
  <c r="V1849" i="13"/>
  <c r="G1851" i="13"/>
  <c r="M1851" i="13" s="1"/>
  <c r="I1851" i="13"/>
  <c r="K1851" i="13"/>
  <c r="O1851" i="13"/>
  <c r="Q1851" i="13"/>
  <c r="V1851" i="13"/>
  <c r="G1853" i="13"/>
  <c r="I1853" i="13"/>
  <c r="K1853" i="13"/>
  <c r="M1853" i="13"/>
  <c r="O1853" i="13"/>
  <c r="Q1853" i="13"/>
  <c r="V1853" i="13"/>
  <c r="G1864" i="13"/>
  <c r="M1864" i="13" s="1"/>
  <c r="I1864" i="13"/>
  <c r="K1864" i="13"/>
  <c r="O1864" i="13"/>
  <c r="Q1864" i="13"/>
  <c r="V1864" i="13"/>
  <c r="G1867" i="13"/>
  <c r="I1867" i="13"/>
  <c r="K1867" i="13"/>
  <c r="M1867" i="13"/>
  <c r="O1867" i="13"/>
  <c r="Q1867" i="13"/>
  <c r="V1867" i="13"/>
  <c r="G1868" i="13"/>
  <c r="I1868" i="13"/>
  <c r="K1868" i="13"/>
  <c r="M1868" i="13"/>
  <c r="O1868" i="13"/>
  <c r="Q1868" i="13"/>
  <c r="V1868" i="13"/>
  <c r="G1870" i="13"/>
  <c r="I1870" i="13"/>
  <c r="K1870" i="13"/>
  <c r="M1870" i="13"/>
  <c r="O1870" i="13"/>
  <c r="Q1870" i="13"/>
  <c r="V1870" i="13"/>
  <c r="G1872" i="13"/>
  <c r="M1872" i="13" s="1"/>
  <c r="I1872" i="13"/>
  <c r="K1872" i="13"/>
  <c r="O1872" i="13"/>
  <c r="Q1872" i="13"/>
  <c r="V1872" i="13"/>
  <c r="G1874" i="13"/>
  <c r="M1874" i="13" s="1"/>
  <c r="I1874" i="13"/>
  <c r="K1874" i="13"/>
  <c r="O1874" i="13"/>
  <c r="Q1874" i="13"/>
  <c r="V1874" i="13"/>
  <c r="G1888" i="13"/>
  <c r="M1888" i="13" s="1"/>
  <c r="I1888" i="13"/>
  <c r="K1888" i="13"/>
  <c r="O1888" i="13"/>
  <c r="Q1888" i="13"/>
  <c r="V1888" i="13"/>
  <c r="G1891" i="13"/>
  <c r="I1891" i="13"/>
  <c r="K1891" i="13"/>
  <c r="M1891" i="13"/>
  <c r="O1891" i="13"/>
  <c r="Q1891" i="13"/>
  <c r="V1891" i="13"/>
  <c r="G1894" i="13"/>
  <c r="M1894" i="13" s="1"/>
  <c r="I1894" i="13"/>
  <c r="K1894" i="13"/>
  <c r="O1894" i="13"/>
  <c r="Q1894" i="13"/>
  <c r="V1894" i="13"/>
  <c r="G1899" i="13"/>
  <c r="I1899" i="13"/>
  <c r="K1899" i="13"/>
  <c r="M1899" i="13"/>
  <c r="O1899" i="13"/>
  <c r="Q1899" i="13"/>
  <c r="V1899" i="13"/>
  <c r="G1901" i="13"/>
  <c r="I1901" i="13"/>
  <c r="K1901" i="13"/>
  <c r="M1901" i="13"/>
  <c r="O1901" i="13"/>
  <c r="Q1901" i="13"/>
  <c r="V1901" i="13"/>
  <c r="G1903" i="13"/>
  <c r="I1903" i="13"/>
  <c r="K1903" i="13"/>
  <c r="M1903" i="13"/>
  <c r="O1903" i="13"/>
  <c r="Q1903" i="13"/>
  <c r="V1903" i="13"/>
  <c r="G1907" i="13"/>
  <c r="M1907" i="13" s="1"/>
  <c r="I1907" i="13"/>
  <c r="K1907" i="13"/>
  <c r="O1907" i="13"/>
  <c r="Q1907" i="13"/>
  <c r="V1907" i="13"/>
  <c r="G1909" i="13"/>
  <c r="I1909" i="13"/>
  <c r="K1909" i="13"/>
  <c r="M1909" i="13"/>
  <c r="O1909" i="13"/>
  <c r="Q1909" i="13"/>
  <c r="V1909" i="13"/>
  <c r="G1911" i="13"/>
  <c r="M1911" i="13" s="1"/>
  <c r="I1911" i="13"/>
  <c r="K1911" i="13"/>
  <c r="O1911" i="13"/>
  <c r="Q1911" i="13"/>
  <c r="V1911" i="13"/>
  <c r="G1914" i="13"/>
  <c r="I1914" i="13"/>
  <c r="K1914" i="13"/>
  <c r="M1914" i="13"/>
  <c r="O1914" i="13"/>
  <c r="Q1914" i="13"/>
  <c r="V1914" i="13"/>
  <c r="G1934" i="13"/>
  <c r="M1934" i="13" s="1"/>
  <c r="I1934" i="13"/>
  <c r="K1934" i="13"/>
  <c r="O1934" i="13"/>
  <c r="Q1934" i="13"/>
  <c r="V1934" i="13"/>
  <c r="G1935" i="13"/>
  <c r="I1935" i="13"/>
  <c r="K1935" i="13"/>
  <c r="M1935" i="13"/>
  <c r="O1935" i="13"/>
  <c r="Q1935" i="13"/>
  <c r="V1935" i="13"/>
  <c r="G1939" i="13"/>
  <c r="M1939" i="13" s="1"/>
  <c r="I1939" i="13"/>
  <c r="K1939" i="13"/>
  <c r="O1939" i="13"/>
  <c r="Q1939" i="13"/>
  <c r="V1939" i="13"/>
  <c r="G1941" i="13"/>
  <c r="I1941" i="13"/>
  <c r="K1941" i="13"/>
  <c r="M1941" i="13"/>
  <c r="O1941" i="13"/>
  <c r="Q1941" i="13"/>
  <c r="V1941" i="13"/>
  <c r="G1943" i="13"/>
  <c r="G1944" i="13"/>
  <c r="I1944" i="13"/>
  <c r="K1944" i="13"/>
  <c r="M1944" i="13"/>
  <c r="O1944" i="13"/>
  <c r="Q1944" i="13"/>
  <c r="V1944" i="13"/>
  <c r="G1946" i="13"/>
  <c r="M1946" i="13" s="1"/>
  <c r="I1946" i="13"/>
  <c r="K1946" i="13"/>
  <c r="O1946" i="13"/>
  <c r="Q1946" i="13"/>
  <c r="V1946" i="13"/>
  <c r="G1953" i="13"/>
  <c r="I1953" i="13"/>
  <c r="K1953" i="13"/>
  <c r="M1953" i="13"/>
  <c r="O1953" i="13"/>
  <c r="Q1953" i="13"/>
  <c r="V1953" i="13"/>
  <c r="G1954" i="13"/>
  <c r="M1954" i="13" s="1"/>
  <c r="I1954" i="13"/>
  <c r="K1954" i="13"/>
  <c r="O1954" i="13"/>
  <c r="O1943" i="13" s="1"/>
  <c r="Q1954" i="13"/>
  <c r="V1954" i="13"/>
  <c r="G1958" i="13"/>
  <c r="I1958" i="13"/>
  <c r="K1958" i="13"/>
  <c r="M1958" i="13"/>
  <c r="O1958" i="13"/>
  <c r="Q1958" i="13"/>
  <c r="V1958" i="13"/>
  <c r="G1961" i="13"/>
  <c r="I1961" i="13"/>
  <c r="K1961" i="13"/>
  <c r="M1961" i="13"/>
  <c r="O1961" i="13"/>
  <c r="Q1961" i="13"/>
  <c r="V1961" i="13"/>
  <c r="V1943" i="13" s="1"/>
  <c r="G1963" i="13"/>
  <c r="M1963" i="13" s="1"/>
  <c r="I1963" i="13"/>
  <c r="K1963" i="13"/>
  <c r="O1963" i="13"/>
  <c r="Q1963" i="13"/>
  <c r="V1963" i="13"/>
  <c r="G1965" i="13"/>
  <c r="M1965" i="13" s="1"/>
  <c r="I1965" i="13"/>
  <c r="K1965" i="13"/>
  <c r="O1965" i="13"/>
  <c r="Q1965" i="13"/>
  <c r="V1965" i="13"/>
  <c r="G1967" i="13"/>
  <c r="I1967" i="13"/>
  <c r="K1967" i="13"/>
  <c r="M1967" i="13"/>
  <c r="O1967" i="13"/>
  <c r="Q1967" i="13"/>
  <c r="V1967" i="13"/>
  <c r="G1970" i="13"/>
  <c r="M1970" i="13" s="1"/>
  <c r="I1970" i="13"/>
  <c r="K1970" i="13"/>
  <c r="O1970" i="13"/>
  <c r="Q1970" i="13"/>
  <c r="V1970" i="13"/>
  <c r="G1975" i="13"/>
  <c r="I1975" i="13"/>
  <c r="K1975" i="13"/>
  <c r="M1975" i="13"/>
  <c r="O1975" i="13"/>
  <c r="Q1975" i="13"/>
  <c r="V1975" i="13"/>
  <c r="G1978" i="13"/>
  <c r="M1978" i="13" s="1"/>
  <c r="I1978" i="13"/>
  <c r="K1978" i="13"/>
  <c r="O1978" i="13"/>
  <c r="Q1978" i="13"/>
  <c r="V1978" i="13"/>
  <c r="G1979" i="13"/>
  <c r="I1979" i="13"/>
  <c r="K1979" i="13"/>
  <c r="M1979" i="13"/>
  <c r="O1979" i="13"/>
  <c r="Q1979" i="13"/>
  <c r="V1979" i="13"/>
  <c r="G1982" i="13"/>
  <c r="I1982" i="13"/>
  <c r="K1982" i="13"/>
  <c r="M1982" i="13"/>
  <c r="O1982" i="13"/>
  <c r="Q1982" i="13"/>
  <c r="V1982" i="13"/>
  <c r="G1988" i="13"/>
  <c r="M1988" i="13" s="1"/>
  <c r="I1988" i="13"/>
  <c r="K1988" i="13"/>
  <c r="O1988" i="13"/>
  <c r="Q1988" i="13"/>
  <c r="V1988" i="13"/>
  <c r="G1991" i="13"/>
  <c r="M1991" i="13" s="1"/>
  <c r="I1991" i="13"/>
  <c r="K1991" i="13"/>
  <c r="O1991" i="13"/>
  <c r="Q1991" i="13"/>
  <c r="V1991" i="13"/>
  <c r="G1995" i="13"/>
  <c r="I1995" i="13"/>
  <c r="K1995" i="13"/>
  <c r="M1995" i="13"/>
  <c r="O1995" i="13"/>
  <c r="Q1995" i="13"/>
  <c r="V1995" i="13"/>
  <c r="G1998" i="13"/>
  <c r="M1998" i="13" s="1"/>
  <c r="I1998" i="13"/>
  <c r="K1998" i="13"/>
  <c r="O1998" i="13"/>
  <c r="Q1998" i="13"/>
  <c r="V1998" i="13"/>
  <c r="G1999" i="13"/>
  <c r="I1999" i="13"/>
  <c r="K1999" i="13"/>
  <c r="M1999" i="13"/>
  <c r="O1999" i="13"/>
  <c r="Q1999" i="13"/>
  <c r="V1999" i="13"/>
  <c r="G2003" i="13"/>
  <c r="M2003" i="13" s="1"/>
  <c r="I2003" i="13"/>
  <c r="K2003" i="13"/>
  <c r="O2003" i="13"/>
  <c r="Q2003" i="13"/>
  <c r="V2003" i="13"/>
  <c r="G2004" i="13"/>
  <c r="I2004" i="13"/>
  <c r="K2004" i="13"/>
  <c r="M2004" i="13"/>
  <c r="O2004" i="13"/>
  <c r="Q2004" i="13"/>
  <c r="V2004" i="13"/>
  <c r="G2006" i="13"/>
  <c r="I2006" i="13"/>
  <c r="K2006" i="13"/>
  <c r="M2006" i="13"/>
  <c r="O2006" i="13"/>
  <c r="Q2006" i="13"/>
  <c r="V2006" i="13"/>
  <c r="G2008" i="13"/>
  <c r="M2008" i="13" s="1"/>
  <c r="I2008" i="13"/>
  <c r="K2008" i="13"/>
  <c r="O2008" i="13"/>
  <c r="Q2008" i="13"/>
  <c r="V2008" i="13"/>
  <c r="G2010" i="13"/>
  <c r="M2010" i="13" s="1"/>
  <c r="I2010" i="13"/>
  <c r="K2010" i="13"/>
  <c r="O2010" i="13"/>
  <c r="Q2010" i="13"/>
  <c r="V2010" i="13"/>
  <c r="G2012" i="13"/>
  <c r="I2012" i="13"/>
  <c r="K2012" i="13"/>
  <c r="M2012" i="13"/>
  <c r="O2012" i="13"/>
  <c r="Q2012" i="13"/>
  <c r="V2012" i="13"/>
  <c r="G2014" i="13"/>
  <c r="M2014" i="13" s="1"/>
  <c r="I2014" i="13"/>
  <c r="K2014" i="13"/>
  <c r="O2014" i="13"/>
  <c r="Q2014" i="13"/>
  <c r="V2014" i="13"/>
  <c r="G2016" i="13"/>
  <c r="I2016" i="13"/>
  <c r="K2016" i="13"/>
  <c r="M2016" i="13"/>
  <c r="O2016" i="13"/>
  <c r="Q2016" i="13"/>
  <c r="V2016" i="13"/>
  <c r="G2019" i="13"/>
  <c r="I2019" i="13"/>
  <c r="K2019" i="13"/>
  <c r="M2019" i="13"/>
  <c r="O2019" i="13"/>
  <c r="Q2019" i="13"/>
  <c r="Q2018" i="13" s="1"/>
  <c r="V2019" i="13"/>
  <c r="V2018" i="13" s="1"/>
  <c r="G2022" i="13"/>
  <c r="I2022" i="13"/>
  <c r="K2022" i="13"/>
  <c r="M2022" i="13"/>
  <c r="O2022" i="13"/>
  <c r="O2018" i="13" s="1"/>
  <c r="Q2022" i="13"/>
  <c r="V2022" i="13"/>
  <c r="G2035" i="13"/>
  <c r="G2018" i="13" s="1"/>
  <c r="I2035" i="13"/>
  <c r="K2035" i="13"/>
  <c r="O2035" i="13"/>
  <c r="Q2035" i="13"/>
  <c r="V2035" i="13"/>
  <c r="G2037" i="13"/>
  <c r="M2037" i="13" s="1"/>
  <c r="I2037" i="13"/>
  <c r="I2018" i="13" s="1"/>
  <c r="K2037" i="13"/>
  <c r="O2037" i="13"/>
  <c r="Q2037" i="13"/>
  <c r="V2037" i="13"/>
  <c r="G2039" i="13"/>
  <c r="I2039" i="13"/>
  <c r="K2039" i="13"/>
  <c r="M2039" i="13"/>
  <c r="O2039" i="13"/>
  <c r="Q2039" i="13"/>
  <c r="V2039" i="13"/>
  <c r="G2040" i="13"/>
  <c r="M2040" i="13" s="1"/>
  <c r="I2040" i="13"/>
  <c r="K2040" i="13"/>
  <c r="O2040" i="13"/>
  <c r="Q2040" i="13"/>
  <c r="V2040" i="13"/>
  <c r="G2047" i="13"/>
  <c r="I2047" i="13"/>
  <c r="K2047" i="13"/>
  <c r="M2047" i="13"/>
  <c r="O2047" i="13"/>
  <c r="Q2047" i="13"/>
  <c r="V2047" i="13"/>
  <c r="G2050" i="13"/>
  <c r="M2050" i="13" s="1"/>
  <c r="I2050" i="13"/>
  <c r="K2050" i="13"/>
  <c r="K2018" i="13" s="1"/>
  <c r="O2050" i="13"/>
  <c r="Q2050" i="13"/>
  <c r="V2050" i="13"/>
  <c r="G2057" i="13"/>
  <c r="I2057" i="13"/>
  <c r="K2057" i="13"/>
  <c r="M2057" i="13"/>
  <c r="O2057" i="13"/>
  <c r="Q2057" i="13"/>
  <c r="V2057" i="13"/>
  <c r="G2059" i="13"/>
  <c r="I2059" i="13"/>
  <c r="K2059" i="13"/>
  <c r="M2059" i="13"/>
  <c r="O2059" i="13"/>
  <c r="Q2059" i="13"/>
  <c r="V2059" i="13"/>
  <c r="G2062" i="13"/>
  <c r="M2062" i="13" s="1"/>
  <c r="I2062" i="13"/>
  <c r="K2062" i="13"/>
  <c r="O2062" i="13"/>
  <c r="Q2062" i="13"/>
  <c r="V2062" i="13"/>
  <c r="G2064" i="13"/>
  <c r="M2064" i="13" s="1"/>
  <c r="I2064" i="13"/>
  <c r="K2064" i="13"/>
  <c r="O2064" i="13"/>
  <c r="Q2064" i="13"/>
  <c r="V2064" i="13"/>
  <c r="G2066" i="13"/>
  <c r="I2066" i="13"/>
  <c r="K2066" i="13"/>
  <c r="M2066" i="13"/>
  <c r="O2066" i="13"/>
  <c r="Q2066" i="13"/>
  <c r="V2066" i="13"/>
  <c r="G2068" i="13"/>
  <c r="M2068" i="13" s="1"/>
  <c r="I2068" i="13"/>
  <c r="K2068" i="13"/>
  <c r="O2068" i="13"/>
  <c r="Q2068" i="13"/>
  <c r="V2068" i="13"/>
  <c r="G2071" i="13"/>
  <c r="M2071" i="13" s="1"/>
  <c r="I2071" i="13"/>
  <c r="K2071" i="13"/>
  <c r="K2070" i="13" s="1"/>
  <c r="O2071" i="13"/>
  <c r="O2070" i="13" s="1"/>
  <c r="Q2071" i="13"/>
  <c r="Q2070" i="13" s="1"/>
  <c r="V2071" i="13"/>
  <c r="V2070" i="13" s="1"/>
  <c r="G2075" i="13"/>
  <c r="I2075" i="13"/>
  <c r="K2075" i="13"/>
  <c r="M2075" i="13"/>
  <c r="O2075" i="13"/>
  <c r="Q2075" i="13"/>
  <c r="V2075" i="13"/>
  <c r="G2095" i="13"/>
  <c r="I2095" i="13"/>
  <c r="K2095" i="13"/>
  <c r="M2095" i="13"/>
  <c r="O2095" i="13"/>
  <c r="Q2095" i="13"/>
  <c r="V2095" i="13"/>
  <c r="G2097" i="13"/>
  <c r="M2097" i="13" s="1"/>
  <c r="I2097" i="13"/>
  <c r="K2097" i="13"/>
  <c r="O2097" i="13"/>
  <c r="Q2097" i="13"/>
  <c r="V2097" i="13"/>
  <c r="G2124" i="13"/>
  <c r="M2124" i="13" s="1"/>
  <c r="I2124" i="13"/>
  <c r="K2124" i="13"/>
  <c r="O2124" i="13"/>
  <c r="Q2124" i="13"/>
  <c r="V2124" i="13"/>
  <c r="G2145" i="13"/>
  <c r="I2145" i="13"/>
  <c r="K2145" i="13"/>
  <c r="M2145" i="13"/>
  <c r="O2145" i="13"/>
  <c r="Q2145" i="13"/>
  <c r="V2145" i="13"/>
  <c r="G2149" i="13"/>
  <c r="M2149" i="13" s="1"/>
  <c r="I2149" i="13"/>
  <c r="K2149" i="13"/>
  <c r="O2149" i="13"/>
  <c r="Q2149" i="13"/>
  <c r="V2149" i="13"/>
  <c r="G2152" i="13"/>
  <c r="I2152" i="13"/>
  <c r="I2070" i="13" s="1"/>
  <c r="K2152" i="13"/>
  <c r="M2152" i="13"/>
  <c r="O2152" i="13"/>
  <c r="Q2152" i="13"/>
  <c r="V2152" i="13"/>
  <c r="G2155" i="13"/>
  <c r="M2155" i="13" s="1"/>
  <c r="I2155" i="13"/>
  <c r="K2155" i="13"/>
  <c r="O2155" i="13"/>
  <c r="Q2155" i="13"/>
  <c r="V2155" i="13"/>
  <c r="G2158" i="13"/>
  <c r="G2157" i="13" s="1"/>
  <c r="I2158" i="13"/>
  <c r="K2158" i="13"/>
  <c r="M2158" i="13"/>
  <c r="O2158" i="13"/>
  <c r="O2157" i="13" s="1"/>
  <c r="Q2158" i="13"/>
  <c r="V2158" i="13"/>
  <c r="V2157" i="13" s="1"/>
  <c r="G2159" i="13"/>
  <c r="M2159" i="13" s="1"/>
  <c r="I2159" i="13"/>
  <c r="K2159" i="13"/>
  <c r="O2159" i="13"/>
  <c r="Q2159" i="13"/>
  <c r="Q2157" i="13" s="1"/>
  <c r="V2159" i="13"/>
  <c r="G2165" i="13"/>
  <c r="M2165" i="13" s="1"/>
  <c r="I2165" i="13"/>
  <c r="I2157" i="13" s="1"/>
  <c r="K2165" i="13"/>
  <c r="O2165" i="13"/>
  <c r="Q2165" i="13"/>
  <c r="V2165" i="13"/>
  <c r="G2171" i="13"/>
  <c r="I2171" i="13"/>
  <c r="K2171" i="13"/>
  <c r="M2171" i="13"/>
  <c r="O2171" i="13"/>
  <c r="Q2171" i="13"/>
  <c r="V2171" i="13"/>
  <c r="G2172" i="13"/>
  <c r="M2172" i="13" s="1"/>
  <c r="I2172" i="13"/>
  <c r="K2172" i="13"/>
  <c r="K2157" i="13" s="1"/>
  <c r="O2172" i="13"/>
  <c r="Q2172" i="13"/>
  <c r="V2172" i="13"/>
  <c r="G2173" i="13"/>
  <c r="I2173" i="13"/>
  <c r="K2173" i="13"/>
  <c r="M2173" i="13"/>
  <c r="O2173" i="13"/>
  <c r="Q2173" i="13"/>
  <c r="V2173" i="13"/>
  <c r="G2176" i="13"/>
  <c r="M2176" i="13" s="1"/>
  <c r="I2176" i="13"/>
  <c r="K2176" i="13"/>
  <c r="O2176" i="13"/>
  <c r="Q2176" i="13"/>
  <c r="V2176" i="13"/>
  <c r="I2178" i="13"/>
  <c r="K2178" i="13"/>
  <c r="M2178" i="13"/>
  <c r="Q2178" i="13"/>
  <c r="G2179" i="13"/>
  <c r="G2178" i="13" s="1"/>
  <c r="I2179" i="13"/>
  <c r="K2179" i="13"/>
  <c r="M2179" i="13"/>
  <c r="O2179" i="13"/>
  <c r="O2178" i="13" s="1"/>
  <c r="Q2179" i="13"/>
  <c r="V2179" i="13"/>
  <c r="V2178" i="13" s="1"/>
  <c r="O2194" i="13"/>
  <c r="Q2194" i="13"/>
  <c r="G2195" i="13"/>
  <c r="G2194" i="13" s="1"/>
  <c r="I2195" i="13"/>
  <c r="I2194" i="13" s="1"/>
  <c r="K2195" i="13"/>
  <c r="K2194" i="13" s="1"/>
  <c r="O2195" i="13"/>
  <c r="Q2195" i="13"/>
  <c r="V2195" i="13"/>
  <c r="V2194" i="13" s="1"/>
  <c r="G2209" i="13"/>
  <c r="I2209" i="13"/>
  <c r="K2209" i="13"/>
  <c r="M2209" i="13"/>
  <c r="O2209" i="13"/>
  <c r="Q2209" i="13"/>
  <c r="V2209" i="13"/>
  <c r="G2223" i="13"/>
  <c r="M2223" i="13" s="1"/>
  <c r="I2223" i="13"/>
  <c r="K2223" i="13"/>
  <c r="O2223" i="13"/>
  <c r="Q2223" i="13"/>
  <c r="V2223" i="13"/>
  <c r="G2226" i="13"/>
  <c r="I2226" i="13"/>
  <c r="K2226" i="13"/>
  <c r="M2226" i="13"/>
  <c r="O2226" i="13"/>
  <c r="Q2226" i="13"/>
  <c r="V2226" i="13"/>
  <c r="G2229" i="13"/>
  <c r="I2229" i="13"/>
  <c r="K2229" i="13"/>
  <c r="M2229" i="13"/>
  <c r="O2229" i="13"/>
  <c r="Q2229" i="13"/>
  <c r="Q2228" i="13" s="1"/>
  <c r="V2229" i="13"/>
  <c r="V2228" i="13" s="1"/>
  <c r="G2232" i="13"/>
  <c r="I2232" i="13"/>
  <c r="K2232" i="13"/>
  <c r="M2232" i="13"/>
  <c r="O2232" i="13"/>
  <c r="O2228" i="13" s="1"/>
  <c r="Q2232" i="13"/>
  <c r="V2232" i="13"/>
  <c r="G2240" i="13"/>
  <c r="G2228" i="13" s="1"/>
  <c r="I2240" i="13"/>
  <c r="K2240" i="13"/>
  <c r="O2240" i="13"/>
  <c r="Q2240" i="13"/>
  <c r="V2240" i="13"/>
  <c r="G2246" i="13"/>
  <c r="M2246" i="13" s="1"/>
  <c r="I2246" i="13"/>
  <c r="K2246" i="13"/>
  <c r="O2246" i="13"/>
  <c r="Q2246" i="13"/>
  <c r="V2246" i="13"/>
  <c r="G2269" i="13"/>
  <c r="I2269" i="13"/>
  <c r="I2228" i="13" s="1"/>
  <c r="K2269" i="13"/>
  <c r="M2269" i="13"/>
  <c r="O2269" i="13"/>
  <c r="Q2269" i="13"/>
  <c r="V2269" i="13"/>
  <c r="G2292" i="13"/>
  <c r="M2292" i="13" s="1"/>
  <c r="I2292" i="13"/>
  <c r="K2292" i="13"/>
  <c r="O2292" i="13"/>
  <c r="Q2292" i="13"/>
  <c r="V2292" i="13"/>
  <c r="G2313" i="13"/>
  <c r="I2313" i="13"/>
  <c r="K2313" i="13"/>
  <c r="M2313" i="13"/>
  <c r="O2313" i="13"/>
  <c r="Q2313" i="13"/>
  <c r="V2313" i="13"/>
  <c r="G2316" i="13"/>
  <c r="M2316" i="13" s="1"/>
  <c r="I2316" i="13"/>
  <c r="K2316" i="13"/>
  <c r="K2228" i="13" s="1"/>
  <c r="O2316" i="13"/>
  <c r="Q2316" i="13"/>
  <c r="V2316" i="13"/>
  <c r="G2318" i="13"/>
  <c r="G2317" i="13" s="1"/>
  <c r="I2318" i="13"/>
  <c r="K2318" i="13"/>
  <c r="M2318" i="13"/>
  <c r="O2318" i="13"/>
  <c r="O2317" i="13" s="1"/>
  <c r="Q2318" i="13"/>
  <c r="V2318" i="13"/>
  <c r="V2317" i="13" s="1"/>
  <c r="G2321" i="13"/>
  <c r="M2321" i="13" s="1"/>
  <c r="I2321" i="13"/>
  <c r="K2321" i="13"/>
  <c r="O2321" i="13"/>
  <c r="Q2321" i="13"/>
  <c r="Q2317" i="13" s="1"/>
  <c r="V2321" i="13"/>
  <c r="G2325" i="13"/>
  <c r="M2325" i="13" s="1"/>
  <c r="I2325" i="13"/>
  <c r="I2317" i="13" s="1"/>
  <c r="K2325" i="13"/>
  <c r="O2325" i="13"/>
  <c r="Q2325" i="13"/>
  <c r="V2325" i="13"/>
  <c r="G2328" i="13"/>
  <c r="I2328" i="13"/>
  <c r="K2328" i="13"/>
  <c r="M2328" i="13"/>
  <c r="O2328" i="13"/>
  <c r="Q2328" i="13"/>
  <c r="V2328" i="13"/>
  <c r="G2335" i="13"/>
  <c r="M2335" i="13" s="1"/>
  <c r="I2335" i="13"/>
  <c r="K2335" i="13"/>
  <c r="K2317" i="13" s="1"/>
  <c r="O2335" i="13"/>
  <c r="Q2335" i="13"/>
  <c r="V2335" i="13"/>
  <c r="G2337" i="13"/>
  <c r="I2337" i="13"/>
  <c r="G2338" i="13"/>
  <c r="M2338" i="13" s="1"/>
  <c r="M2337" i="13" s="1"/>
  <c r="I2338" i="13"/>
  <c r="K2338" i="13"/>
  <c r="K2337" i="13" s="1"/>
  <c r="O2338" i="13"/>
  <c r="O2337" i="13" s="1"/>
  <c r="Q2338" i="13"/>
  <c r="Q2337" i="13" s="1"/>
  <c r="V2338" i="13"/>
  <c r="V2337" i="13" s="1"/>
  <c r="G2339" i="13"/>
  <c r="I2339" i="13"/>
  <c r="K2339" i="13"/>
  <c r="M2339" i="13"/>
  <c r="O2339" i="13"/>
  <c r="Q2339" i="13"/>
  <c r="V2339" i="13"/>
  <c r="G2364" i="13"/>
  <c r="I2364" i="13"/>
  <c r="K2364" i="13"/>
  <c r="M2364" i="13"/>
  <c r="O2364" i="13"/>
  <c r="Q2364" i="13"/>
  <c r="V2364" i="13"/>
  <c r="Q2376" i="13"/>
  <c r="G2377" i="13"/>
  <c r="G2376" i="13" s="1"/>
  <c r="I2377" i="13"/>
  <c r="I2376" i="13" s="1"/>
  <c r="K2377" i="13"/>
  <c r="K2376" i="13" s="1"/>
  <c r="O2377" i="13"/>
  <c r="Q2377" i="13"/>
  <c r="V2377" i="13"/>
  <c r="V2376" i="13" s="1"/>
  <c r="G2384" i="13"/>
  <c r="I2384" i="13"/>
  <c r="K2384" i="13"/>
  <c r="M2384" i="13"/>
  <c r="O2384" i="13"/>
  <c r="Q2384" i="13"/>
  <c r="V2384" i="13"/>
  <c r="G2391" i="13"/>
  <c r="M2391" i="13" s="1"/>
  <c r="I2391" i="13"/>
  <c r="K2391" i="13"/>
  <c r="O2391" i="13"/>
  <c r="Q2391" i="13"/>
  <c r="V2391" i="13"/>
  <c r="G2393" i="13"/>
  <c r="I2393" i="13"/>
  <c r="K2393" i="13"/>
  <c r="M2393" i="13"/>
  <c r="O2393" i="13"/>
  <c r="Q2393" i="13"/>
  <c r="V2393" i="13"/>
  <c r="G2395" i="13"/>
  <c r="M2395" i="13" s="1"/>
  <c r="I2395" i="13"/>
  <c r="K2395" i="13"/>
  <c r="O2395" i="13"/>
  <c r="O2376" i="13" s="1"/>
  <c r="Q2395" i="13"/>
  <c r="V2395" i="13"/>
  <c r="G2398" i="13"/>
  <c r="G2397" i="13" s="1"/>
  <c r="I2398" i="13"/>
  <c r="K2398" i="13"/>
  <c r="M2398" i="13"/>
  <c r="O2398" i="13"/>
  <c r="O2397" i="13" s="1"/>
  <c r="Q2398" i="13"/>
  <c r="V2398" i="13"/>
  <c r="V2397" i="13" s="1"/>
  <c r="G2400" i="13"/>
  <c r="M2400" i="13" s="1"/>
  <c r="I2400" i="13"/>
  <c r="K2400" i="13"/>
  <c r="O2400" i="13"/>
  <c r="Q2400" i="13"/>
  <c r="Q2397" i="13" s="1"/>
  <c r="V2400" i="13"/>
  <c r="G2402" i="13"/>
  <c r="M2402" i="13" s="1"/>
  <c r="I2402" i="13"/>
  <c r="I2397" i="13" s="1"/>
  <c r="K2402" i="13"/>
  <c r="O2402" i="13"/>
  <c r="Q2402" i="13"/>
  <c r="V2402" i="13"/>
  <c r="G2403" i="13"/>
  <c r="I2403" i="13"/>
  <c r="K2403" i="13"/>
  <c r="M2403" i="13"/>
  <c r="O2403" i="13"/>
  <c r="Q2403" i="13"/>
  <c r="V2403" i="13"/>
  <c r="G2404" i="13"/>
  <c r="M2404" i="13" s="1"/>
  <c r="I2404" i="13"/>
  <c r="K2404" i="13"/>
  <c r="K2397" i="13" s="1"/>
  <c r="O2404" i="13"/>
  <c r="Q2404" i="13"/>
  <c r="V2404" i="13"/>
  <c r="G2406" i="13"/>
  <c r="M2406" i="13" s="1"/>
  <c r="I2406" i="13"/>
  <c r="K2406" i="13"/>
  <c r="K2405" i="13" s="1"/>
  <c r="O2406" i="13"/>
  <c r="O2405" i="13" s="1"/>
  <c r="Q2406" i="13"/>
  <c r="Q2405" i="13" s="1"/>
  <c r="V2406" i="13"/>
  <c r="V2405" i="13" s="1"/>
  <c r="G2407" i="13"/>
  <c r="I2407" i="13"/>
  <c r="K2407" i="13"/>
  <c r="M2407" i="13"/>
  <c r="O2407" i="13"/>
  <c r="Q2407" i="13"/>
  <c r="V2407" i="13"/>
  <c r="G2408" i="13"/>
  <c r="I2408" i="13"/>
  <c r="K2408" i="13"/>
  <c r="M2408" i="13"/>
  <c r="O2408" i="13"/>
  <c r="Q2408" i="13"/>
  <c r="V2408" i="13"/>
  <c r="G2409" i="13"/>
  <c r="M2409" i="13" s="1"/>
  <c r="I2409" i="13"/>
  <c r="K2409" i="13"/>
  <c r="O2409" i="13"/>
  <c r="Q2409" i="13"/>
  <c r="V2409" i="13"/>
  <c r="G2410" i="13"/>
  <c r="G2405" i="13" s="1"/>
  <c r="I2410" i="13"/>
  <c r="K2410" i="13"/>
  <c r="O2410" i="13"/>
  <c r="Q2410" i="13"/>
  <c r="V2410" i="13"/>
  <c r="G2411" i="13"/>
  <c r="I2411" i="13"/>
  <c r="K2411" i="13"/>
  <c r="M2411" i="13"/>
  <c r="O2411" i="13"/>
  <c r="Q2411" i="13"/>
  <c r="V2411" i="13"/>
  <c r="G2412" i="13"/>
  <c r="M2412" i="13" s="1"/>
  <c r="I2412" i="13"/>
  <c r="K2412" i="13"/>
  <c r="O2412" i="13"/>
  <c r="Q2412" i="13"/>
  <c r="V2412" i="13"/>
  <c r="G2413" i="13"/>
  <c r="I2413" i="13"/>
  <c r="I2405" i="13" s="1"/>
  <c r="K2413" i="13"/>
  <c r="M2413" i="13"/>
  <c r="O2413" i="13"/>
  <c r="Q2413" i="13"/>
  <c r="V2413" i="13"/>
  <c r="G2414" i="13"/>
  <c r="M2414" i="13" s="1"/>
  <c r="I2414" i="13"/>
  <c r="K2414" i="13"/>
  <c r="O2414" i="13"/>
  <c r="Q2414" i="13"/>
  <c r="V2414" i="13"/>
  <c r="AE2417" i="13"/>
  <c r="G28" i="12"/>
  <c r="BA25" i="12"/>
  <c r="BA23" i="12"/>
  <c r="BA21" i="12"/>
  <c r="BA19" i="12"/>
  <c r="BA12" i="12"/>
  <c r="BA10" i="12"/>
  <c r="G8" i="12"/>
  <c r="I8" i="12"/>
  <c r="G9" i="12"/>
  <c r="M9" i="12" s="1"/>
  <c r="M8" i="12" s="1"/>
  <c r="I9" i="12"/>
  <c r="K9" i="12"/>
  <c r="K8" i="12" s="1"/>
  <c r="O9" i="12"/>
  <c r="O8" i="12" s="1"/>
  <c r="Q9" i="12"/>
  <c r="V9" i="12"/>
  <c r="V8" i="12" s="1"/>
  <c r="G11" i="12"/>
  <c r="I11" i="12"/>
  <c r="K11" i="12"/>
  <c r="M11" i="12"/>
  <c r="O11" i="12"/>
  <c r="Q11" i="12"/>
  <c r="V11" i="12"/>
  <c r="G13" i="12"/>
  <c r="I13" i="12"/>
  <c r="K13" i="12"/>
  <c r="M13" i="12"/>
  <c r="O13" i="12"/>
  <c r="Q13" i="12"/>
  <c r="V13" i="12"/>
  <c r="G15" i="12"/>
  <c r="M15" i="12" s="1"/>
  <c r="I15" i="12"/>
  <c r="K15" i="12"/>
  <c r="O15" i="12"/>
  <c r="Q15" i="12"/>
  <c r="Q8" i="12" s="1"/>
  <c r="V15" i="12"/>
  <c r="Q17" i="12"/>
  <c r="V17" i="12"/>
  <c r="G18" i="12"/>
  <c r="I18" i="12"/>
  <c r="I17" i="12" s="1"/>
  <c r="K18" i="12"/>
  <c r="M18" i="12"/>
  <c r="O18" i="12"/>
  <c r="Q18" i="12"/>
  <c r="V18" i="12"/>
  <c r="G20" i="12"/>
  <c r="G17" i="12" s="1"/>
  <c r="I20" i="12"/>
  <c r="K20" i="12"/>
  <c r="K17" i="12" s="1"/>
  <c r="O20" i="12"/>
  <c r="O17" i="12" s="1"/>
  <c r="Q20" i="12"/>
  <c r="V20" i="12"/>
  <c r="G22" i="12"/>
  <c r="M22" i="12" s="1"/>
  <c r="I22" i="12"/>
  <c r="K22" i="12"/>
  <c r="O22" i="12"/>
  <c r="Q22" i="12"/>
  <c r="V22" i="12"/>
  <c r="G24" i="12"/>
  <c r="M24" i="12" s="1"/>
  <c r="I24" i="12"/>
  <c r="K24" i="12"/>
  <c r="O24" i="12"/>
  <c r="Q24" i="12"/>
  <c r="V24" i="12"/>
  <c r="AE28" i="12"/>
  <c r="I20" i="1"/>
  <c r="I19" i="1"/>
  <c r="I18" i="1"/>
  <c r="I17" i="1"/>
  <c r="I16" i="1"/>
  <c r="I137" i="1"/>
  <c r="J136" i="1" s="1"/>
  <c r="F49" i="1"/>
  <c r="G23" i="1" s="1"/>
  <c r="G49" i="1"/>
  <c r="G25" i="1" s="1"/>
  <c r="A25" i="1" s="1"/>
  <c r="A26" i="1" s="1"/>
  <c r="G26" i="1" s="1"/>
  <c r="H48" i="1"/>
  <c r="I48" i="1" s="1"/>
  <c r="H47" i="1"/>
  <c r="I47" i="1" s="1"/>
  <c r="H46" i="1"/>
  <c r="I46" i="1" s="1"/>
  <c r="H45" i="1"/>
  <c r="I45" i="1" s="1"/>
  <c r="H44" i="1"/>
  <c r="I44" i="1" s="1"/>
  <c r="H43" i="1"/>
  <c r="I43" i="1" s="1"/>
  <c r="H42" i="1"/>
  <c r="H41" i="1"/>
  <c r="I41" i="1" s="1"/>
  <c r="H40" i="1"/>
  <c r="I40" i="1" s="1"/>
  <c r="H39" i="1"/>
  <c r="H49" i="1" s="1"/>
  <c r="J28" i="1"/>
  <c r="J26" i="1"/>
  <c r="G38" i="1"/>
  <c r="F38" i="1"/>
  <c r="J23" i="1"/>
  <c r="J24" i="1"/>
  <c r="J25" i="1"/>
  <c r="J27" i="1"/>
  <c r="E24" i="1"/>
  <c r="E26" i="1"/>
  <c r="J108" i="1" l="1"/>
  <c r="J69" i="1"/>
  <c r="J96" i="1"/>
  <c r="J74" i="1"/>
  <c r="J85" i="1"/>
  <c r="J109" i="1"/>
  <c r="J70" i="1"/>
  <c r="J104" i="1"/>
  <c r="J87" i="1"/>
  <c r="J99" i="1"/>
  <c r="J82" i="1"/>
  <c r="J126" i="1"/>
  <c r="J95" i="1"/>
  <c r="J73" i="1"/>
  <c r="J78" i="1"/>
  <c r="J113" i="1"/>
  <c r="J91" i="1"/>
  <c r="J81" i="1"/>
  <c r="J77" i="1"/>
  <c r="J100" i="1"/>
  <c r="J105" i="1"/>
  <c r="J121" i="1"/>
  <c r="J133" i="1"/>
  <c r="J66" i="1"/>
  <c r="J71" i="1"/>
  <c r="J75" i="1"/>
  <c r="J79" i="1"/>
  <c r="J83" i="1"/>
  <c r="J92" i="1"/>
  <c r="J101" i="1"/>
  <c r="J67" i="1"/>
  <c r="J88" i="1"/>
  <c r="J97" i="1"/>
  <c r="J111" i="1"/>
  <c r="J122" i="1"/>
  <c r="J134" i="1"/>
  <c r="J68" i="1"/>
  <c r="J72" i="1"/>
  <c r="J76" i="1"/>
  <c r="J80" i="1"/>
  <c r="J84" i="1"/>
  <c r="J93" i="1"/>
  <c r="J107" i="1"/>
  <c r="J117" i="1"/>
  <c r="J129" i="1"/>
  <c r="J89" i="1"/>
  <c r="J103" i="1"/>
  <c r="J112" i="1"/>
  <c r="J118" i="1"/>
  <c r="J65" i="1"/>
  <c r="J86" i="1"/>
  <c r="J90" i="1"/>
  <c r="J94" i="1"/>
  <c r="J98" i="1"/>
  <c r="J102" i="1"/>
  <c r="J106" i="1"/>
  <c r="J110" i="1"/>
  <c r="J114" i="1"/>
  <c r="J125" i="1"/>
  <c r="J130" i="1"/>
  <c r="J115" i="1"/>
  <c r="J119" i="1"/>
  <c r="J123" i="1"/>
  <c r="J127" i="1"/>
  <c r="J131" i="1"/>
  <c r="J135" i="1"/>
  <c r="J116" i="1"/>
  <c r="J120" i="1"/>
  <c r="J124" i="1"/>
  <c r="J128" i="1"/>
  <c r="J132" i="1"/>
  <c r="A23" i="1"/>
  <c r="A24" i="1" s="1"/>
  <c r="G24" i="1" s="1"/>
  <c r="A27" i="1" s="1"/>
  <c r="A29" i="1" s="1"/>
  <c r="G29" i="1" s="1"/>
  <c r="G27" i="1" s="1"/>
  <c r="G28" i="1"/>
  <c r="M8" i="17"/>
  <c r="M101" i="17"/>
  <c r="M85" i="17"/>
  <c r="M84" i="17" s="1"/>
  <c r="M97" i="17"/>
  <c r="M95" i="17" s="1"/>
  <c r="M154" i="16"/>
  <c r="M8" i="16"/>
  <c r="M74" i="16"/>
  <c r="G74" i="16"/>
  <c r="M62" i="16"/>
  <c r="M59" i="16" s="1"/>
  <c r="M149" i="16"/>
  <c r="M148" i="16" s="1"/>
  <c r="M133" i="16"/>
  <c r="M121" i="16" s="1"/>
  <c r="M103" i="16"/>
  <c r="M100" i="16" s="1"/>
  <c r="M48" i="16"/>
  <c r="M46" i="16" s="1"/>
  <c r="M39" i="16"/>
  <c r="M34" i="16" s="1"/>
  <c r="M28" i="16"/>
  <c r="M18" i="16" s="1"/>
  <c r="M47" i="15"/>
  <c r="M26" i="15"/>
  <c r="M73" i="15"/>
  <c r="M22" i="15"/>
  <c r="M12" i="15"/>
  <c r="G73" i="15"/>
  <c r="G57" i="15"/>
  <c r="G26" i="15"/>
  <c r="M78" i="15"/>
  <c r="M77" i="15" s="1"/>
  <c r="M54" i="15"/>
  <c r="M53" i="15" s="1"/>
  <c r="M46" i="15"/>
  <c r="M38" i="15" s="1"/>
  <c r="M14" i="15"/>
  <c r="G38" i="15"/>
  <c r="M66" i="15"/>
  <c r="M63" i="15" s="1"/>
  <c r="M50" i="15"/>
  <c r="M18" i="15"/>
  <c r="M16" i="15" s="1"/>
  <c r="M10" i="15"/>
  <c r="M8" i="15" s="1"/>
  <c r="M178" i="14"/>
  <c r="M266" i="14"/>
  <c r="M214" i="14"/>
  <c r="M283" i="14"/>
  <c r="M282" i="14" s="1"/>
  <c r="M44" i="14"/>
  <c r="M43" i="14" s="1"/>
  <c r="M201" i="14"/>
  <c r="M200" i="14" s="1"/>
  <c r="M93" i="14"/>
  <c r="M92" i="14" s="1"/>
  <c r="M12" i="14"/>
  <c r="M11" i="14" s="1"/>
  <c r="AF290" i="14"/>
  <c r="M2317" i="13"/>
  <c r="M2157" i="13"/>
  <c r="M2397" i="13"/>
  <c r="M2070" i="13"/>
  <c r="M901" i="13"/>
  <c r="Q713" i="13"/>
  <c r="G2070" i="13"/>
  <c r="M1735" i="13"/>
  <c r="G1654" i="13"/>
  <c r="O1638" i="13"/>
  <c r="M1209" i="13"/>
  <c r="M1208" i="13" s="1"/>
  <c r="G1208" i="13"/>
  <c r="G792" i="13"/>
  <c r="M798" i="13"/>
  <c r="G395" i="13"/>
  <c r="M359" i="13"/>
  <c r="V233" i="13"/>
  <c r="Q1943" i="13"/>
  <c r="O713" i="13"/>
  <c r="V493" i="13"/>
  <c r="Q233" i="13"/>
  <c r="G46" i="13"/>
  <c r="M62" i="13"/>
  <c r="M46" i="13" s="1"/>
  <c r="G24" i="13"/>
  <c r="M28" i="13"/>
  <c r="G8" i="13"/>
  <c r="M12" i="13"/>
  <c r="M2240" i="13"/>
  <c r="M2228" i="13" s="1"/>
  <c r="M2035" i="13"/>
  <c r="M2018" i="13" s="1"/>
  <c r="M1943" i="13"/>
  <c r="K1638" i="13"/>
  <c r="M1325" i="13"/>
  <c r="O1247" i="13"/>
  <c r="G1211" i="13"/>
  <c r="K901" i="13"/>
  <c r="I901" i="13"/>
  <c r="K792" i="13"/>
  <c r="M580" i="13"/>
  <c r="M579" i="13" s="1"/>
  <c r="G579" i="13"/>
  <c r="Q493" i="13"/>
  <c r="O493" i="13"/>
  <c r="I395" i="13"/>
  <c r="O359" i="13"/>
  <c r="M2410" i="13"/>
  <c r="M2405" i="13" s="1"/>
  <c r="M2377" i="13"/>
  <c r="M2376" i="13" s="1"/>
  <c r="M2195" i="13"/>
  <c r="M2194" i="13" s="1"/>
  <c r="K1943" i="13"/>
  <c r="O1759" i="13"/>
  <c r="K1759" i="13"/>
  <c r="K1735" i="13"/>
  <c r="I1735" i="13"/>
  <c r="O1391" i="13"/>
  <c r="O901" i="13"/>
  <c r="Q792" i="13"/>
  <c r="M714" i="13"/>
  <c r="M713" i="13" s="1"/>
  <c r="G713" i="13"/>
  <c r="V619" i="13"/>
  <c r="I579" i="13"/>
  <c r="K493" i="13"/>
  <c r="V178" i="13"/>
  <c r="O8" i="13"/>
  <c r="Q1325" i="13"/>
  <c r="AF2417" i="13"/>
  <c r="I1943" i="13"/>
  <c r="V1654" i="13"/>
  <c r="M1639" i="13"/>
  <c r="M1638" i="13" s="1"/>
  <c r="G1638" i="13"/>
  <c r="I1391" i="13"/>
  <c r="I1325" i="13"/>
  <c r="M1247" i="13"/>
  <c r="V1211" i="13"/>
  <c r="G901" i="13"/>
  <c r="I713" i="13"/>
  <c r="G464" i="13"/>
  <c r="V395" i="13"/>
  <c r="K233" i="13"/>
  <c r="I233" i="13"/>
  <c r="K8" i="13"/>
  <c r="G1759" i="13"/>
  <c r="Q1383" i="13"/>
  <c r="O1325" i="13"/>
  <c r="M792" i="13"/>
  <c r="Q619" i="13"/>
  <c r="O619" i="13"/>
  <c r="V579" i="13"/>
  <c r="M494" i="13"/>
  <c r="M493" i="13" s="1"/>
  <c r="G493" i="13"/>
  <c r="I46" i="13"/>
  <c r="I24" i="13"/>
  <c r="I8" i="13"/>
  <c r="G1735" i="13"/>
  <c r="O1654" i="13"/>
  <c r="G1391" i="13"/>
  <c r="M1393" i="13"/>
  <c r="M1391" i="13" s="1"/>
  <c r="V901" i="13"/>
  <c r="Q901" i="13"/>
  <c r="O792" i="13"/>
  <c r="V713" i="13"/>
  <c r="M24" i="13"/>
  <c r="M8" i="13"/>
  <c r="V1759" i="13"/>
  <c r="V1735" i="13"/>
  <c r="Q1735" i="13"/>
  <c r="K1654" i="13"/>
  <c r="V1638" i="13"/>
  <c r="K1391" i="13"/>
  <c r="M1383" i="13"/>
  <c r="I792" i="13"/>
  <c r="Q579" i="13"/>
  <c r="O579" i="13"/>
  <c r="V464" i="13"/>
  <c r="K395" i="13"/>
  <c r="Q46" i="13"/>
  <c r="O46" i="13"/>
  <c r="Q24" i="13"/>
  <c r="O24" i="13"/>
  <c r="M1386" i="13"/>
  <c r="M893" i="13"/>
  <c r="M890" i="13" s="1"/>
  <c r="M874" i="13"/>
  <c r="M873" i="13" s="1"/>
  <c r="M620" i="13"/>
  <c r="M619" i="13" s="1"/>
  <c r="M465" i="13"/>
  <c r="M464" i="13" s="1"/>
  <c r="M1760" i="13"/>
  <c r="M1759" i="13" s="1"/>
  <c r="M1655" i="13"/>
  <c r="M1654" i="13" s="1"/>
  <c r="M1321" i="13"/>
  <c r="M1320" i="13" s="1"/>
  <c r="M396" i="13"/>
  <c r="M395" i="13" s="1"/>
  <c r="M238" i="13"/>
  <c r="M233" i="13" s="1"/>
  <c r="M184" i="13"/>
  <c r="M178" i="13" s="1"/>
  <c r="M17" i="12"/>
  <c r="AF28" i="12"/>
  <c r="M20" i="12"/>
  <c r="I21" i="1"/>
  <c r="I39" i="1"/>
  <c r="I49" i="1" s="1"/>
  <c r="J137" i="1" l="1"/>
  <c r="J44" i="1"/>
  <c r="J41" i="1"/>
  <c r="J40" i="1"/>
  <c r="J47" i="1"/>
  <c r="J46" i="1"/>
  <c r="J43" i="1"/>
  <c r="J48" i="1"/>
  <c r="J45" i="1"/>
  <c r="J39" i="1"/>
  <c r="J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FA56714-4750-4A80-805E-F0991EA56F7C}">
      <text>
        <r>
          <rPr>
            <sz val="9"/>
            <color indexed="81"/>
            <rFont val="Tahoma"/>
            <family val="2"/>
            <charset val="238"/>
          </rPr>
          <t>Jedná se o informaci, zda se jedná o položku, která je do rozpočtu zadána z cenové soustavy RTS, nebo vlastní.</t>
        </r>
      </text>
    </comment>
    <comment ref="T6" authorId="0" shapeId="0" xr:uid="{C2518DEE-96B7-4781-AEC8-BF5A79F073E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38A7986-0A99-4233-9296-D8A5341F63AB}">
      <text>
        <r>
          <rPr>
            <sz val="9"/>
            <color indexed="81"/>
            <rFont val="Tahoma"/>
            <family val="2"/>
            <charset val="238"/>
          </rPr>
          <t>Jedná se o informaci, zda se jedná o položku, která je do rozpočtu zadána z cenové soustavy RTS, nebo vlastní.</t>
        </r>
      </text>
    </comment>
    <comment ref="T6" authorId="0" shapeId="0" xr:uid="{50D1DAE1-ACC0-4D6E-80C2-15E01191DBA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A9FC203-2548-4A14-B10A-6850209528F8}">
      <text>
        <r>
          <rPr>
            <sz val="9"/>
            <color indexed="81"/>
            <rFont val="Tahoma"/>
            <family val="2"/>
            <charset val="238"/>
          </rPr>
          <t>Jedná se o informaci, zda se jedná o položku, která je do rozpočtu zadána z cenové soustavy RTS, nebo vlastní.</t>
        </r>
      </text>
    </comment>
    <comment ref="T6" authorId="0" shapeId="0" xr:uid="{9FFF0476-E9AA-4710-9DD7-064B7F4EE4D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90000B9-EE1C-4859-A7F8-3E7C71BB9F58}">
      <text>
        <r>
          <rPr>
            <sz val="9"/>
            <color indexed="81"/>
            <rFont val="Tahoma"/>
            <family val="2"/>
            <charset val="238"/>
          </rPr>
          <t>Jedná se o informaci, zda se jedná o položku, která je do rozpočtu zadána z cenové soustavy RTS, nebo vlastní.</t>
        </r>
      </text>
    </comment>
    <comment ref="T6" authorId="0" shapeId="0" xr:uid="{989BBFE8-65FC-4119-97A3-30F2C36269C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8CC4F1F-8BF8-44EC-8009-789AD5597A48}">
      <text>
        <r>
          <rPr>
            <sz val="9"/>
            <color indexed="81"/>
            <rFont val="Tahoma"/>
            <family val="2"/>
            <charset val="238"/>
          </rPr>
          <t>Jedná se o informaci, zda se jedná o položku, která je do rozpočtu zadána z cenové soustavy RTS, nebo vlastní.</t>
        </r>
      </text>
    </comment>
    <comment ref="T6" authorId="0" shapeId="0" xr:uid="{BDA21F3D-AF99-4CBE-9A98-4198FEDBE93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57243CE-8FDC-4BA3-B8D3-D749EB3C4472}">
      <text>
        <r>
          <rPr>
            <sz val="9"/>
            <color indexed="81"/>
            <rFont val="Tahoma"/>
            <family val="2"/>
            <charset val="238"/>
          </rPr>
          <t>Jedná se o informaci, zda se jedná o položku, která je do rozpočtu zadána z cenové soustavy RTS, nebo vlastní.</t>
        </r>
      </text>
    </comment>
    <comment ref="T6" authorId="0" shapeId="0" xr:uid="{86052AAF-F8F9-4048-800A-828C66796DC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<sst xmlns="http://schemas.openxmlformats.org/spreadsheetml/2006/main" count="13515" uniqueCount="3725">
  <si>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</si>
  <si>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</si>
  <si>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</si>
  <si>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</si>
  <si>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</si>
  <si>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</si>
  <si>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</si>
  <si>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</si>
  <si>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</si>
  <si>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</si>
  <si>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</si>
  <si>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</si>
  <si>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</si>
  <si>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</si>
  <si>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</si>
  <si>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</si>
  <si>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</si>
  <si>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</si>
  <si>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</si>
  <si>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</si>
  <si>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</si>
  <si>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</si>
  <si>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</si>
  <si>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</si>
  <si>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</si>
  <si>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</si>
  <si>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</si>
  <si>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</si>
  <si>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</si>
  <si>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</si>
  <si>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</si>
  <si>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</si>
  <si>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</si>
  <si>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</si>
  <si>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</si>
  <si>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</si>
  <si>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</si>
  <si>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</si>
  <si>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</si>
  <si>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</si>
  <si>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</si>
  <si>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</si>
  <si>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</si>
  <si>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S.ARCH23/01</t>
  </si>
  <si>
    <t>Základní škola Petrovice, č.p. 44, Petrovice u Blanska</t>
  </si>
  <si>
    <t>Obec Petrovice</t>
  </si>
  <si>
    <t>134</t>
  </si>
  <si>
    <t>Petrovice</t>
  </si>
  <si>
    <t>67902</t>
  </si>
  <si>
    <t>00636771</t>
  </si>
  <si>
    <t>CZ00636771</t>
  </si>
  <si>
    <t>Stavba</t>
  </si>
  <si>
    <t>Ostatní a vedlejší náklady</t>
  </si>
  <si>
    <t>001</t>
  </si>
  <si>
    <t>Stavební objekt</t>
  </si>
  <si>
    <t>SO 01</t>
  </si>
  <si>
    <t>ZÁKLADNÍ ŠKOLA</t>
  </si>
  <si>
    <t>D.1.1</t>
  </si>
  <si>
    <t>Architektonicko stavební řešení</t>
  </si>
  <si>
    <t>D.1.4.1</t>
  </si>
  <si>
    <t>Zdravotně technické instalce</t>
  </si>
  <si>
    <t>D.1.4.3</t>
  </si>
  <si>
    <t>Vzduchotechnika</t>
  </si>
  <si>
    <t>D.1.4.4</t>
  </si>
  <si>
    <t>Vytápění</t>
  </si>
  <si>
    <t>D.1.4.5</t>
  </si>
  <si>
    <t>Elektroinstalace</t>
  </si>
  <si>
    <t>Celkem za stavbu</t>
  </si>
  <si>
    <t>CZK</t>
  </si>
  <si>
    <t>#POPS</t>
  </si>
  <si>
    <t>Popis stavby: S.ARCH23/01 - Základní škola Petrovice, č.p. 44, Petrovice u Blanska</t>
  </si>
  <si>
    <t>#POPO</t>
  </si>
  <si>
    <t>Popis objektu: OVN - Ostatní a vedlejší náklady</t>
  </si>
  <si>
    <t>#POPR</t>
  </si>
  <si>
    <t>Popis rozpočtu: 001 - Ostatní a vedlejší náklady</t>
  </si>
  <si>
    <t>Popis objektu: SO 01 - ZÁKLADNÍ ŠKOLA</t>
  </si>
  <si>
    <t>Popis rozpočtu: D.1.1 - Architektonicko stavební řešení</t>
  </si>
  <si>
    <t>Popis rozpočtu: D.1.4.1 - Zdravotně technické instalce</t>
  </si>
  <si>
    <t>Popis rozpočtu: D.1.4.3 - Vzduchotechnika</t>
  </si>
  <si>
    <t>Popis rozpočtu: D.1.4.4 - Vytápění</t>
  </si>
  <si>
    <t>Popis rozpočtu: D.1.4.5 - Elektroinstalace</t>
  </si>
  <si>
    <t>Rekapitulace dílů</t>
  </si>
  <si>
    <t>Typ dílu</t>
  </si>
  <si>
    <t>1</t>
  </si>
  <si>
    <t>Zemní práce</t>
  </si>
  <si>
    <t>2</t>
  </si>
  <si>
    <t>Základy a zvláštní zakládání</t>
  </si>
  <si>
    <t>3</t>
  </si>
  <si>
    <t>Svislé a kompletní konstrukce</t>
  </si>
  <si>
    <t>31</t>
  </si>
  <si>
    <t>Zdi podpěrné a volné</t>
  </si>
  <si>
    <t>34</t>
  </si>
  <si>
    <t>Stěny a příčky</t>
  </si>
  <si>
    <t>342</t>
  </si>
  <si>
    <t>Stěny a příčky montované lehké</t>
  </si>
  <si>
    <t>4</t>
  </si>
  <si>
    <t>Vodorovné konstrukce</t>
  </si>
  <si>
    <t>416</t>
  </si>
  <si>
    <t>Podhledy a mezistropy montované lehké</t>
  </si>
  <si>
    <t>43</t>
  </si>
  <si>
    <t>Schodiště</t>
  </si>
  <si>
    <t>61</t>
  </si>
  <si>
    <t>Úpravy povrchů vnitřní</t>
  </si>
  <si>
    <t>62</t>
  </si>
  <si>
    <t>Úpravy povrchů vnější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</si>
  <si>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</si>
  <si>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</si>
  <si>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</si>
  <si>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</si>
  <si>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</si>
  <si>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</si>
  <si>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</si>
  <si>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</si>
  <si>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</si>
  <si>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</si>
  <si>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</si>
  <si>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</si>
  <si>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</si>
  <si>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</si>
  <si>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D1.5</t>
  </si>
  <si>
    <t>SANACE VLHKÉHO ZDIVA</t>
  </si>
  <si>
    <t>700</t>
  </si>
  <si>
    <t>HZS - hodinové zúčtovací sazby, zkoušky, revize</t>
  </si>
  <si>
    <t>700B</t>
  </si>
  <si>
    <t>Demontáže</t>
  </si>
  <si>
    <t>711</t>
  </si>
  <si>
    <t>Izolace proti vodě</t>
  </si>
  <si>
    <t>712</t>
  </si>
  <si>
    <t>Povlakové krytiny</t>
  </si>
  <si>
    <t>713</t>
  </si>
  <si>
    <t>Izolace tepelné</t>
  </si>
  <si>
    <t>715</t>
  </si>
  <si>
    <t>Izolace chemické</t>
  </si>
  <si>
    <t>721</t>
  </si>
  <si>
    <t>Vnitřní kanalizace</t>
  </si>
  <si>
    <t>722</t>
  </si>
  <si>
    <t>Vnitřní vodovod</t>
  </si>
  <si>
    <t>723</t>
  </si>
  <si>
    <t>Vnitřní plynovod</t>
  </si>
  <si>
    <t>724</t>
  </si>
  <si>
    <t>Strojní vybavení</t>
  </si>
  <si>
    <t>724.1</t>
  </si>
  <si>
    <t>Strojní vybavení - dopouštění s úpravnou vody</t>
  </si>
  <si>
    <t>725</t>
  </si>
  <si>
    <t>Zařizovací předměty</t>
  </si>
  <si>
    <t>726</t>
  </si>
  <si>
    <t>Předstěnové systémy</t>
  </si>
  <si>
    <t>728.01</t>
  </si>
  <si>
    <t>Větrání WC - stravovací úsek 1.NP</t>
  </si>
  <si>
    <t>728.02</t>
  </si>
  <si>
    <t>Větrání WC - dívky 1.NP</t>
  </si>
  <si>
    <t>728.03</t>
  </si>
  <si>
    <t>Větrání šatny a technického zázemí 1.NP</t>
  </si>
  <si>
    <t>728.04</t>
  </si>
  <si>
    <t>Větrání WC - učitelé 1.NP</t>
  </si>
  <si>
    <t>728.05</t>
  </si>
  <si>
    <t>Větrání výdejny jídla a jídelny 1.NP</t>
  </si>
  <si>
    <t>728.06</t>
  </si>
  <si>
    <t>Větrání WC a umývárny - chlapci 2.NP</t>
  </si>
  <si>
    <t>728.07</t>
  </si>
  <si>
    <t>Větrání WC a umývárny - učitelé 2.NP</t>
  </si>
  <si>
    <t>728.08</t>
  </si>
  <si>
    <t>Větrání WC - imobilní 2.NP</t>
  </si>
  <si>
    <t>728.09</t>
  </si>
  <si>
    <t>Větrání šatny a technického zázemí 3.NP</t>
  </si>
  <si>
    <t>728.10</t>
  </si>
  <si>
    <t>Větrání WC a umývárny chlapci + technické místnosti 3.NP</t>
  </si>
  <si>
    <t>728.11</t>
  </si>
  <si>
    <t>Větrání WC - učitelé muži 3.NP</t>
  </si>
  <si>
    <t>728.O</t>
  </si>
  <si>
    <t>Ostatní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</si>
  <si>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</si>
  <si>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</si>
  <si>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</si>
  <si>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</si>
  <si>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</si>
  <si>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</si>
  <si>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</si>
  <si>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</si>
  <si>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</si>
  <si>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</si>
  <si>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</si>
  <si>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</si>
  <si>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</si>
  <si>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</si>
  <si>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</si>
  <si>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</si>
  <si>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</si>
  <si>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</si>
  <si>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</si>
  <si>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</si>
  <si>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</si>
  <si>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</si>
  <si>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</si>
  <si>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</si>
  <si>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</si>
  <si>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</si>
  <si>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</si>
  <si>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</si>
  <si>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</si>
  <si>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</si>
  <si>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</si>
  <si>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</si>
  <si>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</si>
  <si>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</si>
  <si>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</si>
  <si>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</si>
  <si>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</si>
  <si>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</si>
  <si>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786</t>
  </si>
  <si>
    <t>Zastiňující technika</t>
  </si>
  <si>
    <t>799</t>
  </si>
  <si>
    <t>M21</t>
  </si>
  <si>
    <t>Elektromontáže</t>
  </si>
  <si>
    <t>M36</t>
  </si>
  <si>
    <t>Montáže měřících a regulačních zařízení</t>
  </si>
  <si>
    <t>M700</t>
  </si>
  <si>
    <t>Hodinové zúčtovací sazby</t>
  </si>
  <si>
    <t>M799</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</si>
  <si>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</si>
  <si>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</si>
  <si>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</si>
  <si>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</si>
  <si>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</si>
  <si>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</si>
  <si>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</si>
  <si>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</si>
  <si>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</si>
  <si>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</si>
  <si>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</si>
  <si>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</si>
  <si>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</si>
  <si>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</si>
  <si>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</si>
  <si>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</si>
  <si>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</si>
  <si>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</si>
  <si>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</si>
  <si>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</si>
  <si>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</si>
  <si>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</si>
  <si>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</si>
  <si>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</si>
  <si>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</si>
  <si>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</si>
  <si>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</si>
  <si>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</si>
  <si>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</si>
  <si>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</si>
  <si>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</si>
  <si>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</si>
  <si>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</si>
  <si>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</si>
  <si>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</si>
  <si>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</si>
  <si>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</si>
  <si>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</si>
  <si>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</si>
  <si>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23/ II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</si>
  <si>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</si>
  <si>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</si>
  <si>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</si>
  <si>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</si>
  <si>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</si>
  <si>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</si>
  <si>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005111021R</t>
  </si>
  <si>
    <t>Vytyčení inženýrských sítí</t>
  </si>
  <si>
    <t>Zaměření a vytýčení stávajících inženýrských sítí v místě stavby z hlediska jejich ochrany při provádění stavby.</t>
  </si>
  <si>
    <t>005121 R</t>
  </si>
  <si>
    <t>Zařízení staveniště</t>
  </si>
  <si>
    <t>POL99_0</t>
  </si>
  <si>
    <t>Veškeré náklady spojené s vybudováním, provozem a odstraněním zařízení staveniště.</t>
  </si>
  <si>
    <t>005124010R</t>
  </si>
  <si>
    <t>Koordinační činnost</t>
  </si>
  <si>
    <t>POL99_2</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</si>
  <si>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</si>
  <si>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</si>
  <si>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</si>
  <si>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</si>
  <si>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</si>
  <si>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</si>
  <si>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</si>
  <si>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</si>
  <si>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</si>
  <si>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</si>
  <si>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005261030R</t>
  </si>
  <si>
    <t xml:space="preserve">Finanční rezerva </t>
  </si>
  <si>
    <t>Finanční rezerva požadovaná objednatelem jako součást smluvní ceny. Způsob jejího stanovení, čerpání a vykazování definuje objednatel.</t>
  </si>
  <si>
    <t>nepředvídatelné práce při rekonstrukci  2% : 1</t>
  </si>
  <si>
    <t>VV</t>
  </si>
  <si>
    <t>SUM</t>
  </si>
  <si>
    <t>END</t>
  </si>
  <si>
    <t>Položkový soupis prací a dodávek</t>
  </si>
  <si>
    <t>131201110R00</t>
  </si>
  <si>
    <t>Hloubení nezapažených jam a zářezů do 50 m3, v hornině 3, hloubení strojně</t>
  </si>
  <si>
    <t>m3</t>
  </si>
  <si>
    <t>800-1</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</si>
  <si>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</si>
  <si>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</si>
  <si>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</si>
  <si>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</si>
  <si>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venkovní schodiště : 2,2*4,3*1,1</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</si>
  <si>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</si>
  <si>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</si>
  <si>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</si>
  <si>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</si>
  <si>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</si>
  <si>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167101101R00</t>
  </si>
  <si>
    <t>Nakládání, skládání, překládání neulehlého výkopku nakládání výkopku  do 100 m3, z horniny 1 až 4</t>
  </si>
  <si>
    <t>Odkaz na mn. položky pořadí 1 : 10,40600</t>
  </si>
  <si>
    <t>Odkaz na mn. položky pořadí 6 : 2,86880*-1</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</si>
  <si>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</si>
  <si>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</si>
  <si>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</si>
  <si>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</si>
  <si>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</si>
  <si>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venkovní schodiště : 0,8*0,5*2,06/2+0,35*0,15*2,06+2,06*1,05*0,85/2+2,06*0,5*0,1+3,93*0,4*0,1+3,93*0,7*0,85/2</t>
  </si>
  <si>
    <t>199000002R00</t>
  </si>
  <si>
    <t>Poplatky za skládku horniny 1- 4, skupina 17 05 04 z Katalogu odpadů</t>
  </si>
  <si>
    <t>216904391R00</t>
  </si>
  <si>
    <t>Očištění ploch tlak. vodou nebo stlač. vzduchem  ,  , příplatek za ruční dočištění ocelovými kartáči</t>
  </si>
  <si>
    <t>m2</t>
  </si>
  <si>
    <t>800-2</t>
  </si>
  <si>
    <t>Zelená</t>
  </si>
  <si>
    <t>pod terénem-severní strana : (13,295+3,28+13,0)*0,5</t>
  </si>
  <si>
    <t>pod terénem-jiižní a východní strana : (10,5+2,97+0,25*2+5,225+7,6)*0,5</t>
  </si>
  <si>
    <t>273313611R00</t>
  </si>
  <si>
    <t>Beton základových desek prostý třídy C 16/20</t>
  </si>
  <si>
    <t>801-1</t>
  </si>
  <si>
    <t>dodávka a uložení betonu do připravené konstrukce,</t>
  </si>
  <si>
    <t>venkovní schodiště : 2,06*3,93*0,5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</si>
  <si>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</si>
  <si>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</si>
  <si>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</si>
  <si>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venkovní schodiště : (2,06+3,93+2,06)*0,5</t>
  </si>
  <si>
    <t>273351216R00</t>
  </si>
  <si>
    <t>Bednění stěn základových desek odstranění</t>
  </si>
  <si>
    <t>Včetně očištění, vytřídění a uložení bednicího materiálu.</t>
  </si>
  <si>
    <t>274313621R00</t>
  </si>
  <si>
    <t>Beton základových pasů prostý třídy C 20/25</t>
  </si>
  <si>
    <t>Včetně dodávky a uložení betonu a kamene.</t>
  </si>
  <si>
    <t>0,3*0,2*3,93</t>
  </si>
  <si>
    <t>274351215R00</t>
  </si>
  <si>
    <t>Bednění stěn základových pasů zřízení</t>
  </si>
  <si>
    <t>svislé nebo šikmé (odkloněné), půdorysně přímé nebo zalomené, stěn základových pasů ve volných nebo zapažených jámách, rýhách, šachtách, včetně případných vzpěr,</t>
  </si>
  <si>
    <t>0,2*3,93*2+0,2*0,3*2</t>
  </si>
  <si>
    <t>274351216R00</t>
  </si>
  <si>
    <t>Bednění stěn základových pasů odstranění</t>
  </si>
  <si>
    <t>317234410RT2</t>
  </si>
  <si>
    <t>Vyzdívka mezi nosníky cementovou</t>
  </si>
  <si>
    <t>801-4</t>
  </si>
  <si>
    <t>Modrá</t>
  </si>
  <si>
    <t>jakýmikoliv cihlami pálenými na jakoukoliv maltu,</t>
  </si>
  <si>
    <t>101/KO : 1,86*0,7*0,06</t>
  </si>
  <si>
    <t>102/KO : 2,5*0,3*0,06</t>
  </si>
  <si>
    <t>103/KO : 1,25*0,5*0,06</t>
  </si>
  <si>
    <t>104/KO : 1,675*0,5*0,06</t>
  </si>
  <si>
    <t>105/KO : 1,25*0,3*0,06</t>
  </si>
  <si>
    <t>107/KO : 0,6*0,45*0,06</t>
  </si>
  <si>
    <t>201/KO : 2,65*0,7*0,06</t>
  </si>
  <si>
    <t>202/KO : 2,75*0,7*0,06</t>
  </si>
  <si>
    <t>203/KO : 2,25*0,7*0,06</t>
  </si>
  <si>
    <t>204/KO : 2,75*0,7*0,06</t>
  </si>
  <si>
    <t>205/KO : 2,9*0,7*0,06</t>
  </si>
  <si>
    <t>206/KO : 2,36*0,33*0,06</t>
  </si>
  <si>
    <t>211/KO : 1,7*0,5*0,06</t>
  </si>
  <si>
    <t>317314125R00</t>
  </si>
  <si>
    <t>Podbetonování zhlaví nosníků zdivo šířky 250 mm</t>
  </si>
  <si>
    <t>kus</t>
  </si>
  <si>
    <t>Žlutá</t>
  </si>
  <si>
    <t>betonem C 16/20. Tloušťka lože 50 mm, délka 200 mm.</t>
  </si>
  <si>
    <t>212/KO : 2</t>
  </si>
  <si>
    <t>304/KO : 2</t>
  </si>
  <si>
    <t>Odkaz na mn. položky pořadí 69 : 27,00000</t>
  </si>
  <si>
    <t>317314130R00</t>
  </si>
  <si>
    <t>Podbetonování zhlaví nosníků zdivo šířky 300 mm</t>
  </si>
  <si>
    <t>102/KO : 2</t>
  </si>
  <si>
    <t>206/KO : 2</t>
  </si>
  <si>
    <t>317314136R00</t>
  </si>
  <si>
    <t>Podbetonování zhlaví nosníků zdivo šířky 365 mm</t>
  </si>
  <si>
    <t>105/KO : 2</t>
  </si>
  <si>
    <t>317314140R00</t>
  </si>
  <si>
    <t>Podbetonování zhlaví nosníků zdivo šířky 400 mm</t>
  </si>
  <si>
    <t>107/KO : 2</t>
  </si>
  <si>
    <t>317314150R00</t>
  </si>
  <si>
    <t>Podbetonování zhlaví nosníků zdivo šířky 500 mm</t>
  </si>
  <si>
    <t>103/KO : 2</t>
  </si>
  <si>
    <t>104/KO : 2</t>
  </si>
  <si>
    <t>211/KO : 2</t>
  </si>
  <si>
    <t>317314160R00</t>
  </si>
  <si>
    <t>Podbetonování zhlaví nosníků zdivo šířky 600 mm</t>
  </si>
  <si>
    <t>101/KO : 2</t>
  </si>
  <si>
    <t>201/KO : 2</t>
  </si>
  <si>
    <t>202/KO : 2</t>
  </si>
  <si>
    <t>203/KO : 2</t>
  </si>
  <si>
    <t>204/KO : 2</t>
  </si>
  <si>
    <t>205/KO : 2</t>
  </si>
  <si>
    <t>PŘ101,102,103,202,203,205 : 6</t>
  </si>
  <si>
    <t>PŘ104,201,204 : 3</t>
  </si>
  <si>
    <t>317321611R00</t>
  </si>
  <si>
    <t>Beton překladů železový třídy C 30/37</t>
  </si>
  <si>
    <t>107/KO : 0,6*0,45*0,04</t>
  </si>
  <si>
    <t>317941121R00</t>
  </si>
  <si>
    <t>Osazení ocelových válcovaných nosníků na zdivu bez dodávky materiálu, výšky do 120 mm</t>
  </si>
  <si>
    <t>t</t>
  </si>
  <si>
    <t>profilu I, nebo IE, nebo U, nebo UE, nebo L</t>
  </si>
  <si>
    <t xml:space="preserve">HEA100 - 17,10 kg/m : </t>
  </si>
  <si>
    <t>107/KO : 0,6*2*17,1*0,001</t>
  </si>
  <si>
    <t xml:space="preserve">HEA120 - 20,40 kg/m : </t>
  </si>
  <si>
    <t>101/KO : 1,86*4*20,4*0,001</t>
  </si>
  <si>
    <t>102/KO : 2,5*2*20,4*0,001</t>
  </si>
  <si>
    <t>103/KO : 1,25*2*20,4*0,001</t>
  </si>
  <si>
    <t>104/KO : 1,675*2*20,4*0,001</t>
  </si>
  <si>
    <t>105/KO : 1,25*2*20,4*0,001</t>
  </si>
  <si>
    <t>201/KO : 2,65*4*20,4*0,001</t>
  </si>
  <si>
    <t>202/KO : 2,75*4*20,4*0,001</t>
  </si>
  <si>
    <t>203/KO : 2,25*4*20,4*0,001</t>
  </si>
  <si>
    <t>204/KO : 2,75*4*20,4*0,001</t>
  </si>
  <si>
    <t>205/KO : 2,9*4*20,4*0,001</t>
  </si>
  <si>
    <t>206/KO : 2,36*2*20,4*0,001</t>
  </si>
  <si>
    <t>211/KO : 1,7*2*20,4*0,001</t>
  </si>
  <si>
    <t>212/KO : 1,05*1*20,4*0,001</t>
  </si>
  <si>
    <t>304/KO : 1,05*1*20,4*0,001</t>
  </si>
  <si>
    <t>346244381RT2</t>
  </si>
  <si>
    <t>Plentování ocelových nosníků jednostranné výšky do 200 mm</t>
  </si>
  <si>
    <t>jakýmikoliv cihlami,</t>
  </si>
  <si>
    <t>101/KO : 1,86*0,12*2</t>
  </si>
  <si>
    <t>102/KO : 2,5*0,12*2</t>
  </si>
  <si>
    <t>103/KO : 1,25*0,12*2</t>
  </si>
  <si>
    <t>104/KO : 1,675*0,12*2</t>
  </si>
  <si>
    <t>105/KO : 1,25*0,12*2</t>
  </si>
  <si>
    <t>107/KO : 0,6*0,1*2</t>
  </si>
  <si>
    <t>201/KO : 2,65*0,12*2</t>
  </si>
  <si>
    <t>202/KO : 2,75*0,12*2</t>
  </si>
  <si>
    <t>203/KO : 2,25*0,12*2</t>
  </si>
  <si>
    <t>204/KO : 2,75*0,12*2</t>
  </si>
  <si>
    <t>205/KO : 2,9*0,12*2</t>
  </si>
  <si>
    <t>206/KO : 2,36*0,12*2</t>
  </si>
  <si>
    <t>211/KO : 1,7*0,12*2</t>
  </si>
  <si>
    <t>212/KO : 1,05*0,12</t>
  </si>
  <si>
    <t>304/KO : 1,05*0,12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</si>
  <si>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</si>
  <si>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</si>
  <si>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</si>
  <si>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101/KO : 1,86*1,1</t>
  </si>
  <si>
    <t>102/KO : 2,5*0,7</t>
  </si>
  <si>
    <t>103/KO : 1,25*0,9</t>
  </si>
  <si>
    <t>104/KO : 1,675*0,9</t>
  </si>
  <si>
    <t>105/KO : 1,25*0,7</t>
  </si>
  <si>
    <t>107/KO : 0,6*0,8</t>
  </si>
  <si>
    <t>201/KO : 2,65*1,1</t>
  </si>
  <si>
    <t>202/KO : 2,75*1,1</t>
  </si>
  <si>
    <t>203/KO : 2,25*1,1</t>
  </si>
  <si>
    <t>204/KO : 2,75*1,1</t>
  </si>
  <si>
    <t>205/KO : 2,9*1,1</t>
  </si>
  <si>
    <t>206/KO : 2,36*0,6</t>
  </si>
  <si>
    <t>211/KO : 1,7*0,9</t>
  </si>
  <si>
    <t>212/KO : 1,05*0,3</t>
  </si>
  <si>
    <t>304/KO : 1,05*0,3</t>
  </si>
  <si>
    <t>13388125R</t>
  </si>
  <si>
    <t>Tyč ocelová válcovaná za tepla průřez: HEA; značka: S235JR (1.0038); h = 96 mm; b = 100 mm; s = 5,0 mm; t = 8,0 mm</t>
  </si>
  <si>
    <t>SPCM</t>
  </si>
  <si>
    <t>Specifikace</t>
  </si>
  <si>
    <t>POL3_</t>
  </si>
  <si>
    <t xml:space="preserve">hmotnost 17,10 kg/m : </t>
  </si>
  <si>
    <t>107/KO : 0,6*2*17,1*0,001*1,08</t>
  </si>
  <si>
    <t>13388130R</t>
  </si>
  <si>
    <t>Tyč ocelová válcovaná za tepla průřez: HEA; značka: S235JR (1.0038); h = 114 mm; b = 120 mm; s = 5,0 mm; t = 8,0 mm</t>
  </si>
  <si>
    <t xml:space="preserve">hmotnost 20,40 kg/m : </t>
  </si>
  <si>
    <t>101/KO : 1,86*4*20,4*0,001*1,08</t>
  </si>
  <si>
    <t>102/KO : 2,5*2*20,4*0,001*1,08</t>
  </si>
  <si>
    <t>103/KO : 1,25*2*20,4*0,001*1,08</t>
  </si>
  <si>
    <t>104/KO : 1,675*2*20,4*0,001*1,08</t>
  </si>
  <si>
    <t>105/KO : 1,25*2*20,4*0,001*1,08</t>
  </si>
  <si>
    <t>201/KO : 2,65*4*20,4*0,001*1,08</t>
  </si>
  <si>
    <t>202/KO : 2,75*4*20,4*0,001*1,08</t>
  </si>
  <si>
    <t>203/KO : 2,25*4*20,4*0,001*1,08</t>
  </si>
  <si>
    <t>204/KO : 2,75*4*20,4*0,001*1,08</t>
  </si>
  <si>
    <t>205/KO : 2,9*4*20,4*0,001*1,08</t>
  </si>
  <si>
    <t>206/KO : 2,36*2*20,4*0,001*1,08</t>
  </si>
  <si>
    <t>211/KO : 1,7*2*20,4*0,001*1,08</t>
  </si>
  <si>
    <t>212/KO : 1,05*1*20,4*0,001*1,08</t>
  </si>
  <si>
    <t>304/KO : 1,05*1*20,4*0,001*1,08</t>
  </si>
  <si>
    <t>310238211RT1</t>
  </si>
  <si>
    <t>Zazdívka otvorů o ploše přes 0,25 m2 do 1 m2 ve zdivu nadzákladovém cihlami pálenými pro jakoukoliv maltu vápenocementovou</t>
  </si>
  <si>
    <t>včetně pomocného pracovního lešení</t>
  </si>
  <si>
    <t>1.NP : 0,7*1,2*0,5</t>
  </si>
  <si>
    <t>2.NP : 2,44*0,53*0,3+2,44*0,49*0,25</t>
  </si>
  <si>
    <t>3.NP : (0,6*1,15+0,6*1,04+0,6*0,6)*0,5</t>
  </si>
  <si>
    <t>310239211RT2</t>
  </si>
  <si>
    <t>Zazdívka otvorů o ploše přes 1 m2 do 4 m2 ve zdivu nadzákladovém cihlami pálenými pro jakoukoliv maltu vápenocementovou</t>
  </si>
  <si>
    <t>stáv. vstup do sklepa : 1,04*1,7*0,7</t>
  </si>
  <si>
    <t>311112320RT2</t>
  </si>
  <si>
    <t>Stěny z betonových bednicích tvárnic a betonu šířky 200 mm, zálivka betonem C16/20</t>
  </si>
  <si>
    <t>(ztracené bednění) z betonových tvárnic a zálivka betonem,</t>
  </si>
  <si>
    <t>venkovní schodiště-západní strana : (1,25*2,35-0,52*0,25+1,15*0,67+0,3*0,3+0,35*0,15)*3+0,65*1,75+0,5*1,75</t>
  </si>
  <si>
    <t>311237374R00</t>
  </si>
  <si>
    <t>Zdivo nosné z cihel a tvarovek pálených akusticky tlumivé tloušťky 250 mm, akustický útlum Rw = 55 dB, charakteristická pevnost v tlaku fk = 8,00 MPa, součinitel prostupu tepla U=1,05 W/m2.K</t>
  </si>
  <si>
    <t>2.NP : 4,0*(4,0+3,655)</t>
  </si>
  <si>
    <t>3.NP : 3,3*(10,5+0,15)-2,3*1,98-1,5*1,4*2</t>
  </si>
  <si>
    <t>311321826R00</t>
  </si>
  <si>
    <t>Beton nadzákladových zdí železový pohledový třídy PB 2 v přírodní barvě drtí a přísad z betonu třídy C 30/37</t>
  </si>
  <si>
    <t>nosných, výplňových, obkladových, půdních, štítových, poprsních apod. (bez výztuže), s pomocným lešením o výšce podlahy do 1900 mm a pro zatížení 1,5 kPa,</t>
  </si>
  <si>
    <t>Včetně pomocného lešení o výšce podlahy do 1900 mm a pro zatížení 1,5 kPa.</t>
  </si>
  <si>
    <t xml:space="preserve">pohledová 1 strana : </t>
  </si>
  <si>
    <t>monolitická zeď-venk. schodiště jižní strana : 0,2*3,24*2,07</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</si>
  <si>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</si>
  <si>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</si>
  <si>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</si>
  <si>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monolitická zeď-venk. schodiště jižní strana : 3,24*2,07</t>
  </si>
  <si>
    <t>311351806R00</t>
  </si>
  <si>
    <t>Bednění nadzákladových zdí oboustranné za každou stranu pro beton pohledový, odstranění</t>
  </si>
  <si>
    <t>311361821R00</t>
  </si>
  <si>
    <t>Výztuž nadzákladových zdí z betonářské oceli 10 505(R)</t>
  </si>
  <si>
    <t>včetně distančních prvků</t>
  </si>
  <si>
    <t>schodiště ZB 20 cm - západní strana : 2,24*0,01</t>
  </si>
  <si>
    <t>schodiště ZB 20 cm - jižní strana : (28,0+48,0+27,0)*0,001</t>
  </si>
  <si>
    <t>monolitická zeď : (11,0+2,0+18,0)*0,001</t>
  </si>
  <si>
    <t>311361921RT9</t>
  </si>
  <si>
    <t>Výztuž nadzákladových zdí ze svařovaných sítí průměr drátu 8 mm, velikost oka 150/150 mm</t>
  </si>
  <si>
    <t xml:space="preserve">- viz výpis výztuže : </t>
  </si>
  <si>
    <t>monolitická zeď : 65,0*0,001</t>
  </si>
  <si>
    <t>311941111R00</t>
  </si>
  <si>
    <t>Připojení zděných stěn ke konstrukci hmoždinkou</t>
  </si>
  <si>
    <t>m</t>
  </si>
  <si>
    <t>nerezovou kotvou ve spáře nového zdiva (4 ks/m spáry)</t>
  </si>
  <si>
    <t>Včetně dodávky kotev i spojovacího materiálu.</t>
  </si>
  <si>
    <t>2.NP : 4,0*2</t>
  </si>
  <si>
    <t>3.NP : 3,3</t>
  </si>
  <si>
    <t>317167214R00</t>
  </si>
  <si>
    <t>Překlady keramické montáž a dodávka nosné, délky 2000 mm, šířky 70 mm, výšky 238 mm</t>
  </si>
  <si>
    <t>Včetně:</t>
  </si>
  <si>
    <t>- podepření plochých překladů v montážním stavu,</t>
  </si>
  <si>
    <t>- dodávky překladů.</t>
  </si>
  <si>
    <t>3.NP : 3+3</t>
  </si>
  <si>
    <t>317167216R00</t>
  </si>
  <si>
    <t>Překlady keramické montáž a dodávka nosné, délky 2500 mm, šířky 70 mm, výšky 238 mm</t>
  </si>
  <si>
    <t>3.NP : 3</t>
  </si>
  <si>
    <t>318261112RT2</t>
  </si>
  <si>
    <t>Ploty z betonových tvárnic s výztuží a betonovou zálivkou tvárnice, tloušťky 190 mm, jednostranně štípané, barevné</t>
  </si>
  <si>
    <t>venkovní schodiště-západní strana : 0,2*(2,7+2,3+2,0+1,7+1,4+1,1)</t>
  </si>
  <si>
    <t>342247372R00</t>
  </si>
  <si>
    <t>Příčky z tvárnic pálených Příčky z tvárnic pálených AKU tloušťky 115 mm,  , zvuková neprůzvučnost 47 dB, součinitel prostupu tepla U=1,98 W/m2.K</t>
  </si>
  <si>
    <t>jednoduché nebo příčky zděné do svislé dřevěné, cihelné, betonové nebo ocelové konstrukce na jakoukoliv maltu vápenocementovou (MVC) nebo cementovou (MC),</t>
  </si>
  <si>
    <t>3.NP : 1,5*1,4*2</t>
  </si>
  <si>
    <t>342261112RT1</t>
  </si>
  <si>
    <t>Příčky z desek sádrokartonových jednoduché opláštění, jednoduchá konstrukce CW 75 tloušťka příčky 100 mm, desky standard, tloušťky 12,5 mm, tloušťka izolace 50 mm, požární odolnost EI 30</t>
  </si>
  <si>
    <t>Nachový</t>
  </si>
  <si>
    <t>zřízení nosné konstrukce příčky, vložení tepelné izolace tl. do 5 cm, montáž desek, tmelení spár Q2 a úprava rohů. Včetně dodávek materiálu.</t>
  </si>
  <si>
    <t xml:space="preserve">"ST 03" : </t>
  </si>
  <si>
    <t>3.NP : 2,9*(1,655+1,97)-2,0*0,7</t>
  </si>
  <si>
    <t>342261112RT3</t>
  </si>
  <si>
    <t>Příčky z desek sádrokartonových jednoduché opláštění, jednoduchá konstrukce CW 75 tloušťka příčky 100 mm, desky impregnované, tloušťky 12,5 mm, tloušťka izolace 50 mm, požární odolnost EI 30</t>
  </si>
  <si>
    <t xml:space="preserve">"ST 05" : </t>
  </si>
  <si>
    <t>2.NP : 2,9*(1,985+1,93)-2,0*0,7*2</t>
  </si>
  <si>
    <t>3.NP : 2,6*1,345+2,6*1,475-2,0*0,7</t>
  </si>
  <si>
    <t>342261113RT1</t>
  </si>
  <si>
    <t>Příčky z desek sádrokartonových jednoduché opláštění, jednoduchá konstrukce CW 100 tloušťka příčky 125 mm, desky standard, tloušťky 12,5 mm, tloušťka izolace 50 mm, požární odolnost EI 30</t>
  </si>
  <si>
    <t xml:space="preserve">"ST 08" : </t>
  </si>
  <si>
    <t>2.NP : 2,9*0,92</t>
  </si>
  <si>
    <t>3.NP : 3,3*0,92</t>
  </si>
  <si>
    <t>342261113RT3</t>
  </si>
  <si>
    <t>Příčky z desek sádrokartonových jednoduché opláštění, jednoduchá konstrukce CW 100 tloušťka příčky 125 mm, desky impregnované, tloušťky 12,5 mm, tloušťka izolace 50 mm, požární odolnost EI 30</t>
  </si>
  <si>
    <t xml:space="preserve">"ST 13" : </t>
  </si>
  <si>
    <t>2.NP : 2,9*(1,285+1,7)-2,0*0,7</t>
  </si>
  <si>
    <t>342261211RS1</t>
  </si>
  <si>
    <t>Příčky z desek sádrokartonových dvojité opláštění, jednoduchá konstrukce CW 50  tloušťka příčky 100 mm, desky standard, tloušťky 12,5 mm, tloušťka izolace 40 mm</t>
  </si>
  <si>
    <t xml:space="preserve">"ST 09" : </t>
  </si>
  <si>
    <t>1.NP : 2,4*0,972+2,025*0,9</t>
  </si>
  <si>
    <t>342261212RT1</t>
  </si>
  <si>
    <t>Příčky z desek sádrokartonových dvojité opláštění, jednoduchá konstrukce CW 75 tloušťka příčky 125 mm, desky standard, tloušťky12,5 mm, tloušťka izolace 50 mm, požární odolnost EI 60</t>
  </si>
  <si>
    <t xml:space="preserve">"ST 01" : </t>
  </si>
  <si>
    <t>1.NP : 2,9*4,8-2,0*0,8</t>
  </si>
  <si>
    <t>2.NP : 3,3*(1,425+2,19+1,28)-2,25*0,9*3</t>
  </si>
  <si>
    <t>3.NP : 3,2*3,7-2,25*0,9+3,2*2,07</t>
  </si>
  <si>
    <t xml:space="preserve">"ST 02" : </t>
  </si>
  <si>
    <t>1.NP : 2,9*3,857</t>
  </si>
  <si>
    <t>3.NP : 3,2*5,7</t>
  </si>
  <si>
    <t xml:space="preserve">"ST 04" : </t>
  </si>
  <si>
    <t>1.NP : 2,5*(4,5+1,2)-2,0*0,7*2-2,0*0,9</t>
  </si>
  <si>
    <t>3.NP : 2,9*1,895+3,3*1,74-2,0*0,7+2,5*1,05-2,0*0,7</t>
  </si>
  <si>
    <t>342261213RT1</t>
  </si>
  <si>
    <t>Příčky z desek sádrokartonových dvojité opláštění, jednoduchá konstrukce CW 100 tloušťka příčky 150 mm, desky standard, tloušťky 12,5 mm, tloušťka izolace 50 mm, požární odolnost EI 60</t>
  </si>
  <si>
    <t xml:space="preserve">"ST 06" : </t>
  </si>
  <si>
    <t>3.NP : 2,9*1,965</t>
  </si>
  <si>
    <t>342263310RT1</t>
  </si>
  <si>
    <t>Úpravy, doplňkové práce a příplatky pro sádrokartonové a sádrovláknité příčky úpravy příček pro osazení zařizovacích předmět  úprava pro osazení umývadla</t>
  </si>
  <si>
    <t>342263320R00</t>
  </si>
  <si>
    <t>Úpravy, doplňkové práce a příplatky pro sádrokartonové a sádrovláknité příčky úpravy příček pro osazení zařizovacích předmět  úprava pro osazení WC</t>
  </si>
  <si>
    <t>RTS 14/ I</t>
  </si>
  <si>
    <t>342263340R00</t>
  </si>
  <si>
    <t>Úpravy, doplňkové práce a příplatky pro sádrokartonové a sádrovláknité příčky úpravy příček pro osazení zařizovacích předmět  úprava pro osazení pisoáru</t>
  </si>
  <si>
    <t>342090111R00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</si>
  <si>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1 x opláštěné</t>
  </si>
  <si>
    <t>2.NP : 1+2</t>
  </si>
  <si>
    <t>3.NP : 1+1</t>
  </si>
  <si>
    <t>342090112R00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</si>
  <si>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2 x opláštěné</t>
  </si>
  <si>
    <t>1.NP : 1+2+1</t>
  </si>
  <si>
    <t>2.NP : 3</t>
  </si>
  <si>
    <t>3.NP : 1+2</t>
  </si>
  <si>
    <t>342263990RV1</t>
  </si>
  <si>
    <t>Úpravy, doplňkové práce a příplatky pro sádrokartonové a sádrovláknité příčky příplatek za desku tloušťky 12,5 mm, impregnovanou, z jedné strany příčky</t>
  </si>
  <si>
    <t>"ST 04" : 2,5*4,5-2,0*0,7*2</t>
  </si>
  <si>
    <t>"ST 06" : 2,9*1,965</t>
  </si>
  <si>
    <t>"ST 07" : (3,3*1,66)*2</t>
  </si>
  <si>
    <t>"ST 08" : 2,9*0,92+3,3*0,92</t>
  </si>
  <si>
    <t>342266211RT1</t>
  </si>
  <si>
    <t>Předstěny opláštěné sádrokartonovými deskami suchá omítka - předstěna lepená tloušťka desky 12,5 mm, standard</t>
  </si>
  <si>
    <t xml:space="preserve">"ST 24" : </t>
  </si>
  <si>
    <t>2.NP : 2,5*2,4</t>
  </si>
  <si>
    <t>347014121R00</t>
  </si>
  <si>
    <t xml:space="preserve">Předstěny opláštěné sádrokartonovými deskami předsazené stěny spřažené tl. 55 mm bez minerální izolace 1x ocelová konstrukce C, tloušťka desky12,5 mm, standard,  </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</si>
  <si>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</si>
  <si>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</si>
  <si>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</si>
  <si>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"ST 21" : </t>
  </si>
  <si>
    <t>2.NP : 3,3*1,425</t>
  </si>
  <si>
    <t>347016133R00</t>
  </si>
  <si>
    <t>Předstěny opláštěné sádrokartonovými deskami volně stojící, bez izolace 1x nosná ocelová konstrukce CW 100, jednoduše opláštěná, desky impregnované, tloušťky 12,5 mm, tloušťka stěny 115 mm, požární odolnost EI 15</t>
  </si>
  <si>
    <t xml:space="preserve">"ST 22" : </t>
  </si>
  <si>
    <t>1.NP : 1,2*0,95+2,5*1,2</t>
  </si>
  <si>
    <t>2.NP : 1,2*(1,22+1,285+0,89)+1,2*(1,545+1,985)+0,6*2,4+3,3*0,3+0,55*3,605</t>
  </si>
  <si>
    <t>3.NP : 1,2*(1,3+1,1)+2,55*5,8</t>
  </si>
  <si>
    <t>342266111RU9</t>
  </si>
  <si>
    <t>Předstěny opláštěné sádrokartonovými deskami obklad stěn sádrokartonem na ocelovou konstrukci z profilů CW 50 tloušťka desky 12, 5 mm, impregnovaná, bez izolace</t>
  </si>
  <si>
    <t xml:space="preserve">"ST 12" : </t>
  </si>
  <si>
    <t>1.NP : (2,6*1,465-2,0*0,7)*2</t>
  </si>
  <si>
    <t>954111201R00</t>
  </si>
  <si>
    <t>Obklady konstrukcí sádrokartonovými deskami obklady ocelových konstrukcí  obklady ocelových sloupů do 500 x 500 mm.   1 x opláštění, třístranný, deska standard tloušťky 12,5 mm</t>
  </si>
  <si>
    <t>- nezbytné úpravy desek na příslušný rozměr,</t>
  </si>
  <si>
    <t>- úpravy rohů, koutů a hran konstrukcí ze sádrokartonu,</t>
  </si>
  <si>
    <t>3.NP : 3,3*2</t>
  </si>
  <si>
    <t>954211206R00</t>
  </si>
  <si>
    <t>Obklady konstrukcí sádrokartonovými deskami obklady dřevěných konstrukcí  obklady dřevěných sloupů do 300 x 300 mm  1x opláštění, třístranný, deska protipožární tloušťky 15 mm</t>
  </si>
  <si>
    <t>Důležitá</t>
  </si>
  <si>
    <t xml:space="preserve">"PPO 1" : </t>
  </si>
  <si>
    <t>3.NP : 1,8*4</t>
  </si>
  <si>
    <t>954221206R00</t>
  </si>
  <si>
    <t>Obklady konstrukcí sádrokartonovými deskami obklady dřevěných konstrukcí  obklady dřevěných nosníků do 300 x 300 mm  1x opláštění, třístranný, deska protipožární tloušťky 15 mm</t>
  </si>
  <si>
    <t>3.NP : 10,0</t>
  </si>
  <si>
    <t>762431225R00</t>
  </si>
  <si>
    <t>Obložení stěn montáž  deskou dřevoštěpkovou, tloušťky do 8 mm</t>
  </si>
  <si>
    <t>800-762</t>
  </si>
  <si>
    <t>"ST 02" : 2,9*3,857+3,2*5,7</t>
  </si>
  <si>
    <t>"ST 09" : 2,4*0,972+2,025*0,9</t>
  </si>
  <si>
    <t>"ST 14" : 3,1*0,7</t>
  </si>
  <si>
    <t>342034131ST23</t>
  </si>
  <si>
    <t>Sádrokartonová příčka/předstěna zakřivená 2x opl.,deska 6,0 mm, ohebná deska, svislý profil CW 75, vodorovný profil UW 75, dutina</t>
  </si>
  <si>
    <t>Vlastní</t>
  </si>
  <si>
    <t xml:space="preserve">"ST 23" : </t>
  </si>
  <si>
    <t>2.NP : 3,3*2,3*2</t>
  </si>
  <si>
    <t>342262411ST10</t>
  </si>
  <si>
    <t>Příčka SDK instalační 2x OK, 1x opl. tl. 200 mm, desky standard impreg.tl.12,5 mm, minerál tl. 5 cm</t>
  </si>
  <si>
    <t>Kalkul</t>
  </si>
  <si>
    <t xml:space="preserve">"ST 07" : </t>
  </si>
  <si>
    <t>2.NP : 2,9*1,935</t>
  </si>
  <si>
    <t>3.NP : 3,3*1,66</t>
  </si>
  <si>
    <t xml:space="preserve">"ST 10" : </t>
  </si>
  <si>
    <t>1.NP : 2,6*3,543</t>
  </si>
  <si>
    <t xml:space="preserve">"ST 11" : </t>
  </si>
  <si>
    <t>1.NP : 2,6*1,465</t>
  </si>
  <si>
    <t>2.NP : 2,8*1,665</t>
  </si>
  <si>
    <t>342263360S00</t>
  </si>
  <si>
    <t>Úprava sádrokartonové příčky pro osazení sprch. baterie</t>
  </si>
  <si>
    <t>347012191ST14</t>
  </si>
  <si>
    <t>Sádrokartonová příčka - parapetní zábradlí u schodiště do podkroví, tl. 350 mm, 1x SDK 12,5 mm, desky standard, dutina 200 mm</t>
  </si>
  <si>
    <t xml:space="preserve">"ST 14" : </t>
  </si>
  <si>
    <t>3.NP : 3,4*0,7</t>
  </si>
  <si>
    <t>763111752ST23</t>
  </si>
  <si>
    <t>Příplatek za zaoblení příček SDK</t>
  </si>
  <si>
    <t>Odkaz na mn. položky pořadí 63 : 15,18000</t>
  </si>
  <si>
    <t>60725012R</t>
  </si>
  <si>
    <t>Deska z plochých třísek (OSB) typ: 3; tl. = 15,0 mm; povrch: nebroušený; hrana: rovná; RtF: D</t>
  </si>
  <si>
    <t xml:space="preserve">+4% : </t>
  </si>
  <si>
    <t>Odkaz na mn. položky pořadí 62 : 41,45460*1,04</t>
  </si>
  <si>
    <t>413232211RT2</t>
  </si>
  <si>
    <t>Zazdívka zhlaví jakýmikoliv cihlami pálenými válcovaných nosníků výšky do 150 mm</t>
  </si>
  <si>
    <t>stropnice nad 1.NP : 10+4</t>
  </si>
  <si>
    <t>stropnice nad 2.NP : 8+5</t>
  </si>
  <si>
    <t>413941123R00</t>
  </si>
  <si>
    <t>Osazení ocelových válcovaných nosníků ve stropech bez materiálu, výšky přes 120 do 220 mm</t>
  </si>
  <si>
    <t>I , IE, U , UE nebo L</t>
  </si>
  <si>
    <t xml:space="preserve">HEA140 - 25,30 kg/m : </t>
  </si>
  <si>
    <t>207/KO : 5,75*25,3*0,001</t>
  </si>
  <si>
    <t>208/KO : 3,95*25,3*0,001</t>
  </si>
  <si>
    <t>209/KO : 4,05*25,3*0,001</t>
  </si>
  <si>
    <t>210/KO : 6,1*25,3*0,001</t>
  </si>
  <si>
    <t xml:space="preserve">HEB140 - 34,50 kg/m : </t>
  </si>
  <si>
    <t>106a/KO : 3,95*2*34,5*0,001</t>
  </si>
  <si>
    <t>106b/KO : 3,85*2*34,5*0,001</t>
  </si>
  <si>
    <t>106c/KO : 2,35*1*34,5*0,001</t>
  </si>
  <si>
    <t>106d/KO : 3,48*1*34,5*0,001</t>
  </si>
  <si>
    <t>13388135R</t>
  </si>
  <si>
    <t>Tyč ocelová válcovaná za tepla průřez: HEA; značka: S235JR (1.0038); h = 133 mm; b = 140 mm; s = 5,5 mm; t = 8,5 mm</t>
  </si>
  <si>
    <t xml:space="preserve">hmotnost 25,30 kg/m : </t>
  </si>
  <si>
    <t>Začátek provozního součtu</t>
  </si>
  <si>
    <t xml:space="preserve">  207/KO : 5,75*1*25,3*0,001</t>
  </si>
  <si>
    <t xml:space="preserve">  208/KO : 3,95*1*25,3*0,001</t>
  </si>
  <si>
    <t xml:space="preserve">  209/KO : 4,05*1*25,3*0,001</t>
  </si>
  <si>
    <t xml:space="preserve">  210/KO : 6,1*25,3*0,001</t>
  </si>
  <si>
    <t xml:space="preserve">  Mezisoučet</t>
  </si>
  <si>
    <t>Konec provozního součtu</t>
  </si>
  <si>
    <t>+8% : 0,50221*1,08</t>
  </si>
  <si>
    <t>13388435R</t>
  </si>
  <si>
    <t>Tyč ocelová válcovaná za tepla průřez: HEB; značka: S235JR (1.0038); h = 140 mm; b = 140 mm; s = 7,0 mm; t = 12,0 mm</t>
  </si>
  <si>
    <t xml:space="preserve">  hmotnost 34,50 kg/m : </t>
  </si>
  <si>
    <t xml:space="preserve">  106a/KO : 3,95*2*34,5*0,001</t>
  </si>
  <si>
    <t xml:space="preserve">  106b/KO : 3,85*2*34,5*0,001</t>
  </si>
  <si>
    <t xml:space="preserve">  106c/KO : 2,35*1*34,5*0,001</t>
  </si>
  <si>
    <t xml:space="preserve">  106d/KO : 3,48*1*34,5*0,001</t>
  </si>
  <si>
    <t>+8% : 0,73934*1,08</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</si>
  <si>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</si>
  <si>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</si>
  <si>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</si>
  <si>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 xml:space="preserve">1.NP : </t>
  </si>
  <si>
    <t>m.č. 1.01 : 11,9</t>
  </si>
  <si>
    <t>m.č. 1.02 : 19,3</t>
  </si>
  <si>
    <t>m.č. 1.06 : 6,4</t>
  </si>
  <si>
    <t>m.č. 1.07 : 15,0</t>
  </si>
  <si>
    <t>m.č. 1.08 : 27,3</t>
  </si>
  <si>
    <t>416021122R00</t>
  </si>
  <si>
    <t>Podhledy na kovové konstrukci opláštěné deskami sádrokartonovými nosná konstrukce z profilů CD s přímým uchycením 1x deska, tloušťky 12,5 mm, protipožární, bez izolace</t>
  </si>
  <si>
    <t xml:space="preserve">3.NP : </t>
  </si>
  <si>
    <t>m.č. 3.07a : 3,2</t>
  </si>
  <si>
    <t>m.č. 3.09 : 17,3</t>
  </si>
  <si>
    <t>416026122R00</t>
  </si>
  <si>
    <t>Podhledy na kovové konstrukci opláštěné deskami sádrokartonovými dvouúrovňový křížový rošt z profilů CD zavěšený 1x deska, tloušťky 12,5 mm, protipožární, požární odolnost REI 45, bez izolace</t>
  </si>
  <si>
    <t>m.č. 3.05, 3.06, 3.07b, 3.08, 3.09, 3,10, 3.11 : 4,0+4,4+2,5+52,1+9,0+54,3+27,2</t>
  </si>
  <si>
    <t>odpočet : -2,0*(11,5+4,3+4,6)</t>
  </si>
  <si>
    <t>416026124R00</t>
  </si>
  <si>
    <t>Podhledy na kovové konstrukci opláštěné deskami sádrokartonovými dvouúrovňový křížový rošt z profilů CD zavěšený 1x deska, tloušťky 12,5 mm, protipožární impregnovaná, požární odolnost REI 45, bez izolace</t>
  </si>
  <si>
    <t>m.č.3.01-3.04 : (6,6+1,3+1,3+1,5)*1,1</t>
  </si>
  <si>
    <t>416026222R00</t>
  </si>
  <si>
    <t>Podhledy na kovové konstrukci opláštěné deskami sádrokartonovými dvouúrovňový křížový rošt z profilů CD zavěšený 2x deska, tloušťky 12,5 mm, protipožární, požární odolnost REI 60, bez izolace</t>
  </si>
  <si>
    <t>m.č. 1.03 : 20,5</t>
  </si>
  <si>
    <t>m.č. 1.04 : 5,5</t>
  </si>
  <si>
    <t>m.č. 1.05 : 6,5</t>
  </si>
  <si>
    <t>m.č. 1.09 : 11,8</t>
  </si>
  <si>
    <t>m.č. 1.10 : 12,1</t>
  </si>
  <si>
    <t xml:space="preserve">2.NP : </t>
  </si>
  <si>
    <t>m.č. 2.03b, 2.03c, 2.06 : 3,8+3,4+10,0</t>
  </si>
  <si>
    <t>m.č. 2.05 : 14,0+0,2*3,6</t>
  </si>
  <si>
    <t>342264101R00</t>
  </si>
  <si>
    <t xml:space="preserve">Doplňkové práce osazení revizních dvířek do sádrokartonového podhledu, do 0,25 m2,  ,  </t>
  </si>
  <si>
    <t>s vyřezáním otvoru, osazením rámu s dvířky, prošroubováním a úpravou parotěsné zábrany,</t>
  </si>
  <si>
    <t>Odkaz na mn. položky pořadí 85 : 2,00000</t>
  </si>
  <si>
    <t>416091071RT1</t>
  </si>
  <si>
    <t>Příplatky k podhledům sádrokartonovým za opláštění střešního okna včetně dodávky materiálu</t>
  </si>
  <si>
    <t>Odkaz na mn. položky pořadí 496 : 2,00000</t>
  </si>
  <si>
    <t>Odkaz na mn. položky pořadí 497 : 6,00000</t>
  </si>
  <si>
    <t>416091081R00</t>
  </si>
  <si>
    <t>Příplatky k podhledům sádrokartonovým příplatek k podhledu sádrokartonovému za plochu do 2 m2</t>
  </si>
  <si>
    <t>2.NP : 0,2*3,6+0,2*3,6</t>
  </si>
  <si>
    <t>3.NP : (1,3+1,3+1,5)*1,1</t>
  </si>
  <si>
    <t>416091082R00</t>
  </si>
  <si>
    <t>Příplatky k podhledům sádrokartonovým příplatek k podhledu sádrokartonovému za plochu přes 2 do 5 m2</t>
  </si>
  <si>
    <t>1.NP : 2,75</t>
  </si>
  <si>
    <t>2.NP : 3,8+3,4+4,7+2,6+2,8</t>
  </si>
  <si>
    <t>3.NP : 3,2+4,0+4,4+2,5</t>
  </si>
  <si>
    <t>416091083R00</t>
  </si>
  <si>
    <t>Příplatky k podhledům sádrokartonovým příplatek k podhledu sádrokartonovému za plochu přes 5 do 10 m2</t>
  </si>
  <si>
    <t>1.NP : 6,4+5,5+6,5</t>
  </si>
  <si>
    <t>2.NP : 10,0</t>
  </si>
  <si>
    <t>3.NP : 9,0+6,6*1,1</t>
  </si>
  <si>
    <t>342265122RT6</t>
  </si>
  <si>
    <t>Úprava podkroví sádrokartonem na plochách šikmých na ocelový rošt 1x deska, tloušťky 12,5 mm, protipožární, bez izolace</t>
  </si>
  <si>
    <t>deskami ze sádrokartonu tl. 12,5 mm, s vloženou tepelnou izolací a parotěsnou zábranou,</t>
  </si>
  <si>
    <t>3.NP : 2,5*11,5+2,5*(4,3+4,6)</t>
  </si>
  <si>
    <t>m.č.3.01-3.04 : (5,5+6,6+9,2)*1,1</t>
  </si>
  <si>
    <t>416021222BI</t>
  </si>
  <si>
    <t>Podhledy SDK, kovová.kce CD. 2x deska RF 12,5 mm, bez tepelné izolace</t>
  </si>
  <si>
    <t>m.č. 1.08 : 13,7</t>
  </si>
  <si>
    <t>m.č. 1.13 : 2,75</t>
  </si>
  <si>
    <t>m.č. 2.02 : 11,4</t>
  </si>
  <si>
    <t>m.č. 2.03A : 35,8</t>
  </si>
  <si>
    <t>m.č. 2.04 : 43,2</t>
  </si>
  <si>
    <t>m.č. 2.06 : 46,5</t>
  </si>
  <si>
    <t>m.č. 2.07-2.09 : 4,7+2,6+2,0+2,8</t>
  </si>
  <si>
    <t>553476623R</t>
  </si>
  <si>
    <t>Dvířka revizní použití: sádrokarton; funkce: klasické; šířka = 400 mm; výška = 600 mm; materiál: hliník; počet křídel: 1</t>
  </si>
  <si>
    <t>206/OS : 1</t>
  </si>
  <si>
    <t>207/OS : 1</t>
  </si>
  <si>
    <t>434121415R00</t>
  </si>
  <si>
    <t>Osazení schodišťových stupňů železobetonových na schodnice broušených nebo leštěných</t>
  </si>
  <si>
    <t>s vyspárováním styčných spár, s provizorním dřevěným zábradlím a dočasným zakrytím stupnic prkny</t>
  </si>
  <si>
    <t>01/P : 0,9*24</t>
  </si>
  <si>
    <t>03/P : 0,8*2</t>
  </si>
  <si>
    <t>04/P : 1,5*11</t>
  </si>
  <si>
    <t>05/P : 1,24*1</t>
  </si>
  <si>
    <t>631351101R00</t>
  </si>
  <si>
    <t>Bednění stěn, rýh a otvorů v podlahách zřízení</t>
  </si>
  <si>
    <t>venkovní schodiště : (0,3+2,7+0,3)*0,05</t>
  </si>
  <si>
    <t>631351102R00</t>
  </si>
  <si>
    <t>Bednění stěn, rýh a otvorů v podlahách odstranění</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</si>
  <si>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</si>
  <si>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</si>
  <si>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</si>
  <si>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venkovní schodiště : 0,3*2,7</t>
  </si>
  <si>
    <t>648922421R00</t>
  </si>
  <si>
    <t>Osazení parapetních desek ŽB nebo teracových železobetonových leštěných na jakoukoliv cementovou maltu šířky přes 200 do 400 mm</t>
  </si>
  <si>
    <t>02/P : 0,6*24</t>
  </si>
  <si>
    <t>910      T01</t>
  </si>
  <si>
    <t>Hzs-nezměřitelné stavební práce a přípomoci</t>
  </si>
  <si>
    <t>h</t>
  </si>
  <si>
    <t>venkovní schodiště - úpravy geometrie a vel. schodů, dořezávání : 16,0</t>
  </si>
  <si>
    <t>430000000RAA</t>
  </si>
  <si>
    <t>Schodišťové stupně stupeň betonový 30 x 15 cm, včetně bednění, na přímém schodišti</t>
  </si>
  <si>
    <t>AP-HSV</t>
  </si>
  <si>
    <t>Agregovaná položka</t>
  </si>
  <si>
    <t>POL2_</t>
  </si>
  <si>
    <t>beton stupňů z betonu prostého B 12,5, bez potěru, se zahlazením povrchu, bednění stupňů.</t>
  </si>
  <si>
    <t>venkovní schodiště-nově upravená geometrie a vel. vyrovnávacích schodů : 1,5*6</t>
  </si>
  <si>
    <t>5892229967R</t>
  </si>
  <si>
    <t>Odhad ceny prefabetonové dílce - beton C 40/50 pro schodiště</t>
  </si>
  <si>
    <t>Nedokončená</t>
  </si>
  <si>
    <t>03/P : 0,8*0,8*0,062*2</t>
  </si>
  <si>
    <t>05/P : 1,24*0,25*0,04*1</t>
  </si>
  <si>
    <t>5922852001</t>
  </si>
  <si>
    <t>Prefa schodišťový betonový stupeň z pohledového betonu s celoplošně tryskaným povrchem, mrazuvzdorný, s ochr.nátěrem, 900x350x150 mm</t>
  </si>
  <si>
    <t>01/P : 24</t>
  </si>
  <si>
    <t>592468010T</t>
  </si>
  <si>
    <t>Prefa betonový parapet 600 x 400 x 40 mm  s celoplošně tryskaným povrchem, mrazuvzdorný, s ochr. nátěrem</t>
  </si>
  <si>
    <t>02/P : 24</t>
  </si>
  <si>
    <t>5937375704</t>
  </si>
  <si>
    <t>Prefa schodišťový betonový stupeň z pohledového betonu s hladkým povrchem, mrazuvzdorný, s ochr.nátěrem, 1500x350x150 mm</t>
  </si>
  <si>
    <t>04/P : 11</t>
  </si>
  <si>
    <t>346481121RT2</t>
  </si>
  <si>
    <t>Plentování rýh, nosníků apod. pletivem pod stropy, pletivem rabicovým</t>
  </si>
  <si>
    <t>1.NP : 0,5*0,35+0,2*(0,75+0,4)+0,35*2,05+0,505*1,22+0,5*0,85</t>
  </si>
  <si>
    <t>0,5*1,5+0,2*(7,6+3,5)</t>
  </si>
  <si>
    <t>2.NP : 0,53*0,65+0,33*1,86+0,7*(2,2+2,3+1,8+2,3+2,45)+0,2*7,72</t>
  </si>
  <si>
    <t>602011141RT1</t>
  </si>
  <si>
    <t xml:space="preserve">Omítka stěn z hotových směsí vrstva štuková, vápenná,  , tloušťka vrstvy 2 mm,  </t>
  </si>
  <si>
    <t>po jednotlivých vrstvách</t>
  </si>
  <si>
    <t>Odkaz na mn. položky pořadí 104 : 94,09915</t>
  </si>
  <si>
    <t>Odkaz na mn. položky pořadí 105 : 227,65435</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</si>
  <si>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</si>
  <si>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</si>
  <si>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</si>
  <si>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1.NP : 1,15*1,46*2+1,14*1,47*2+1,1*1,47+1,15*0,56+1,16*0,56+1,16*1,46+1,24*2,18+0,5*0,55*4+1,045*1,62</t>
  </si>
  <si>
    <t>2.NP : 2,2*2,525+2,3*2,525*2+1,8*2,525+1,1*1,77+1,04*1,85+1,05*1,85+1,24*1,85+0,5*0,65*3+1,15*0,6*2+1,165*1,77+1,195*1,77+1,17*1,77</t>
  </si>
  <si>
    <t>3.NP : (1,64+1,92*2+1,845+1,54)*1,685+0,55*0,55*2+1,19*1,48*2</t>
  </si>
  <si>
    <t>611401311RT2</t>
  </si>
  <si>
    <t>Omítka malých ploch na stropech přes 0,25 do 1 m2, vápennou štukovou omítkou</t>
  </si>
  <si>
    <t>jakoukoliv maltou, z pomocného pracovního lešení o výšce podlahy do 1900 mm a pro zatížení do 1,5 kPa,</t>
  </si>
  <si>
    <t>schodiště u výtahu-úprava nadpraží : 1</t>
  </si>
  <si>
    <t>611421331RT2</t>
  </si>
  <si>
    <t>Oprava vnitřních vápenných omítek stropů železobetonových rovných tvárnicových a kleneb v množství opravované plochy  v množství opravované plochy přes 10 do 30 %, štukových</t>
  </si>
  <si>
    <t>Včetně pomocného pracovního lešení o výšce podlahy do 1900 mm a pro zatížení do 1,5 kPa.</t>
  </si>
  <si>
    <t>m.č. 1.12, 1.14, 1.15 : 4,5*2,85</t>
  </si>
  <si>
    <t>611425621RT2</t>
  </si>
  <si>
    <t xml:space="preserve">Omítka rýh ve stropech maltou vápennou o šířce rýhy přes 150 do 300 mm, omítkou hrubou nebo hladkou ,  </t>
  </si>
  <si>
    <t>z pomocného pracovního lešení o výšce podlahy do 1900 mm a pro zatížení do 1,5 kPa,</t>
  </si>
  <si>
    <t>1.NP : 0,5*1,5+0,2*(7,6+3,5)</t>
  </si>
  <si>
    <t>611425631RT2</t>
  </si>
  <si>
    <t xml:space="preserve">Omítka rýh ve stropech maltou vápennou o šířce rýhy přes 150 do 300 mm, omítkou štukovou,  </t>
  </si>
  <si>
    <t>612421231RT2</t>
  </si>
  <si>
    <t>Oprava vnitřních vápenných omítek stěn v množství opravované plochy přes 5 do 10 %,  štukových</t>
  </si>
  <si>
    <t>m.č. 2.03A : 2,75*(9,93+3,515)*2-2,25*1,5-1,85*1,05-1,85*1,04-2,44*1,86-2,44*1,63-2,44*1,065+0,5*(1,85+1,05+1,85)+0,5*(1,85+1,04+1,85)+0,5*(2,44+1,2+2,44)+0,355*(2,44+1,86+2,44)+0,355*(2,44+1,63+2,44)+0,53*(2,44+1,65+2,44)</t>
  </si>
  <si>
    <t>m.č. 2.05 : 3,05*(3,605+3,85)-1,77*1,165+0,4*(1,77+1,165+1,77)</t>
  </si>
  <si>
    <t>612421331RT2</t>
  </si>
  <si>
    <t>Oprava vnitřních vápenných omítek stěn v množství opravované plochy přes 10 do 30 %,  štukových</t>
  </si>
  <si>
    <t xml:space="preserve">2.NP. : </t>
  </si>
  <si>
    <t>m.č. 2.01 : 3,3*(6,95+3,01+3,8+0,35)*2-1,8*1,24-2,0*0,8-0,67*0,75-2,25*1,5+0,4*(1,8+1,24+1,8)+0,25*(2,0+0,8+2,0)+0,25*(0,75+0,67+0,75)+0,51*(2,25+1,5+2,25)</t>
  </si>
  <si>
    <t>m.č. 2.03B : 3,25*(2,225+1,425)-2,44*1,63-2,25*1,0+0,25*(2,25+1,425+2,25)</t>
  </si>
  <si>
    <t>m.č. 2.03C : 3,25*(1,86+1,4)-2,44*1,86-2,0*1,25+0,75*(2,0+1,1+2,0)</t>
  </si>
  <si>
    <t>m.č. 2.04 : 3,25*(7,72+5,35+5,6)-2,25*1,0-2,525*2,3-2,525*2,2-1,77*1,17-1,77*1,195+0,55*(2,525+2,3+2,525)+0,55*(2,525+2,2+2,525)+0,4*(1,77+1,17+1,77)+0,4*(1,77+1,95+1,77)</t>
  </si>
  <si>
    <t>m.č. 2.06 : 3,3*(3,815+9,93+3,815+2,275)-0,7*2,275-1,77*1,1-2,525*2,45-2,525*2,3-2,525*1,8+0,4*(1,77+1,1+1,77)+0,6*(2,525+2,45+2,525)+0,6*(2,525+2,3+2,525)+0,6*(2,525+1,8+2,525)</t>
  </si>
  <si>
    <t>m.č. 2.07 - 2.09 : 0,9*(3,65+1,1)+2,9*1,9-2,44*1,65</t>
  </si>
  <si>
    <t>612474510RT1</t>
  </si>
  <si>
    <t xml:space="preserve">Omítka vnitřní stěn ze suché směsi jednovrstvá filcovaná,  , vápenocementová, na pálené cihly a tvarovky,  </t>
  </si>
  <si>
    <t>kompletní souvrství</t>
  </si>
  <si>
    <t>m.č. 2.01 : 2,05*(4,495+3,95+1,8+1,44+1,22)-2,0*0,8-0,4*0,5*3-0,4*1,15*2+0,25*(0,4+0,5+0,4)*3+0,25*(0,4+1,15+0,4)*2</t>
  </si>
  <si>
    <t>m.č. 2.06 : 0,7*2,275</t>
  </si>
  <si>
    <t>m.č. 2.07 - 2.09 : 0,7*2,11+2,05*(1,285+1,545+1,985+1,285)</t>
  </si>
  <si>
    <t>3.NP : 2,05*(1,4+2,95+3,8)+0,7*3,51+1,5*(0,5+0,8)</t>
  </si>
  <si>
    <t>612474611RT1</t>
  </si>
  <si>
    <t>Omítka vnitřní stěn ze suché směsi třívrstvá, vápenocementové jádro, vápenný štuk, na pálené cihly a tvarovky, ruční zpracování</t>
  </si>
  <si>
    <t>m.č. 1.01 : 1,9*(5,241+1,96)*2-1,46*1,45-1,26*2,05-1,025*0,99-1,025*1,95-1,025*0,98-1,025*0,9+0,35*((1,26+2,05+1,26)+(1,025+0,99+1,025)+(1,025+1,95+1,025)+(1,025+0,9+1,025))</t>
  </si>
  <si>
    <t>m.č. 1.03 : 1,2*(1,95+0,2+4,01)-0,5*1,4-0,76*1,16+1,8*(3,21+5,97+3,3)-1,0*0,85-1,26*1,22-1,26*1,95+0,55*(1,26+1,22+1,26)+0,55*(1,26+1,95+1,26)+0,65*(0,76+1,16+0,76)</t>
  </si>
  <si>
    <t>m.č. 1.08 : 2,0*7,68-0,8*1,8-0,8*1,1+1,8*(5,59+7,68+5,59)-1,025*0,98-1,025*0,9-1,26*1,25*2+0,45*(1,26+1,25+1,26)*2+0,35*(1,025+0,98+1,025)</t>
  </si>
  <si>
    <t>m.č. 1.09 : 1,8*(4,35+3,18+4,35)-1,2*0,9+0,33*(1,2+1,27+1,2)</t>
  </si>
  <si>
    <t>m.č. 1.10 : 2,0*(3,12+3,18+3,12)-0,8*1,8-0,8*1,1-1,62*1,15+0,38*(0,8+1,08+0,8)+0,38*(0,8+1,1+0,8)+0,35*(1,62+1,15+1,62)</t>
  </si>
  <si>
    <t>m.č. 1.11 : 1,3*(4,7+2,84+1,922+2,7+0,35+3,3)-0,6*1,25-0,5*1,4+0,25*(0,6+1,25+0,6)+0,4*(0,5+1,4+0,5)</t>
  </si>
  <si>
    <t>m.č. 1.12 - 1.15 : 0,8*(4,5+2,85)*2-0,4*0,8*2-0,4*0,9-0,45*0,5*3+0,5*(0,1+0,5+0,1)*3+0,25*(0,45+0,5+0,45)*3+0,3*(0,4+0,8+0,4)+0,37*(0,4+0,8+0,4)</t>
  </si>
  <si>
    <t>m.č. 1.13 : 0,7*(1,7+2,8+2,2+1,3+0,35+0,7+3,35)-0,45*0,5-0,4*0,8*2+0,3*(0,45+0,5+0,45)</t>
  </si>
  <si>
    <t>m.č. 1.02, 1.06, 1.07 : 1,9*(7,62+5,241)*2-1,22*1,14*2-1,22*1,2-1,0*1,1-1,05*0,85-1,26*1,22-1,25*0,99-1,26*2,05+0,45*(1,22+1,15+1,22)*3+0,75*(1,0+1,1+1,0)+0,5*(1,0+0,85+1,0)</t>
  </si>
  <si>
    <t>m.č. 2.01 : 0,7*(4,495+3,95+1,8+1,44+1,22)-0,25*0,5*3-0,25*1,15*2+0,25*(0,25+0,5+0,25)*3+0,25*(0,25+1,15+0,25)*2</t>
  </si>
  <si>
    <t>3.NP : 0,95*2,4+0,9*(1,45+2,95+3,8)+2,9*(7,05+1,27+2,45+0,35+2,4+1,3+4,6)-2,0*0,9-2,0*1,11-0,55*0,55*2+0,25*0,55*3*2+0,42*(2,0+1,11+2,0)+2,9*(3,135+2,95)*2+0,95*2,4-2,0*0,9</t>
  </si>
  <si>
    <t>2,5*12,7-2,0*1,11+3,1*(7,25+7,6+0,15+0,2)+1,6*1,95/2*2+1,332*18,5-2,0*1,0-1,48*1,18-1,48*1,19+0,15*(1,48+1,18+1,48)+0,15*(1,48+1,19+1,48)</t>
  </si>
  <si>
    <t>612474611RT2</t>
  </si>
  <si>
    <t>Omítka stěn vnitřní, VPC jádro, vápen.štuk, ručně, na pálené cihly a tvarovky - nové zdivo</t>
  </si>
  <si>
    <t>stáv. vstup do sklepa : 1,04*1,7</t>
  </si>
  <si>
    <t>1.NP : 0,7*1,2</t>
  </si>
  <si>
    <t>2.NP : 2,44*0,53+2,44*0,49</t>
  </si>
  <si>
    <t>m.č. 2.04, 2.05 : 3,1*3,85+3,2*(0,28+0,2+3,655)</t>
  </si>
  <si>
    <t>m.č. 2.07 - 2.09 : 0,9*(1,285+0,15)+2,9*(1,93+3,55)-0,7*2,11</t>
  </si>
  <si>
    <t>3.NP : 0,6*1,15+0,6*1,04+0,6*0,6+2,9*(4,45+0,15+6,0+5,8+0,15+4,15+0,2+0,25)-2,25*1,98+0,25*(2,25+1,98+2,25)</t>
  </si>
  <si>
    <t>622904121R00</t>
  </si>
  <si>
    <t xml:space="preserve">Očištění fasád ruční čištění ocelovým kartáčem,  </t>
  </si>
  <si>
    <t xml:space="preserve">dočištění pod sanační omítky - odhad 30% : </t>
  </si>
  <si>
    <t>Odkaz na mn. položky pořadí 111 : 151,81500*0,3</t>
  </si>
  <si>
    <t>632451014R00</t>
  </si>
  <si>
    <t>Vyrovnávací potěr ze suché směsi v pásu tloušťky 50 mm</t>
  </si>
  <si>
    <t>3.NP - štíty-podrovnání pod krokev : 3,5*0,4+3,5*0,3+5,0*0,4</t>
  </si>
  <si>
    <t>602015151RO0</t>
  </si>
  <si>
    <t>Štuk na stěnách sanač. vápen., ručně tl.3 mm</t>
  </si>
  <si>
    <t xml:space="preserve">SI 1 : </t>
  </si>
  <si>
    <t>m.č. 1.01 : 1,0*(5,241+1,96)*2-1,0*1,95-1,0*0,99-1,0*2,05-1,0*1,4-1,0*0,9-1,0*0,98+0,35*1,0*2*3</t>
  </si>
  <si>
    <t>m.č. 1.03 : 1,6*(1,95+0,2+4,01)-1,6*1,4-0,7*1,16+0,65*0,7*2+1,0*(3,21+5,97+3,3)-1,0*0,9-1,0*1,95-1,0*1,22-1,0*0,85+0,55*1,0*2+0,55*1,0*2</t>
  </si>
  <si>
    <t>m.č. 1.08 : 0,8*7,68+1,0*(5,59+7,68+5,59)-0,2*1,25*2-1,0*0,9-1,0*0,98</t>
  </si>
  <si>
    <t>m.č. 1.09, 1.10 : 0,8*(7,49+3,18)*2-0,8*0,9+0,33*0,8*2</t>
  </si>
  <si>
    <t>m.č. 1.11, 1.13 : 1,6*(6,9+2,8)*2+1,6*(0,35+4,0)*2-1,6*1,25-0,1*0,5-1,6*1,4-1,6*0,8*2+0,5*0,1*2+1,6*0,5*2+1,6*0,7*2</t>
  </si>
  <si>
    <t>m.č. 1.12 - 1.15 : 1,6*(4,5+2,85)*2+0,5*(0,1+0,5+0,1)*3+0,37*1,6*2*2-1,6*0,8*2-1,6*0,9</t>
  </si>
  <si>
    <t>m.č. 1.02, 1.06, 1.07 : 1,0*(7,62+5,241)*2-1,0*0,99-1,0*2,05-1,0*1,22-1,0*0,85-1,0*1,1-0,25*1,1-0,25*1,14*2+0,5*0,25*2*3+0,6*1,0*2+0,5*1,0*2</t>
  </si>
  <si>
    <t>602021151RT2</t>
  </si>
  <si>
    <t xml:space="preserve">Omítka stěn z hotových směsí vrstva štuková, vápenocementová, lehčená, sanační, tloušťka vrstvy 3 mm,  </t>
  </si>
  <si>
    <t xml:space="preserve">SE 2, SE 3 : </t>
  </si>
  <si>
    <t>Odkaz na mn. položky pořadí 279 : 36,96875</t>
  </si>
  <si>
    <t>Odkaz na mn. položky pořadí 116 : 11,64750*-1</t>
  </si>
  <si>
    <t>602015191R00</t>
  </si>
  <si>
    <t>Omítka stěn z hotových směsí Doplňkové práce pro omítky stěn z hotových směsí  podkladní nátěr pod tenkovrstvé omítky, Penetrace akrylátová; funkce: proti tvorbě skvrn, úprava savosti, adhezní můstek; ředidlo: voda (disperzní)</t>
  </si>
  <si>
    <t>622391001R00</t>
  </si>
  <si>
    <t>Příplatek za montáž KZS na podhledu, bez dodávky materiálu</t>
  </si>
  <si>
    <t>Bez dodávky materiálu.</t>
  </si>
  <si>
    <t>vstup-úprava nadpraží : 1,43*0,75</t>
  </si>
  <si>
    <t>622392913RT1</t>
  </si>
  <si>
    <t>Fasádní dekorační prvky  šambrána z EPS, tloušťky do 30 mm, šířky 100 mm, opatřená silikonovou omítkou</t>
  </si>
  <si>
    <t>Vyrobená na stavbě z polystyrénových přířezů.</t>
  </si>
  <si>
    <t>622432111R00</t>
  </si>
  <si>
    <t>Omítky vnější stěn z umělého kamene v přírodní barvě drtí dekorativní jemnozrnné, akrylátové</t>
  </si>
  <si>
    <t>sokl-mozaik.omítka : (7,0+2,97+0,25*2+5,225+7,6)*0,5</t>
  </si>
  <si>
    <t>622491141R00</t>
  </si>
  <si>
    <t>Nátěr fasády hydrofobní přípravkem polysiloxanovým, 1 x</t>
  </si>
  <si>
    <t>hydrofobizace vyzrálé fasády složitosti 1 až 3 nátěrem, z lešení</t>
  </si>
  <si>
    <t xml:space="preserve">SE 2 : </t>
  </si>
  <si>
    <t>nad terénem-severní strana : (13,295+3,28+13,0)*0,35</t>
  </si>
  <si>
    <t xml:space="preserve">SE 3 : </t>
  </si>
  <si>
    <t>sjednocení povrchu (po dem.plech.soklu) : (13,295+3,28+13,0)*(1,2-0,3)</t>
  </si>
  <si>
    <t>622903111R00</t>
  </si>
  <si>
    <t>Očištění zdiva nebo betonu zdí a valů před započetím oprav ručně</t>
  </si>
  <si>
    <t>801-5</t>
  </si>
  <si>
    <t>před započetím oprav</t>
  </si>
  <si>
    <t>Včetně odstranění mechu, případně i jiných rostlin a jejich odklizení na vzdálenost do 20 m.</t>
  </si>
  <si>
    <t>nad terénem-severní strana : (13,295+3,28+13,0)*1,2</t>
  </si>
  <si>
    <t>nad terénem-jiižní a východní strana : (10,5+2,97+0,25*2+5,225+7,6)*0,5</t>
  </si>
  <si>
    <t>625981114R00</t>
  </si>
  <si>
    <t>Obklad vnějších konstrukcí polystyrenem tloušťky 80 mm</t>
  </si>
  <si>
    <t>prováděný současně s betonováním (vložený do bednění stěn nebo dna),</t>
  </si>
  <si>
    <t>vikýř : 0,3*10,3</t>
  </si>
  <si>
    <t>622300032RAE</t>
  </si>
  <si>
    <t>Zateplení vnějších plášťů budov kontaktní zateplovací systém s polystyrénem, tloušťky 140 mm, pro budovy výšky nad 6 m, s otvory</t>
  </si>
  <si>
    <t>Zakrytí výplní otvorů. Osazení soklové lišty. Nalepení tepelně izolačních fasádních desek EPS-F (fasáda, ostění a parapety výplní otvorů). Zajištění terčovými hmoždinkami. Vyztužení rohů lištami, osazení parapetních a okenních omítkových lišt. Nanesení lepicí stěrky na zabroušený podklad, vlepení výztužné sklolaminátové síťoviny, zatření stěrky. Penetrační nátěr, povrchová úprava omítkou. Včetně montáže, demontáže a jednoměsíčního nájmu lešení.</t>
  </si>
  <si>
    <t>1,8*10,35-1,685*9,345</t>
  </si>
  <si>
    <t>622300036RAC</t>
  </si>
  <si>
    <t>Zateplení vnějších plášťů budov kontaktní zateplovací systém s polystyrénem, tloušťky 100 mm, pro budovy do výšky 6 m, bez otvorů</t>
  </si>
  <si>
    <t>Osazení soklové lišty. Nalepení tepelně izolačních fasádních desek. Zajištění terčovými hmoždinkami. Vyztužení rohů lištami. Nanesení lepicí stěrky na zabroušený podklad, vlepení výztužné sklolaminátové síťoviny, zatření stěrky. Penetrační nátěr, povrchová úprava omítkou. Včetně montáže, demontáže a jednoměsíčního nájmu lešení.</t>
  </si>
  <si>
    <t>vstup-ostění : 2,565*0,6*2</t>
  </si>
  <si>
    <t>622420110RAA</t>
  </si>
  <si>
    <t>Omítka vnější stěn vápenocementová štuková, stupeň složitosti 2, včetně nátěru nebo nástřiku Akronátem, včetně lešení</t>
  </si>
  <si>
    <t>pohled západní : 1,15*0,6+1,04*0,6+1,2*0,7+1,7*1,04</t>
  </si>
  <si>
    <t>pohled severní : 0,6*0,6</t>
  </si>
  <si>
    <t>631312611R00</t>
  </si>
  <si>
    <t xml:space="preserve">Mazanina z betonu prostého tl. přes 50 do 80 mm třídy C 16/20,  </t>
  </si>
  <si>
    <t>(z kameniva) hlazená dřevěným hladítkem</t>
  </si>
  <si>
    <t>Včetně vytvoření dilatačních spár, bez zaplnění.</t>
  </si>
  <si>
    <t>m.č. 2.03A : (9,93*3,515+0,51*1,5)*0,08</t>
  </si>
  <si>
    <t>631313611R00</t>
  </si>
  <si>
    <t xml:space="preserve">Mazanina z betonu prostého tl. přes 80 do 120 mm třídy C 16/20 ,  </t>
  </si>
  <si>
    <t>m.č. 1.14a, 1.14b, 1.12 : 4,455*1,65*0,1</t>
  </si>
  <si>
    <t>m.č. 1.13, 1.11 : (1,2*1,7+1,0*0,35)*0,1</t>
  </si>
  <si>
    <t>631312131R00</t>
  </si>
  <si>
    <t>Doplnění mazanin betonem prostým o ploše jednotlivě přes 1 do 4 m2  tloušťky přes 80 mm</t>
  </si>
  <si>
    <t>prostým betonem (s dodáním hmot) bez potěru,</t>
  </si>
  <si>
    <t>m.č. 1.01 : (1,5*0,3+1,4*0,7)*0,545+1,5*0,3*0,2+1,5*0,6*0,175</t>
  </si>
  <si>
    <t>631312141R00</t>
  </si>
  <si>
    <t>Doplnění mazanin betonem prostým rýh v dosavadních mazaninách</t>
  </si>
  <si>
    <t>m.č. 1.04 : (0,6*3,0+0,5*1,1)*0,08</t>
  </si>
  <si>
    <t>m.č. 2.04 : 0,4*3,6*0,08</t>
  </si>
  <si>
    <t>m.č. 2.05 : 0,4*3,92*0,08</t>
  </si>
  <si>
    <t>m.č. 2.04/2.06 : 0,45*10,23*0,08</t>
  </si>
  <si>
    <t>m.č. 2.07, 2.08b, 2.09 : (0,5*3,3+0,2*3,1)*0,08</t>
  </si>
  <si>
    <t>3.NP : (0,4*3,5*2+0,5*4,95+0,2*1,0+0,3*0,6+0,4*4,95+2,2*0,65+0,5*5,2+0,5*6,0+0,45*14,6)*0,08</t>
  </si>
  <si>
    <t>631319171R00</t>
  </si>
  <si>
    <t xml:space="preserve">Příplatek za stržení povrchu tloušťka mazaniny do 80 mm </t>
  </si>
  <si>
    <t>spodní vrstvy mazaniny latí před vložením výztuže nebo pletiva pro tloušťku obou vrstev mazaniny</t>
  </si>
  <si>
    <t>Odkaz na mn. položky pořadí 123 : 2,85352</t>
  </si>
  <si>
    <t>631319173R00</t>
  </si>
  <si>
    <t>Příplatek za stržení povrchu tloušťka mazaniny od 80 mm do 120 mm</t>
  </si>
  <si>
    <t>Odkaz na mn. položky pořadí 124 : 0,97408</t>
  </si>
  <si>
    <t>m.č. 1.01 : 1,35*0,57</t>
  </si>
  <si>
    <t>631361921RT3</t>
  </si>
  <si>
    <t>Výztuž mazanin z betonů a z lehkých betonů ze svařovaných sítí průměr drátu 5 mm, velikost oka 150/150 mm</t>
  </si>
  <si>
    <t xml:space="preserve">2,099 kg/m2  +20% : </t>
  </si>
  <si>
    <t>m.č. 1.14a, 1.14b, 1.12 : 4,455*1,65*2,099*0,001*1,2</t>
  </si>
  <si>
    <t>m.č. 1.13, 1.11 : (1,2*1,7+1,0*0,35)*2,099*0,001*1,2</t>
  </si>
  <si>
    <t>631361921RT5</t>
  </si>
  <si>
    <t>Výztuž mazanin z betonů a z lehkých betonů ze svařovaných sítí průměr drátu 6 mm, velikost oka 150/150 mm</t>
  </si>
  <si>
    <t xml:space="preserve">3,301 kg/m2  +20% : </t>
  </si>
  <si>
    <t>m.č. 2.03A : (9,93*3,515+0,51*1,5)*3,301*0,001*1,2</t>
  </si>
  <si>
    <t>631571003R00</t>
  </si>
  <si>
    <t>Násyp pod podlahy z kameniva z kameniva  ze štěrkopísku 0-32 pro zpevnění podkladu</t>
  </si>
  <si>
    <t>pod mazaniny a dlažby, popř. na plochých střechách, vodorovný nebo ve spádu, s udusáním a urovnáním povrchu,</t>
  </si>
  <si>
    <t>m.č. 1.14a, 1.14b, 1.12 : 4,455*1,65*0,25</t>
  </si>
  <si>
    <t>m.č. 1.13, 1.11 : (1,2*1,7+1,0*0,35)*0,25</t>
  </si>
  <si>
    <t>m.č. 1.04 : (0,6*3,0+0,5*1,1)*0,25</t>
  </si>
  <si>
    <t>631591211R00</t>
  </si>
  <si>
    <t>Násyp pod podlahy z lehkých materiálů z minerálního porobetonového granulátu</t>
  </si>
  <si>
    <t>pod  mazaniny a dlažby, popř. na plochých střechách vodorovný nebo ve spádu s udusáním a urovnáním povrchu</t>
  </si>
  <si>
    <t>3.NP : (0,4*3,5*2+0,5*4,95+0,2*1,0+0,3*0,6+0,4*4,95)*0,1</t>
  </si>
  <si>
    <t>632411901R00</t>
  </si>
  <si>
    <t>Potěr ze suchých směsí nátěr nesavých podkladů kontaktní,  , Penetrace funkce: adhezní můstek; ředidlo: bez nutnosti ředit</t>
  </si>
  <si>
    <t>s rozprostřením a uhlazením</t>
  </si>
  <si>
    <t xml:space="preserve">P1-03N-K : </t>
  </si>
  <si>
    <t>m.č. 1.03 : 20,5-2,1*3,4</t>
  </si>
  <si>
    <t>632415125RT2</t>
  </si>
  <si>
    <t>Potěr ze suchých směsí cementový samonivelační vyrovnávací, tloušťky 25 mm, včetně penetrace, Penetrace</t>
  </si>
  <si>
    <t>m.č. 1.01 : 1,4</t>
  </si>
  <si>
    <t>632421116RT1</t>
  </si>
  <si>
    <t>Potěr ze suchých směsí samonivelační podlahová hmota na bázi cementu, tloušťky 6 mm, včetně penetrace, Penetrace akrylátová; funkce: adhezní můstek; ředidlo: voda (disperzní)</t>
  </si>
  <si>
    <t>včetně penetrace podkladu.</t>
  </si>
  <si>
    <t xml:space="preserve">P2-02N-K : </t>
  </si>
  <si>
    <t>m.č. 2.07 : 4,7</t>
  </si>
  <si>
    <t>m.č. 2.08a : 2,6</t>
  </si>
  <si>
    <t>m.č. 2.08b : 2,0</t>
  </si>
  <si>
    <t>m.č. 2.09 : 2,8</t>
  </si>
  <si>
    <t>632421117RT1</t>
  </si>
  <si>
    <t>Potěr ze suchých směsí samonivelační podlahová hmota na bázi cementu, tloušťka 7 mm, včetně penetrace, Penetrace akrylátová; funkce: adhezní můstek; ředidlo: voda (disperzní)</t>
  </si>
  <si>
    <t xml:space="preserve">P1-02N-K : </t>
  </si>
  <si>
    <t>632421118RT1</t>
  </si>
  <si>
    <t>Potěr ze suchých směsí samonivelační podlahová hmota na bázi cementu, tloušťky 8 mm, včetně penetrace, Penetrace akrylátová; funkce: adhezní můstek; ředidlo: voda (disperzní)</t>
  </si>
  <si>
    <t xml:space="preserve">P3-04N-K : </t>
  </si>
  <si>
    <t>m.č. 3.03 : 6,6+1,3+1,3+1,5</t>
  </si>
  <si>
    <t>m.č. 3.05 : 2,6</t>
  </si>
  <si>
    <t>m.č. 3.06 : 2,9</t>
  </si>
  <si>
    <t>m.č. 3.07b : 2,7</t>
  </si>
  <si>
    <t>632421225RT1</t>
  </si>
  <si>
    <t>Potěr ze suchých směsí samonivelační podlahová modifikovaná hmota na bázi cementu, tloušťky 25 mm, včetně penetrace, Penetrace akrylátová; funkce: adhezní můstek; ředidlo: voda (disperzní)</t>
  </si>
  <si>
    <t>080165191400R</t>
  </si>
  <si>
    <t>Čerpadlo betonářské kolové SCHWING</t>
  </si>
  <si>
    <t>Sh</t>
  </si>
  <si>
    <t>STROJ</t>
  </si>
  <si>
    <t>Stroj</t>
  </si>
  <si>
    <t>POL6_</t>
  </si>
  <si>
    <t>výložník 27 m</t>
  </si>
  <si>
    <t>Cenu tvoří:</t>
  </si>
  <si>
    <t>- sazba za hodinu použití</t>
  </si>
  <si>
    <t>- sazba za technologické mytí (na 1 m3)</t>
  </si>
  <si>
    <t>- sazba za km jízdy. Započteno 2x25 km. Poděleno objemem nádrže (4 m3)</t>
  </si>
  <si>
    <t>622315564R00</t>
  </si>
  <si>
    <t>Zateplení parapetu extrudovaným polystyrénem, tloušťky 40 mm</t>
  </si>
  <si>
    <t>nanesení lepicího tmelu na izolační desky, nalepení desek, natažení stěrky, vtlačení výztužné tkaniny a přehlazení stěrky. Včetně parapetních lišt.</t>
  </si>
  <si>
    <t xml:space="preserve">podrovnání parapetů : </t>
  </si>
  <si>
    <t>3.NP : 0,33*(1,62+1,92*2+1,845+1,52)</t>
  </si>
  <si>
    <t>632451012R00</t>
  </si>
  <si>
    <t>Vyrovnávací potěr ze suché směsi v pásu tloušťky 30 mm</t>
  </si>
  <si>
    <t>1.NP : 0,25*1,2*4+0,4*1,2*4</t>
  </si>
  <si>
    <t>2.NP : 0,55*(2,2+2,3*2+1,8+2,45)+0,25*1,2+0,15*1,2*3+0,25*1,2*2+0,5*1,28</t>
  </si>
  <si>
    <t>3.NP : 0,16*(1,62+1,92*2+1,845+1,52+1,18*2)</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</si>
  <si>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</si>
  <si>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</si>
  <si>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</si>
  <si>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1.NP : 1</t>
  </si>
  <si>
    <t>642942111R00</t>
  </si>
  <si>
    <t>Osazení zárubní dveřních ocelových bez dveřních křídel, do zdiva včetně kotvení, na jakoukoliv cementovou maltu, s vybetonováním prahu v zárubni a s osazením špalíků nebo latí pro dřevěný práh  plocha do 2,5 m2</t>
  </si>
  <si>
    <t>Odkaz na mn. položky pořadí 152 : 2,00000</t>
  </si>
  <si>
    <t>Odkaz na mn. položky pořadí 153 : 1,00000</t>
  </si>
  <si>
    <t>Odkaz na mn. položky pořadí 154 : 1,00000</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</si>
  <si>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</si>
  <si>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</si>
  <si>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</si>
  <si>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Odkaz na mn. položky pořadí 155 : 2,00000</t>
  </si>
  <si>
    <t>Odkaz na mn. položky pořadí 156 : 5,00000</t>
  </si>
  <si>
    <t>Odkaz na mn. položky pořadí 157 : 1,00000</t>
  </si>
  <si>
    <t>642942213R00</t>
  </si>
  <si>
    <t>Osazení zárubní dveřních ocelových do sádrokartonové příčky  tloušťky 125 mm  šířky 700 mm, bez dodávky zárubně</t>
  </si>
  <si>
    <t>Odkaz na mn. položky pořadí 158 : 2,00000</t>
  </si>
  <si>
    <t>Odkaz na mn. položky pořadí 159 : 2,00000</t>
  </si>
  <si>
    <t>Odkaz na mn. položky pořadí 160 : 1,00000</t>
  </si>
  <si>
    <t>Odkaz na mn. položky pořadí 161 : 4,00000</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</si>
  <si>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</si>
  <si>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</si>
  <si>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</si>
  <si>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Odkaz na mn. položky pořadí 162 : 1,00000</t>
  </si>
  <si>
    <t>Odkaz na mn. položky pořadí 163 : 3,00000</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</si>
  <si>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</si>
  <si>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</si>
  <si>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</si>
  <si>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308/T : 1,18</t>
  </si>
  <si>
    <t>309/T : 1,18</t>
  </si>
  <si>
    <t>648991113RT6</t>
  </si>
  <si>
    <t>Osazení parapetních desek z plastických hmot Dodávka a osazení parapetních desek z plastických hmot šířky 500 mm</t>
  </si>
  <si>
    <t>101-105/T : 1,29*5</t>
  </si>
  <si>
    <t>107-108/T : 1,2*2</t>
  </si>
  <si>
    <t>648991113RT7</t>
  </si>
  <si>
    <t>Osazení parapet.desek plast. a lamin. š.nad 20cm, včetně dodávky plastové parapetní desky š. 600 mm</t>
  </si>
  <si>
    <t>106/T : 1,2</t>
  </si>
  <si>
    <t>55330380R</t>
  </si>
  <si>
    <t>Zárubeň kovová pro přesné zdění; H' = 1 970 mm; B' = 700 mm; t = 100 mm; počet křídel: 1; materiál těsnění: bez těsnění; profil: hranatý; typ závěsů: pevné; počet závěsů = 3</t>
  </si>
  <si>
    <t>D/105 : 1</t>
  </si>
  <si>
    <t>D/113 : 1</t>
  </si>
  <si>
    <t>55330382R</t>
  </si>
  <si>
    <t>Zárubeň kovová pro přesné zdění; H' = 1 970 mm; B' = 800 mm; t = 100 mm; počet křídel: 1; materiál těsnění: bez těsnění; profil: hranatý; typ závěsů: pevné; počet závěsů = 3</t>
  </si>
  <si>
    <t>D/107 : 1</t>
  </si>
  <si>
    <t>55330383R</t>
  </si>
  <si>
    <t>D/106 : 1</t>
  </si>
  <si>
    <t>553308110R</t>
  </si>
  <si>
    <t>Zárubeň kovová - polodrážková (klasická); pro sádrokarton; H' = 1 970 mm; B' = 700 mm; t = 100 mm; počet křídel: 1; materiál těsnění: PVC; profil: hranatý; typ závěsů: stavitelné; počet závěsů = 3</t>
  </si>
  <si>
    <t>D/201 : 1</t>
  </si>
  <si>
    <t>D/308 : 1</t>
  </si>
  <si>
    <t>553308111R</t>
  </si>
  <si>
    <t>D/204 : 1</t>
  </si>
  <si>
    <t>D/205 : 1</t>
  </si>
  <si>
    <t>D/206 : 1</t>
  </si>
  <si>
    <t>D/306 : 1</t>
  </si>
  <si>
    <t>D/309 : 1</t>
  </si>
  <si>
    <t>553308131R</t>
  </si>
  <si>
    <t>Zárubeň kovová - polodrážková (klasická); pro sádrokarton; H' = 1 970 mm; B' = 900 mm; t = 100 mm; počet křídel: 1; materiál těsnění: PVC; profil: hranatý; typ závěsů: stavitelné; počet závěsů = 3</t>
  </si>
  <si>
    <t>D/110 : 1</t>
  </si>
  <si>
    <t>553308210R</t>
  </si>
  <si>
    <t>Zárubeň kovová - polodrážková (klasická); pro sádrokarton; H' = 1 970 mm; B' = 700 mm; t = 125 mm; počet křídel: 1; materiál těsnění: PVC; profil: hranatý; typ závěsů: stavitelné; počet závěsů = 3</t>
  </si>
  <si>
    <t>D/109 : 1</t>
  </si>
  <si>
    <t>D/301 : 1</t>
  </si>
  <si>
    <t>553308211R</t>
  </si>
  <si>
    <t>D/111 : 1</t>
  </si>
  <si>
    <t>553308221R</t>
  </si>
  <si>
    <t>Zárubeň kovová - polodrážková (klasická); pro sádrokarton; H' = 1 970 mm; B' = 800 mm; t = 125 mm; počet křídel: 1; materiál těsnění: PVC; profil: hranatý; typ závěsů: stavitelné; počet závěsů = 3</t>
  </si>
  <si>
    <t>D/103 : 1</t>
  </si>
  <si>
    <t>553313002207</t>
  </si>
  <si>
    <t>Zárubeň ocelová do SDK se stínovou drážkou 900/2250 L, P mm, tl. příčky 125 mm</t>
  </si>
  <si>
    <t>D/207 : 1</t>
  </si>
  <si>
    <t>D/208 : 1</t>
  </si>
  <si>
    <t>D/209 : 1</t>
  </si>
  <si>
    <t>D/312 : 1</t>
  </si>
  <si>
    <t>5533301136210</t>
  </si>
  <si>
    <t>Zárubeň ocelová YHtm 100/2100/900 L, P, EI, EW 30</t>
  </si>
  <si>
    <t>D/108 : 1</t>
  </si>
  <si>
    <t>5533301136R</t>
  </si>
  <si>
    <t>Zárubeň kovová - polodrážková (klasická); pro přesné zdění; H' = 1 970 mm; B' = 900 mm; t = 100 mm; počet křídel: 1; materiál těsnění: PVC; profil: hranatý; typ závěsů: stavitelné; počet závěsů = 3</t>
  </si>
  <si>
    <t>D/104 : 1</t>
  </si>
  <si>
    <t>D/210 : 1</t>
  </si>
  <si>
    <t>D/313 : 1</t>
  </si>
  <si>
    <t>346244361RT2</t>
  </si>
  <si>
    <t>Zazdívka rýh, potrubí, nik (výklenků) nebo kapes tloušťka 65 mm</t>
  </si>
  <si>
    <t>z jakéhokoliv druhu pálených cihel, s pomocným lešením výšky do 1,9 m a pro zatížení do 1,5 kPa.</t>
  </si>
  <si>
    <t>1.NP/3.NP : 10,0*0,3+8,5*0,1</t>
  </si>
  <si>
    <t>1.NP/2.NP : 3,15*0,12</t>
  </si>
  <si>
    <t>3.NP : 0,8*0,2</t>
  </si>
  <si>
    <t>612423521R00</t>
  </si>
  <si>
    <t xml:space="preserve">Omítka rýh ve stěnách maltou vápennou hladká, o šířce rýhy do 150 mm,  </t>
  </si>
  <si>
    <t>1.NP/3.NP : 8,5*0,1+8,0*0,08</t>
  </si>
  <si>
    <t>612423621R00</t>
  </si>
  <si>
    <t xml:space="preserve">Omítka rýh ve stěnách maltou vápennou hladká, šířky rýhy přes 150 do 300 mm,  </t>
  </si>
  <si>
    <t>1.NP/3.NP : 10,0*0,3</t>
  </si>
  <si>
    <t>967031733R00</t>
  </si>
  <si>
    <t>Přisekání plošné zdiva cihelného na jakoukoliv maltu vápennou nebo vépenocementovou, tloušťky do 150 mm</t>
  </si>
  <si>
    <t>801-3</t>
  </si>
  <si>
    <t>z jakýchkoliv cihel pálených, včetně pomocného lešení o výšce podlahy do 1900 mm a pro zatížení do 1,5 kPa  (150 kg/m2),</t>
  </si>
  <si>
    <t>3.NP - štíty : 3,5*0,4+3,5*0,3+5,0*0,4</t>
  </si>
  <si>
    <t>969021111R00</t>
  </si>
  <si>
    <t>Vybourání kanalizačního potrubí DN do 100 mm</t>
  </si>
  <si>
    <t>včetně pomocného lešení o výšce podlahy do 1900 mm a pro zatížení do 1,5 kPa  (150 kg/m2),</t>
  </si>
  <si>
    <t>znovuobnovení svodu : 7,5</t>
  </si>
  <si>
    <t>970031130R00</t>
  </si>
  <si>
    <t>Jádrové vrtání, kruhové prostupy v cihelném zdivu jádrové vrtání, do D 130 mm</t>
  </si>
  <si>
    <t>1.NP : 0,55*2+0,7*1</t>
  </si>
  <si>
    <t>3.NP : 0,4</t>
  </si>
  <si>
    <t>970031160R00</t>
  </si>
  <si>
    <t>Jádrové vrtání, kruhové prostupy v cihelném zdivu jádrové vrtání, do D 160 mm</t>
  </si>
  <si>
    <t>1.NP : 0,37</t>
  </si>
  <si>
    <t>2.NP : 0,5</t>
  </si>
  <si>
    <t>970031300R00</t>
  </si>
  <si>
    <t>Jádrové vrtání, kruhové prostupy v cihelném zdivu jádrové vrtání, do D 300 mm</t>
  </si>
  <si>
    <t>1.NP : 0,75*2+0,38</t>
  </si>
  <si>
    <t>970033130R00</t>
  </si>
  <si>
    <t>Jádrové vrtání, kruhové prostupy v cihelném zdivu příplatek za jádrové vrtání ve H nad 1,5 m , do D 130 mm</t>
  </si>
  <si>
    <t>1.NP : 0,55*2</t>
  </si>
  <si>
    <t>970033160R00</t>
  </si>
  <si>
    <t>Jádrové vrtání, kruhové prostupy v cihelném zdivu příplatek za jádrové vrtání ve H nad 1,5 m , do D 160 mm</t>
  </si>
  <si>
    <t>970033300R00</t>
  </si>
  <si>
    <t>Jádrové vrtání, kruhové prostupy v cihelném zdivu příplatek za jádrové vrtání ve H nad 1,5 m , do D 300 mm</t>
  </si>
  <si>
    <t>970034130R00</t>
  </si>
  <si>
    <t>Jádrové vrtání, kruhové prostupy v cihelném zdivu příplatek za jádrové vrtání vodorovně ve stěně, do D 130 mm</t>
  </si>
  <si>
    <t>970034300R00</t>
  </si>
  <si>
    <t>Jádrové vrtání, kruhové prostupy v cihelném zdivu příplatek za jádrové vrtání vodorovně ve stěně, do D 300 mm</t>
  </si>
  <si>
    <t>970037130R00</t>
  </si>
  <si>
    <t>Jádrové vrtání, kruhové prostupy v cihelném zdivu příplatek za časté přemístění stroje jádrového vrtání, do D 130 mm</t>
  </si>
  <si>
    <t>970037160R00</t>
  </si>
  <si>
    <t>Jádrové vrtání, kruhové prostupy v cihelném zdivu příplatek za časté přemístění stroje jádrového vrtání, do D 160 mm</t>
  </si>
  <si>
    <t>970037300R00</t>
  </si>
  <si>
    <t>Jádrové vrtání, kruhové prostupy v cihelném zdivu příplatek za časté přemístění stroje jádrového vrtání, do D 300 mm</t>
  </si>
  <si>
    <t>973031325R00</t>
  </si>
  <si>
    <t>Vysekání v cihelném zdivu výklenků a kapes kapes na jakoukoliv maltu vápennou nebo vápenocementovou, plochy do 0,1 m2, hloubky do 300 mm</t>
  </si>
  <si>
    <t>Oranžová</t>
  </si>
  <si>
    <t>Včetně pomocného lešení o výšce podlahy do 1900 mm a pro zatížení do 1,5 kPa  (150 kg/m2).</t>
  </si>
  <si>
    <t>974031143R00</t>
  </si>
  <si>
    <t>Vysekání rýh v jakémkoliv zdivu cihelném v ploše  do hloubky 70 mm, šířky do 100 mm</t>
  </si>
  <si>
    <t>1.NP/3.NP : 8,0</t>
  </si>
  <si>
    <t>974031153R00</t>
  </si>
  <si>
    <t>Vysekání rýh v jakémkoliv zdivu cihelném v ploše  do hloubky 100 mm, šířky do 100 mm</t>
  </si>
  <si>
    <t>1.NP/3.NP : 8,5</t>
  </si>
  <si>
    <t>974031154R00</t>
  </si>
  <si>
    <t>Vysekání rýh v jakémkoliv zdivu cihelném v ploše  do hloubky 100 mm, šířky do 150 mm</t>
  </si>
  <si>
    <t>1.NP/2.NP : 3,15</t>
  </si>
  <si>
    <t>974031155R00</t>
  </si>
  <si>
    <t>Vysekání rýh v jakémkoliv zdivu cihelném v ploše  do hloubky 100 mm, šířky do 200 mm</t>
  </si>
  <si>
    <t>3.NP : 0,8</t>
  </si>
  <si>
    <t>974031167R00</t>
  </si>
  <si>
    <t>Vysekání rýh v jakémkoliv zdivu cihelném v ploše  do hloubky 150 mm, šířky do 300 mm</t>
  </si>
  <si>
    <t>1.NP/3.NP : 10,0</t>
  </si>
  <si>
    <t>974031664R00</t>
  </si>
  <si>
    <t>Vysekání rýh v jakémkoliv zdivu cihelném pro vtahování nosníků do zdí, před vybouráním otvorů  do hloubky 150 mm, při výšce nosníku do 150 mm</t>
  </si>
  <si>
    <t>Červená</t>
  </si>
  <si>
    <t>102/KO : 2,5*2</t>
  </si>
  <si>
    <t>105/KO : 1,25*2</t>
  </si>
  <si>
    <t>107/KO : 0,6*3</t>
  </si>
  <si>
    <t>206/KO : 2,36*3</t>
  </si>
  <si>
    <t>212/KO : 1,05</t>
  </si>
  <si>
    <t>304/KO : 1,05</t>
  </si>
  <si>
    <t>974031666R00</t>
  </si>
  <si>
    <t>Vysekání rýh v jakémkoliv zdivu cihelném pro vtahování nosníků do zdí, před vybouráním otvorů  do hloubky 150 mm, při výšce nosníku do 250 mm</t>
  </si>
  <si>
    <t>101/KO : 1,86*3</t>
  </si>
  <si>
    <t>103/KO : 1,25*2</t>
  </si>
  <si>
    <t>104/KO : 1,675*2</t>
  </si>
  <si>
    <t>201/KO : 2,65*3</t>
  </si>
  <si>
    <t>202/KO : 2,75*3</t>
  </si>
  <si>
    <t>203/KO : 2,25*3</t>
  </si>
  <si>
    <t>204/KO : 2,75*3</t>
  </si>
  <si>
    <t>205/KO : 2,9*3</t>
  </si>
  <si>
    <t>211/KO : 1,7*2</t>
  </si>
  <si>
    <t>977000012R00</t>
  </si>
  <si>
    <t>Zvětšení průměru komínového průduchu frézováním úběr do 50 mm</t>
  </si>
  <si>
    <t>978036391R00</t>
  </si>
  <si>
    <t>Otlučení vnějších omítek šlechtěných z umělého kamene, v rozsahu do 100 %</t>
  </si>
  <si>
    <t>711170201R00</t>
  </si>
  <si>
    <t>Odstranění izolace proti vodě - fólie svislá, volně</t>
  </si>
  <si>
    <t>800-711</t>
  </si>
  <si>
    <t>pod terénem-severní strana : (12,8+3,3+13,4)*0,5</t>
  </si>
  <si>
    <t>767134801R00</t>
  </si>
  <si>
    <t>Demontáž stěn a příček z plechu oplechování stěn  plechy nýtovanými</t>
  </si>
  <si>
    <t>800-767</t>
  </si>
  <si>
    <t>plech. soklová předstěna : (12,8+3,3+13,4)*1,2</t>
  </si>
  <si>
    <t>941941041R00</t>
  </si>
  <si>
    <t>Montáž lešení lehkého pracovního řadového s podlahami šířky od 1,00 do 1,20 m, výšky do 10 m</t>
  </si>
  <si>
    <t>800-3</t>
  </si>
  <si>
    <t>včetně kotvení</t>
  </si>
  <si>
    <t>Včetně kotvení lešení.</t>
  </si>
  <si>
    <t>pohled JIH : 10,0*11,0+8,0*11,0</t>
  </si>
  <si>
    <t>pohled VÝCHOD : 10,0*4,0+7,0*4,5</t>
  </si>
  <si>
    <t>pohled SEVER : 8,0*8,5+8,5*15,0</t>
  </si>
  <si>
    <t>pohled ZÁPAD : 9,0*6,5+12,0*11,5</t>
  </si>
  <si>
    <t>941941291R00</t>
  </si>
  <si>
    <t>Montáž lešení lehkého pracovního řadového s podlahami příplatek za každý další i započatý měsíc použití lešení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</si>
  <si>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</si>
  <si>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</si>
  <si>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</si>
  <si>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</si>
  <si>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1.NP : 11,9+19,3+20,5+5,5+6,5+6,4+15,0+42,9+11,8+12,1+17,7+2,8+2,5+2,0+1,4+3,0</t>
  </si>
  <si>
    <t>2.NP : 19,5+11,4+35,8+3,8+3,4+43,2+13,0+46,5+4,7+2,6+2,0+2,8+3,9</t>
  </si>
  <si>
    <t>3.NP : 5,5+6,6+6,6+1,3+1,3+1,5+9,2+2,6+2,9+3,2+2,7+52,1+26,2+54,3+27,2</t>
  </si>
  <si>
    <t>941955003R00</t>
  </si>
  <si>
    <t>Lešení lehké pracovní pomocné pomocné, o výšce lešeňové podlahy přes 1,9 do 2,5 m</t>
  </si>
  <si>
    <t>941955102R00</t>
  </si>
  <si>
    <t>Lešení lehké pracovní pomocné ve schodišti, o výšce lešeňové podlahy přes 1,5 do 3,5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</si>
  <si>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</si>
  <si>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</si>
  <si>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(19,38*10,14+12,79*3,86)*3</t>
  </si>
  <si>
    <t>952902110R00</t>
  </si>
  <si>
    <t>Čištění budov zametáním v místnostech, chodbách, na schodišti a na půdě</t>
  </si>
  <si>
    <t xml:space="preserve">schodišťová hala, výtah : </t>
  </si>
  <si>
    <t>1.NP : (13,1+3,9+2,6+6,0)*3</t>
  </si>
  <si>
    <t>2.NP : (21,7+2,5+3,9)*3</t>
  </si>
  <si>
    <t>3.NP : (18,2+2,5+3,9)*3</t>
  </si>
  <si>
    <t>953941312R00</t>
  </si>
  <si>
    <t>Osazení předmětů na hmoždinky osazení hasicího přístroje</t>
  </si>
  <si>
    <t>722212440R00</t>
  </si>
  <si>
    <t>Štítky orientační na zeď</t>
  </si>
  <si>
    <t>soubor</t>
  </si>
  <si>
    <t>800-721</t>
  </si>
  <si>
    <t>44984114R</t>
  </si>
  <si>
    <t>přístoj hasicí práškový; P6Te; výtlačný prostředek dusík; náplň 6 kg; dostřik 4 m; doba činnosti min 12 s</t>
  </si>
  <si>
    <t>962031113R00</t>
  </si>
  <si>
    <t>Bourání příček z cihel pálených plných, tloušťky 65 mm</t>
  </si>
  <si>
    <t>nebo vybourání otvorů průřezové plochy přes 4 m2 v příčkách, včetně pomocného lešení o výšce podlahy do 1900 mm a pro zatížení do 1,5 kPa  (150 kg/m2),</t>
  </si>
  <si>
    <t>m.č. 1.01/1.03 : 3,0*3,15+2,0*0,85*2</t>
  </si>
  <si>
    <t>m.č. 2.02 : 3,3*(2,8*2+1,7*2+0,8+1,8)-2,0*0,6*5</t>
  </si>
  <si>
    <t>m.č. 2.01/2.03a : 3,3*1,5-2,0*0,9</t>
  </si>
  <si>
    <t>m.č. 3.03a,b,c,d, 3.01 : 2,3*(4,0+2,86*2+1,9*2+1,8+0,8)-2,0*0,6*5-2,0*0,7*2</t>
  </si>
  <si>
    <t>962031123R00</t>
  </si>
  <si>
    <t>Bourání příček z cihel pálených děrovaných, tloušťky 80 mm</t>
  </si>
  <si>
    <t>m.č. 1.14a, 1.14b, 1.12, 1.15 : 3,0*(4,455+1,5+1,5+1,5)-1,97*0,6*2</t>
  </si>
  <si>
    <t>m.č. 2.03a : 3,3*3,5-2,0*0,7</t>
  </si>
  <si>
    <t>962031124R00</t>
  </si>
  <si>
    <t>Bourání příček z cihel pálených děrovaných, tloušťky 115 mm</t>
  </si>
  <si>
    <t>m.č. 1.02, 1.06, 1.07 : 3,0*(7,6+3,8)-2,0*0,8*2</t>
  </si>
  <si>
    <t>m.č. 2.03b, 2.03c, 2.06 : 3,3*(9,93+3,85)-2,0*0,9*2</t>
  </si>
  <si>
    <t>m.č. 2.04, 2.05. 2.07, 2.08a, 2.08b, 2.09 : 3,3*(7,72+5,3+2,95+1,0)-2,0*0,8*2-2,0*0,9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</si>
  <si>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</si>
  <si>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</si>
  <si>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</si>
  <si>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m.č. 2.03a : (3,3*3,5-2,1*0,95)*0,3+2,44*1,86*0,33</t>
  </si>
  <si>
    <t>3.NP : 1,65*4,0*0,5+1,65*1,6*0,5/2</t>
  </si>
  <si>
    <t>962032641R00</t>
  </si>
  <si>
    <t>Bourání zdiva nadzákladového komínového z jakýchkoliv cihel pálených, šamotových nebo vápenopískových nad střechou, na maltu cementovou</t>
  </si>
  <si>
    <t>3.NP : 6,3*0,9*0,5</t>
  </si>
  <si>
    <t>963016111R00</t>
  </si>
  <si>
    <t>Demontáž sádrokartonových a sádrovláknitých podhledů z desek bez minerální izolace, na jednoduché ocelové konstrukci, 1x opláštěné tl. 12,5 mm</t>
  </si>
  <si>
    <t>3.NP : 2,6*18,5*2</t>
  </si>
  <si>
    <t>963016151R00</t>
  </si>
  <si>
    <t>Demontáž sádrokartonových a sádrovláknitých podhledů z desek bez minerální izolace, na dvouúrovňovém křížovém roštu, 1x opláštěné tl. 12,5 mm</t>
  </si>
  <si>
    <t>1.NP : 2,2*1,2</t>
  </si>
  <si>
    <t>2.NP : 4,45*2,8</t>
  </si>
  <si>
    <t>3.NP : 18,5*5,25+2,95*3,1+8,5*2,9</t>
  </si>
  <si>
    <t>963023712R00</t>
  </si>
  <si>
    <t>Vybourání schodišťových stupňů ze zdi cihelné, oboustranně</t>
  </si>
  <si>
    <t>oblých, rovných nebo kosých,</t>
  </si>
  <si>
    <t>3.NP : 1,3*12</t>
  </si>
  <si>
    <t>963042819R00</t>
  </si>
  <si>
    <t>Bourání jakýchkoliv betonových schodišťových stupňů zhotovených na místě</t>
  </si>
  <si>
    <t>1.NP : 1,5*3</t>
  </si>
  <si>
    <t>965042121RT2</t>
  </si>
  <si>
    <t>Bourání podkladů pod dlažby nebo litých celistvých dlažeb a mazanin  betonových nebo z litého asfaltu, tloušťky do 100 mm, plochy do 1 m2</t>
  </si>
  <si>
    <t>m.č. 1.17 : 0,55*0,55*0,1</t>
  </si>
  <si>
    <t>965042131RT1</t>
  </si>
  <si>
    <t>Bourání podkladů pod dlažby nebo litých celistvých dlažeb a mazanin  betonových nebo z litého asfaltu, tloušťky do 100 mm, plochy do 4 m2</t>
  </si>
  <si>
    <t>m.č. 1.13, 1.11 : (1,2*1,7+1,0*0,35)*0,08</t>
  </si>
  <si>
    <t>m.č. 1.14a, 1.14b, 1.12 : 4,455*1,65*0,08</t>
  </si>
  <si>
    <t>souvrství stropu 1.NP/2.NP : (1,95*3,4+3,15*4,0+3,6*3,6)*0,08</t>
  </si>
  <si>
    <t>2.NP - vybourání zóny podlahy : (4,7*0,3+2,025*0,3+0,8*0,3+0,8*0,45+1,55*0,45+0,45*0,45+0,5*0,45+0,15*3,25)*0,08+(3,15*0,9+4,25*0,7)*0,08</t>
  </si>
  <si>
    <t>m.č. 3.09, 3.10, 3.11 : 0,45*(1,9+2,0+1,9)*0,08</t>
  </si>
  <si>
    <t>965042141RT1</t>
  </si>
  <si>
    <t>Bourání podkladů pod dlažby nebo litých celistvých dlažeb a mazanin  betonových nebo z litého asfaltu, tloušťky do 100 mm, plochy přes 4 m2</t>
  </si>
  <si>
    <t>m.č. 3.05 - 3.11 : (5,2*0,54+6,95*0,54-0,8*0,25)*0,08+0,38*(3,5+3,5+5,65)*0,08+(0,436*5,3+0,3*1,0+0,2*0,25)*0,08</t>
  </si>
  <si>
    <t>965043431RT2</t>
  </si>
  <si>
    <t>Bourání podkladů pod dlažby nebo litých celistvých dlažeb a mazanin  betonových s potěrem nebo teracem, tloušťky do 150 mm, plochy do 4 m2</t>
  </si>
  <si>
    <t>m.č. 1.15 : 1,05*1,2*0,18</t>
  </si>
  <si>
    <t>965048150R00</t>
  </si>
  <si>
    <t>Bourání podkladů pod dlažby nebo litých celistvých dlažeb a mazanin  Dočištění povrchu po vybourání dlažeb do tmele, plochy do 50%</t>
  </si>
  <si>
    <t>Odkaz na mn. položky pořadí 217 : 0,90250</t>
  </si>
  <si>
    <t>Odkaz na mn. položky pořadí 218 : 137,05400</t>
  </si>
  <si>
    <t>Odkaz na mn. položky pořadí 219 : 2,35000</t>
  </si>
  <si>
    <t>965081712RT1</t>
  </si>
  <si>
    <t>Bourání podlah z keramických dlaždic, tloušťky do 10 mm, plochy do 1 m2</t>
  </si>
  <si>
    <t>bez podkladního lože, s jakoukoliv výplní spár</t>
  </si>
  <si>
    <t>m.č. 1.16, 1.17 : 0,55*0,55+1,5*0,4</t>
  </si>
  <si>
    <t>965081713RT2</t>
  </si>
  <si>
    <t>Bourání podlah z keramických dlaždic, tloušťky do 10 mm, plochy přes 1 m2</t>
  </si>
  <si>
    <t>m.č. 1.01 : 2,0*9,15+0,9*0,5+0,3*1,0*4</t>
  </si>
  <si>
    <t>m.č. 1.02 : 2,4*3,8</t>
  </si>
  <si>
    <t>m.č. 1.06 : 7,6*1,3+1,1*1,0</t>
  </si>
  <si>
    <t>m.č. 1.07 : 4,1*3,8</t>
  </si>
  <si>
    <t>m.č. 1.13, 1.11 : 1,2*1,7+1,0*0,35+5,0*1,25+1,9*2,8+1,4*0,7+1,2*0,665</t>
  </si>
  <si>
    <t>m.č. 1.14a, 1.14b, 1.12, 1.15 : 4,455*2,8+0,9*0,4+0,55*1,0+1,2*0,65-0,1*(4,455+1,5*2+0,75)</t>
  </si>
  <si>
    <t>m.č. 2.02 : 4,45*2,8</t>
  </si>
  <si>
    <t>m.č. 2.07 : 2,95*1,15+2,95*2,5</t>
  </si>
  <si>
    <t>m.č. 3.03a,b,c,d, 3.01 : 4,25*2,86+1,45*2,6</t>
  </si>
  <si>
    <t>m.č. 3.05 : 1,6*2,15+2,5*3,9</t>
  </si>
  <si>
    <t>965081813RT2</t>
  </si>
  <si>
    <t>Bourání podlah z dlaždic teracových, tloušťky do 30 mm, plochy přes 1 m2</t>
  </si>
  <si>
    <t>m.č. 1.04 : 0,6*3,0+0,5*1,1</t>
  </si>
  <si>
    <t>965081702R00</t>
  </si>
  <si>
    <t>Bourání podlah Soklíků z dlažeb keramických tloušťky do 10 mm, výšky do 100 mm</t>
  </si>
  <si>
    <t>m.č. 1.01 : 0,7+0,2+2,0+0,3+0,3+1,3+0,3+0,3+2,5+0,5+0,5+0,45+2,0+4,0+0,3+0,3+1,05+0,3+0,3+2,05+0,3+0,7</t>
  </si>
  <si>
    <t>m.č. 1.06 : (7,6+1,3)*2+1,0+1,0-1,0</t>
  </si>
  <si>
    <t>m.č. 1.08 : 1,65+0,2+1,2+0,2+1,9+0,2+1,2+0,2+1,6+2,0+1,3+0,35</t>
  </si>
  <si>
    <t>1.NP/2.NP schodiště : 0,26*21*2+(2,3+3,4)*2+2,0+0,3*3+0,9+0,25+0,75+0,15+1,0</t>
  </si>
  <si>
    <t>m.č. 2.07 : (2,95+1,15)*2+(2,95*2,5)*2-0,8-0,9</t>
  </si>
  <si>
    <t>965082923R00</t>
  </si>
  <si>
    <t>Odstranění násypu pod podlahami a ochranného na střechách tloušťky do 100 mm, plochy přes 2 m2</t>
  </si>
  <si>
    <t>965082941R00</t>
  </si>
  <si>
    <t>Odstranění násypu pod podlahami a ochranného na střechách tloušťky přes 200 mm, jakékoliv plochy</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</si>
  <si>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</si>
  <si>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</si>
  <si>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</si>
  <si>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m.č. 1.01 : 0,7*(2,68+1,43+2,68)</t>
  </si>
  <si>
    <t>m.č. 1.03 : 0,9*1,15+0,15*(0,9+1,15+0,9)</t>
  </si>
  <si>
    <t>m.č. 2.03a : 0,68*0,7+0,26*(0,68+0,7)*2+1,0*1,12+0,18*(1,0+1,12)*2</t>
  </si>
  <si>
    <t>m.č. 2.07 : 2,1*0,5</t>
  </si>
  <si>
    <t>m.č. 3.11 : 0,68*0,7+0,25*(0,68+0,7)*2</t>
  </si>
  <si>
    <t>968061112R00</t>
  </si>
  <si>
    <t>Vyvěšení nebo zavěšení dřevěných křídel oken, plochy do 1,5 m2</t>
  </si>
  <si>
    <t>oken, dveří a vrat, s uložením a opětovným zavěšením po provedení stavebních změn,</t>
  </si>
  <si>
    <t>1.NP : 2+2</t>
  </si>
  <si>
    <t>2.NP : 6*2</t>
  </si>
  <si>
    <t>968061125R00</t>
  </si>
  <si>
    <t>Vyvěšení nebo zavěšení dřevěných křídel dveří, plochy do 2 m2</t>
  </si>
  <si>
    <t>1.NP : 14+2</t>
  </si>
  <si>
    <t>2.NP : 17</t>
  </si>
  <si>
    <t>3.NP : 7+3+8</t>
  </si>
  <si>
    <t>968061126R00</t>
  </si>
  <si>
    <t>Vyvěšení nebo zavěšení dřevěných křídel dveří, plochy přes 2 m2</t>
  </si>
  <si>
    <t>2.NP : 1+1</t>
  </si>
  <si>
    <t>968062456R00</t>
  </si>
  <si>
    <t>Vybourání dřevěných rámů dveřních zárubní, plochy přes 2 m2</t>
  </si>
  <si>
    <t>2.03A : 2,1*1,0</t>
  </si>
  <si>
    <t>968072455R00</t>
  </si>
  <si>
    <t>Vybourání a vyjmutí kovových rámů a rolet rámů, včetně pomocného lešení o výšce podlahy do 1900 mm a pro zatížení do 1,5 kPa  (150 kg/m2) dveřních zárubní, plochy do 2 m2</t>
  </si>
  <si>
    <t>1.NP : 2,05*0,65*2+2,05*0,85*5+2,05*0,95*6</t>
  </si>
  <si>
    <t>2.NP : 2,05*0,65*5+2,05*0,85*6+2,05*0,95*5+2,05*0,75</t>
  </si>
  <si>
    <t>3.NP : 2,05*0,65*5+2,05*0,75*2+2,05*0,85*3+2,05*0,95*8</t>
  </si>
  <si>
    <t>968072456R00</t>
  </si>
  <si>
    <t>Vybourání a vyjmutí kovových rámů a rolet rámů, včetně pomocného lešení o výšce podlahy do 1900 mm a pro zatížení do 1,5 kPa  (150 kg/m2) dveřních zárubní, plochy přes 2 m2</t>
  </si>
  <si>
    <t>1.NP : 2,05*1,15+2,05*1,3</t>
  </si>
  <si>
    <t>2.NP : 2,05*1,0</t>
  </si>
  <si>
    <t>968083002R00</t>
  </si>
  <si>
    <t>Vybourání plastových výplní otvorů oken, do 2 m2</t>
  </si>
  <si>
    <t>1.NP : 1,25*1,0+1,1*1,5</t>
  </si>
  <si>
    <t>2.NP : 1,15*1,77*6</t>
  </si>
  <si>
    <t>968083012R00</t>
  </si>
  <si>
    <t>Vybourání plastových výplní otvorů prosklených dveří, nad 2 m2</t>
  </si>
  <si>
    <t>m.č. 1.16 : 2,68*1,5</t>
  </si>
  <si>
    <t>968095002R00</t>
  </si>
  <si>
    <t xml:space="preserve">Vybourání vnitřních parapetů dřevěných, šířky do 50 cm,  </t>
  </si>
  <si>
    <t>1.NP : 1,1*2</t>
  </si>
  <si>
    <t>971033561R00</t>
  </si>
  <si>
    <t>Vybourání otvorů ve zdivu cihelném z jakýchkoliv cihel pálených  na jakoukoliv maltu vápenou nebo vápenocementovou, plochy do 1 m2, tloušťky do 600 mm</t>
  </si>
  <si>
    <t>základovém nebo nadzákladovém,</t>
  </si>
  <si>
    <t>m.č. 2.07 : 2,1*0,5*0,45</t>
  </si>
  <si>
    <t>971033641R00</t>
  </si>
  <si>
    <t>Vybourání otvorů ve zdivu cihelném z jakýchkoliv cihel pálených  na jakoukoliv maltu vápenou nebo vápenocementovou, plochy do 4 m2, tloušťky do 300 mm</t>
  </si>
  <si>
    <t>m.č. 1.13/1.12 : 2,05*0,85*0,35</t>
  </si>
  <si>
    <t>m.č. 1.01/1.02 : 2,26*1,0*0,3</t>
  </si>
  <si>
    <t>971033651R00</t>
  </si>
  <si>
    <t>Vybourání otvorů ve zdivu cihelném z jakýchkoliv cihel pálených  na jakoukoliv maltu vápenou nebo vápenocementovou, plochy do 4 m2, tloušťky do 600 mm</t>
  </si>
  <si>
    <t>m.č. 1.11 : 1,24*0,9*0,5</t>
  </si>
  <si>
    <t>m.č. 1.03/1.06 : 2,26*1,22*0,45</t>
  </si>
  <si>
    <t>m.č. 1.05/1.06 : 2,05*0,85*0,45</t>
  </si>
  <si>
    <t>971033681R00</t>
  </si>
  <si>
    <t>Vybourání otvorů ve zdivu cihelném z jakýchkoliv cihel pálených  na jakoukoliv maltu vápenou nebo vápenocementovou, plochy do 4 m2, tloušťky do 900 mm</t>
  </si>
  <si>
    <t>zvětšení otv. pro nová okna : ((2,252*2,2-1,77*1,15)+(2,525*2,3-1,77*1,15)+(2,525*1,8-1,77*1,175)+(2,525*2,3-1,77*1,14)+(2,525*2,45-1,77*1,14))*0,7</t>
  </si>
  <si>
    <t>973031151R00</t>
  </si>
  <si>
    <t>Vysekání v cihelném zdivu výklenků a kapes výklenků  na jakoukoliv maltu vápennou nebo vápenocementovou, plochy větší než 0,25 m2</t>
  </si>
  <si>
    <t>m.č. 1.03 : 0,9*1,15*0,15</t>
  </si>
  <si>
    <t>m.č. 2.03A : 0,68*0,7*0,26+1,0*1,12*0,18</t>
  </si>
  <si>
    <t>m.č. 3.11 : 0,68*0,7*0,25</t>
  </si>
  <si>
    <t>976071111R00</t>
  </si>
  <si>
    <t>Vybourání kovových doplňkových konstrukcí madel a zábradlí  v jakémkoliv zdivu</t>
  </si>
  <si>
    <t>1.NP : 1,0*2</t>
  </si>
  <si>
    <t>978013191R00</t>
  </si>
  <si>
    <t>Otlučení omítek vápenných nebo vápenocementových vnitřních s vyškrabáním spár, s očištěním zdiva stěn, v rozsahu do 100 %</t>
  </si>
  <si>
    <t>m.č. 1.01 : 2,8*(2,0+9,15)*2-2,05*0,9*3-2,05*1,0*2-2,2*1,35+0,2*(2,05+1,0+2,05)*2-2,68*1,43+0,45*(2,68+1,43+2,68)</t>
  </si>
  <si>
    <t>m.č. 1.02, 1.06, 1.07 : 2,8*(5,25+7,6)*2-1,47*1,2*3-2,0*1,1-2,05*1,0*2+0,4*(1,47+1,2+1,47)*3+0,7*(2,0+1,1+2,0)</t>
  </si>
  <si>
    <t>m.č. 1.03 : 2,8*(3,15+3,9)*2-2,05*0,85-1,47*1,15+0,25*(2,05+0,85+2,05)+0,6*(1,47+1,15+1,47)</t>
  </si>
  <si>
    <t>m.č. 1.08 : 2,8*(7,65+5,6)*2-1,1*1,1*2-2,05*0,95*2-1,3*1,47*2+0,2*(2,05+0,95+2,05)*2+0,4*(1,47+1,3+1,47)*2-(2,0*7,6-1,1*1,1*2+1,0*5,6)</t>
  </si>
  <si>
    <t>m.č. 1.10, 1.09 : 0,8*(3,15+7,5)*2+0,3*1,1+0,35*1,04+0,4*(2,0+0,9+2,0)</t>
  </si>
  <si>
    <t>m.č. 1.13, 1.11 : 2,8*(1,9+2,8+6,9+2,8+3,1+0,9+0,3+4,0+0,3+1,15)-1,24*0,9-2,2*1,4-2,0*0,9-0,5*0,6+0,25*(0,6+0,5+0,6)</t>
  </si>
  <si>
    <t>m.č. 1.14a, 1.14b, 1.12, 1.15 : 0,8*(1,5+1,3)*2+2,0*(1,5+1,0)*2+2,0*(1,5+0,85)*2+2,0*(1,5+1,0)*2+1,2*(1,25+4,455+1,25)-0,4*(0,8+0,9)+0,3*(2,05+0,9+2,05)</t>
  </si>
  <si>
    <t>m.č. 2.02 : 1,2*(4,45+2,8)*2-0,6*1,1*2-0,5*0,5*3+0,3*(0,6+1,1+0,6)*2+0,3*0,5*3*3</t>
  </si>
  <si>
    <t>978059531R00</t>
  </si>
  <si>
    <t>Odsekání a odebrání obkladů stěn z obkládaček vnitřních z jakýchkoliv materiálů, plochy přes 2 m2</t>
  </si>
  <si>
    <t>včetně otlučení podkladní omítky až na zdivo,</t>
  </si>
  <si>
    <t>m.č. 1.08 : 2,0*7,6-1,1*1,1*2+1,0*5,6</t>
  </si>
  <si>
    <t>m.č. 1.10, 1.09 : 2,0*(3,15+7,5)*2+0,3*(2,1+2,1)+0,35*(1,46+1,04+1,46)-1,1*1,1*2-2,0*0,95</t>
  </si>
  <si>
    <t>m.č. 1.14a, 1.14b, 1.12, 1.15 : 2,0*(1,5+1,3)*2+2,0*(1,5+1,0)*2+2,0*(1,5+0,85)*2+2,0*(1,5+1,0)*2-2,0*0,65*2+1,6*(1,25+4,455+1,25)-1,6*(0,8+0,9)</t>
  </si>
  <si>
    <t>m.č. 2.02 : 2,0*(4,45+2,8)*2-0,3*1,1*2-0,5*0,5*3</t>
  </si>
  <si>
    <t>m.č. 2.08A,B : 2,0*(2,95+1,1)</t>
  </si>
  <si>
    <t>m.č. 3.03a,b,c,d, 3.01 : 2,0*(1,5+0,8+1,5+1,9+0,8+0,15+1,1+0,95+0,8+0,8*2+1,9*2+1,0*2+1,9*2+1,2*2+1,8*2+1,4*2+1,8*2)-2,0*0,65*9-2,0*0,75*3</t>
  </si>
  <si>
    <t>713101428R00</t>
  </si>
  <si>
    <t xml:space="preserve">Odstranění tepelné izolace z desek, lamel, rohoží, pásů a foukané izolace stropů a podhledů, foukané, ze skelné vlny,  </t>
  </si>
  <si>
    <t>800-713</t>
  </si>
  <si>
    <t>3.NP : (18,5*5,25+2,95*3,1+8,5*2,9)*0,14</t>
  </si>
  <si>
    <t>713105428R00</t>
  </si>
  <si>
    <t xml:space="preserve">Odstranění tepelné izolace z desek, lamel, rohoží, pásů a foukané izolace šikmých střech, foukané, ze skelné vlny,  </t>
  </si>
  <si>
    <t>3.NP : 2,6*18,5*2*0,14</t>
  </si>
  <si>
    <t>762341811R00</t>
  </si>
  <si>
    <t>Demontáž bednění a laťování bednění střech rovných, obloukových, o sklonu do 60 stupňů včetně všech nadstřešních konstrukcí z prken hrubých</t>
  </si>
  <si>
    <t>střecha : 98,0</t>
  </si>
  <si>
    <t>762342811R00</t>
  </si>
  <si>
    <t>Demontáž bednění a laťování laťování střech o sklonu do 60 stupňů včetně všech nadstřešních konstrukcí rozteč latí do 22 cm</t>
  </si>
  <si>
    <t>762342814R00</t>
  </si>
  <si>
    <t>Demontáž bednění a laťování kontralatí střech o sklonu do 60 stupňů včetně všech nadstřešních konstrukcí</t>
  </si>
  <si>
    <t>762521912R00</t>
  </si>
  <si>
    <t>Podlahy tesařské vyřezání části podlahy, bez vyřezání polštářů, z prken tloušťky do 32 mm  plochy jednotlivě přes 0,25 do 1 m2</t>
  </si>
  <si>
    <t xml:space="preserve">2.NP - vybourání zóny podlahy : </t>
  </si>
  <si>
    <t>m.č. 2.03, 2.06 : 0,47*0,8+0,45*1,53+0,45*0,45+0,45*0,5</t>
  </si>
  <si>
    <t>m.č. 2.05 : 0,16*3,25</t>
  </si>
  <si>
    <t xml:space="preserve">3.NP - vybourání zóny podlahy : </t>
  </si>
  <si>
    <t>m.č. 3.09, 3.10, 3.11 : 0,45*(1,9+2,0+0,6+0,6)</t>
  </si>
  <si>
    <t>762521914R00</t>
  </si>
  <si>
    <t>Podlahy tesařské vyřezání části podlahy, bez vyřezání polštářů, z prken tloušťky do 32 mm  plochy jednotlivě přes 2 do 4 m2</t>
  </si>
  <si>
    <t>m.č. 2.03B, 2.03C : 0,3*(4,7+2,025+0,8)</t>
  </si>
  <si>
    <t>762521915R00</t>
  </si>
  <si>
    <t>Podlahy tesařské vyřezání části podlahy, bez vyřezání polštářů, z prken tloušťky do 32 mm  plochy jednotlivě přes 4 do 8 m2</t>
  </si>
  <si>
    <t>m.č. 2.05, 2.09 : 0,9*3,18+0,7*4,25</t>
  </si>
  <si>
    <t>m.č. 3.05 - 3.11 : 0,54*(5,2+6,95)-0,5*0,45</t>
  </si>
  <si>
    <t>762521916R00</t>
  </si>
  <si>
    <t>Podlahy tesařské vyřezání části podlahy, bez vyřezání polštářů, z prken tloušťky do 32 mm  plochy jednotlivě přes 8 do m2</t>
  </si>
  <si>
    <t>m.č. 2.01 : 3,75*1,35+1,65*0,35+1,8*1,35</t>
  </si>
  <si>
    <t>762711820R00</t>
  </si>
  <si>
    <t>Demontáž prostorových vázaných konstrukcí z řeziva hraněného nebo polohraněného, průřezové plochy přes 120 do 224 cm2</t>
  </si>
  <si>
    <t>3.NP : 3,5*2</t>
  </si>
  <si>
    <t>762812811R00</t>
  </si>
  <si>
    <t>Demontáž záklopů stropů vrchních, zapuštěných z hoblovaných prken s olištováním tloušťky do 32 mm</t>
  </si>
  <si>
    <t>3.NP : 7,0*2,86-1,5*2,5</t>
  </si>
  <si>
    <t>762811913R00</t>
  </si>
  <si>
    <t>Záklop stropů vyříznutí části záklopů nebo v podbíjení tloušťky do 32 mm  plochy přes1 do 2 m2</t>
  </si>
  <si>
    <t>762822820R00</t>
  </si>
  <si>
    <t>Demontáž stropnic z řeziva průřezové plochy přes 144 do 288 cm2</t>
  </si>
  <si>
    <t>Odkaz na mn. položky pořadí 254 : 49,40000</t>
  </si>
  <si>
    <t>762822840R00</t>
  </si>
  <si>
    <t>Demontáž stropnic z řeziva průřezové plochy přes 450 do 540 cm2</t>
  </si>
  <si>
    <t>souvrství stropu 1.NP/2.NP : 3,8*13</t>
  </si>
  <si>
    <t>762831942R00</t>
  </si>
  <si>
    <t>Stropní trámy vyřezání části stropního trámu průřezové plochy řeziva do 450 cm2, délky vyřezané části stropního trámu do 5 m</t>
  </si>
  <si>
    <t>m.č. 3.03a, 3.01 : 3,3*8+3,3*3</t>
  </si>
  <si>
    <t>762841812R00</t>
  </si>
  <si>
    <t>Demontáž podbití stropů a střech do 60° z prken tl. do 35 mm s omítkou</t>
  </si>
  <si>
    <t>m.č. 1.08 : 2,74*3,76</t>
  </si>
  <si>
    <t>souvrství stropu 1.NP/2.NP : 1,95*3,4+3,15*4,0+3,6*3,6</t>
  </si>
  <si>
    <t>m.č. 2.06 : 9,9*0,7</t>
  </si>
  <si>
    <t>m.č. 2.04 : 6,25*0,7+1,4*3,0</t>
  </si>
  <si>
    <t>m.č. 2.05 : 3,59*5,54+2,0*0,65</t>
  </si>
  <si>
    <t>m.č. 3.03a, 3.01 : 7,0*2,86+1,55*1,1+1,75*0,3</t>
  </si>
  <si>
    <t>764362811R00</t>
  </si>
  <si>
    <t>Demontáž střešních otvorů střešních oken a poklopů, na krytině hladké a drážkové, sklonu přes 30 do 45°</t>
  </si>
  <si>
    <t>800-764</t>
  </si>
  <si>
    <t>764410850R00</t>
  </si>
  <si>
    <t>Demontáž oplechování parapetů rš od 100 do 330 mm</t>
  </si>
  <si>
    <t>1.NP : 1,25+1,15</t>
  </si>
  <si>
    <t>2.NP : 1,2*6</t>
  </si>
  <si>
    <t>765312860R00</t>
  </si>
  <si>
    <t>Demontáž pálené krytiny z tašek drážkových, se zvětralou maltou, do suti</t>
  </si>
  <si>
    <t>800-765</t>
  </si>
  <si>
    <t>765799301R00</t>
  </si>
  <si>
    <t>Fólie parotěsné, difúzní a vodotěsné demontáž</t>
  </si>
  <si>
    <t>18,5*5,25+2,95*3,1+8,5*2,9</t>
  </si>
  <si>
    <t>766411811R00</t>
  </si>
  <si>
    <t>Demontáž obložení stěn panely velikosti do 1,5 m2</t>
  </si>
  <si>
    <t>800-766</t>
  </si>
  <si>
    <t>1.NP : 0,35*1,1*3*2+0,2*1,1*3*2*2</t>
  </si>
  <si>
    <t>766661821R00</t>
  </si>
  <si>
    <t>Demontáž dveřních křídel dokování  samozavírače</t>
  </si>
  <si>
    <t>767137803R00</t>
  </si>
  <si>
    <t>Demontáž stěn a příček z plechu příček sádrokartonových  desek do suti</t>
  </si>
  <si>
    <t>m.č. 3.05 - 3.11 : 3,0*(18,45*2+4,15*3+1,15+2,1+3,9*5+0,85+0,7+1,5-0,9)-2,0*0,83-2,0*0,9*8</t>
  </si>
  <si>
    <t>767311810R00</t>
  </si>
  <si>
    <t>Demontáž světlíků všech typů včetně zasklení</t>
  </si>
  <si>
    <t>1.NP nad vchod.dveřmi : 1,5*0,6</t>
  </si>
  <si>
    <t>767581803R00</t>
  </si>
  <si>
    <t>Demontáž podhledů tvarovaných plechů</t>
  </si>
  <si>
    <t>m.č. 2.03A : 3,5*2,0</t>
  </si>
  <si>
    <t>m.č. 2.03B : 9,9*1,4</t>
  </si>
  <si>
    <t>767582800R00</t>
  </si>
  <si>
    <t>Demontáž podhledů roštů</t>
  </si>
  <si>
    <t>Odkaz na mn. položky pořadí 265 : 20,86000</t>
  </si>
  <si>
    <t>767996801R00</t>
  </si>
  <si>
    <t>Demontáž ostatních doplňků staveb atypických konstrukcí  o hmotnosti přes 20 do 50 kg</t>
  </si>
  <si>
    <t>kg</t>
  </si>
  <si>
    <t>Pá 40/8 (oc.táhla) - 2,51 kg/m : 2,5*6*2,51</t>
  </si>
  <si>
    <t>775521800R00</t>
  </si>
  <si>
    <t>Demontáž podlah vlysových přibíjených včetně lišt</t>
  </si>
  <si>
    <t>800-775</t>
  </si>
  <si>
    <t>776401800R00</t>
  </si>
  <si>
    <t>Demontáž soklíků nebo lišt pryžových nebo PVC odstranění a uložení na hromady</t>
  </si>
  <si>
    <t>1.NP : 0,8+2,1+1,2+0,2+1,2+0,2+0,9+3,8+3,35+3,8+1,2+0,2+1,2+0,2+1,7+1,2+0,2+1,1+0,2+1,35+4,1</t>
  </si>
  <si>
    <t>2.NP : 3,5*4+3,9*2+3,5*2+2,0+0,3*2+0,4+1,0*2+0,4*3+3,5-0,7*2-0,9*2+(10,1+1,4)*2+(5,6+3,8)*2+(4,2+3,8)*2-0,95*2*2+7,72*2+3,8*2+4,4*2+5,3*2+3,5*2+1,4-0,8*3-0,9*2</t>
  </si>
  <si>
    <t>3.NP : 158,0</t>
  </si>
  <si>
    <t>776511810R00</t>
  </si>
  <si>
    <t>Odstranění povlakových podlah z nášlapné plochy lepených, bez podložky, z ploch přes 20 m2</t>
  </si>
  <si>
    <t xml:space="preserve">  2.NP : </t>
  </si>
  <si>
    <t xml:space="preserve">  2.01 : 3,75*1,35+1,65*0,35+1,8*1,35</t>
  </si>
  <si>
    <t xml:space="preserve">  2.03A : 3,5*3,5+3,5*3,9+2,0*3,5+1,6*0,3</t>
  </si>
  <si>
    <t xml:space="preserve">  2.03B, 2.03C, 2.06 : 10,1*1,4+5,6*3,8+4,2*3,8</t>
  </si>
  <si>
    <t xml:space="preserve">  2.04, 2.05. 2.07, 2.08A, 2.08B, 2.09 : 7,72*3,8+3,1*1,4+4,4*5,3</t>
  </si>
  <si>
    <t xml:space="preserve">  3.NP : 18,45*9,8-(1,6*2,15+2,5*3,9)</t>
  </si>
  <si>
    <t>2 vrstvy : 317,446*2</t>
  </si>
  <si>
    <t>776511820R00</t>
  </si>
  <si>
    <t>Odstranění povlakových podlah z nášlapné plochy lepených, s podložkou, z ploch přes 20 m2</t>
  </si>
  <si>
    <t>784402801R00</t>
  </si>
  <si>
    <t>Odstranění maleb oškrabáním, v místnostech do 3,8 m</t>
  </si>
  <si>
    <t>800-784</t>
  </si>
  <si>
    <t>m.č. 2.01 : 3,21*(6,9*2+2,8*2+3,75*2+0,3*2)-2,6*1,5-1,2*1,8-2,0*0,8*2+0,2*(1,8+1,2+1,8)</t>
  </si>
  <si>
    <t>m.č. 2.03A : 3,21*(9,9+3,55)*2-2,6*1,5-2,4*1,35-1,8*1,1*2-2,1*1,6+0,4*(1,8+1,35+1,8)*2+0,5*(2,0+1,3+2,0)-0,7*0,6</t>
  </si>
  <si>
    <t>m.č. 2.06, 2.03B, 2.03C : 3,21*(9,93+5,365)*2-2,1*1,6-2,1*1,4-1,0*1,8*2-2,44*1,86-2,525*2,45-2,525*2,3-2,525*1,8+0,4*(2,1+1,4)+0,4*(1,8+1,0+1,8)*2</t>
  </si>
  <si>
    <t>m.č. 2.04, 2.05. 2.07, 2.08a, 2.08b, 2.09 : 3,21*(7,72+9,25)*2-1,4*2,1-2,44*1,065-2,525*2,3-2,525*2,2-1,15*1,8*3+0,5*(2,1+0,9)+0,4*(1,8+1,15+1,8)*3</t>
  </si>
  <si>
    <t>m.č. 3.01, 3.03a,b,c,d, 3.02, 3.04 : 0,3*(1,75+0,15+3,0+4,75+2,95)+0,3*(1,4+1,8+1,4+1,8*2+1,3*2+1,0*2+1,85*3+1,85+0,8*2+1,85+0,85*2+1,4+0,8*2+1,35)+2,3*(2,89+3,8+1,3+2,4+0,3+2,4+1,3+2,8+0,1+0,95+2,95*2+3,1*2)-2,0*0,95*3</t>
  </si>
  <si>
    <t>m.č. 3.05 - 3.11 : 1,5*(18,45+9,8*2+7,8)+2,8*10,8-2,0*0,9*2-1,48*1,18*2+1,85*1,8/2*3+6,0*1,7+7,85*1,7</t>
  </si>
  <si>
    <t>999281108R00</t>
  </si>
  <si>
    <t xml:space="preserve">Přesun hmot pro opravy a údržbu objektů pro opravy a údržbu dosavadních objektů včetně vnějších plášťů  výšky do 12 m,  </t>
  </si>
  <si>
    <t>Přesun hmot</t>
  </si>
  <si>
    <t>POL7_</t>
  </si>
  <si>
    <t>oborů 801, 803, 811 a 812</t>
  </si>
  <si>
    <t>28160621301_SAN2</t>
  </si>
  <si>
    <t>Provedení dodatečné izolace zdiva, aplikace injektážní látky tlakovým čerpadlem, 2 řady, horizontální (odečet - půdorysná plocha s přesahy, šikmé vrty)</t>
  </si>
  <si>
    <t>602011105_SAN9</t>
  </si>
  <si>
    <t>Postřik na stěnách sanační, ručně</t>
  </si>
  <si>
    <t>Odkaz na mn. položky pořadí 111 : 151,81500</t>
  </si>
  <si>
    <t>plocha po dem.plech.soklu : (13,295+3,28+13,0)*(1,2-0,35)</t>
  </si>
  <si>
    <t>602015119_SAN10</t>
  </si>
  <si>
    <t>Sanační hydrofilní vyrovnávací omítka v tl. do 10mm, vnitřní omítky (100% ploch)</t>
  </si>
  <si>
    <t>602022122_SAN5</t>
  </si>
  <si>
    <t>Vyrovnání zdiva pod úrovní terénu v tl. do 30mm, malta cementová s vodotěsnící krystalizační přísadou ;  D+M</t>
  </si>
  <si>
    <t>SE 1 : (10,5+2,97+0,25*2+5,225+7,6+13,295+3,28+13,0)*0,5</t>
  </si>
  <si>
    <t>602034121_SAN11</t>
  </si>
  <si>
    <t>Vnitřní sanační hydrofilní systém, tep. izol vlast (?=0,09 W/mK), pórovitost &gt;40%  tl. 25mm</t>
  </si>
  <si>
    <t>602034121_SAN12</t>
  </si>
  <si>
    <t>Vnější sanační hydrofobní systém, pórovitost &gt;40%  tl. 25mm</t>
  </si>
  <si>
    <t>711212005_SAN6</t>
  </si>
  <si>
    <t>Stěrka hydroizolační stěn flexibilní polymerová, 2-komp., svislá, zemní vlhkost, 4mm, vč. penetrace ;  D+M</t>
  </si>
  <si>
    <t>dvouvrstvá</t>
  </si>
  <si>
    <t xml:space="preserve">SE 1 : </t>
  </si>
  <si>
    <t>Odkaz na mn. položky pořadí 277 : 28,18500</t>
  </si>
  <si>
    <t>711212611_SAN8</t>
  </si>
  <si>
    <t>Utěsnění detailů při stěrkových hydroizolacích, těsnicí pás do svislých koutů</t>
  </si>
  <si>
    <t>D1.5 - sanace vlhkého zdiva v 1.NP : 101</t>
  </si>
  <si>
    <t>713191100_SAN7</t>
  </si>
  <si>
    <t>Položení separační fólie, včetně dodávky PE fólie</t>
  </si>
  <si>
    <t xml:space="preserve">SE1 : </t>
  </si>
  <si>
    <t>910_SAN14</t>
  </si>
  <si>
    <t>Oddělení stávajících a nových konstrukcí - silikátová hydroizolační stěrka 3 kg/m2, vč. podrovnání zdiva</t>
  </si>
  <si>
    <t>971033123SAN1</t>
  </si>
  <si>
    <t>Vrty příklepovými vrtáky o  pr. 12 mm</t>
  </si>
  <si>
    <t>910_SAN13</t>
  </si>
  <si>
    <t>HZS - Nespecifikované práce, provedení detailů hydroizolací a doplňkových sanačních prací</t>
  </si>
  <si>
    <t>HZS</t>
  </si>
  <si>
    <t>POL10_</t>
  </si>
  <si>
    <t>2455123844_SAN4</t>
  </si>
  <si>
    <t>Injektážní 2-komponentní roztok na bázi silikonátů a esterů do velmi vysokého stupně zavlhčení, (95% nasycení zdiva vodou), princip působení: zúžení, vyplnění pórů / hydrofobizace / zpevnění</t>
  </si>
  <si>
    <t>2834800102_SAN3</t>
  </si>
  <si>
    <t>Osazení pakrů pro nízkotlakou injektáž ;  D+M</t>
  </si>
  <si>
    <t>999281105R00</t>
  </si>
  <si>
    <t xml:space="preserve">Přesun hmot pro opravy a údržbu objektů pro opravy a údržbu dosavadních objektů včetně vnějších plášťů  výšky do 6 m,  </t>
  </si>
  <si>
    <t>711212000RU1</t>
  </si>
  <si>
    <t>Izolace proti vodě nátěr podkladní pod hydroizolační stěrky, Penetrace epoxidová (EP); funkce: zpevnění povrchu, úprava savosti, adhezní můstek; ředidlo: voda (disperzní)</t>
  </si>
  <si>
    <t>Odkaz na mn. položky pořadí 290 : 65,10650</t>
  </si>
  <si>
    <t>711212002RT3</t>
  </si>
  <si>
    <t>Izolace proti vodě stěrka hydroizolační  proti zemní vlhkosti</t>
  </si>
  <si>
    <t>jednovrstvá</t>
  </si>
  <si>
    <t>m.č. 2.02 : 11,4+2,2*(1,3+0,92+1,3)+0,1*(1,665+2,83+1,76+1,85+0,18+1,3+0,92+4,0+1,22+1,65+0,2+1,65+1,44-0,8)</t>
  </si>
  <si>
    <t>m.č. 2.07 : 4,7+0,1*((2,11+1,94)*2-1,065-0,7*2)</t>
  </si>
  <si>
    <t>m.č. 2.08a : 2,6+0,1*((1,985+1,285)*2-0,7*2)</t>
  </si>
  <si>
    <t>m.č. 2.08b : 2,0+0,1*((1,545+1,285)*2-0,7)</t>
  </si>
  <si>
    <t>m.č. 2.09 : 2,8+0,1*((1,43+1,93)*2-0,7)</t>
  </si>
  <si>
    <t>m.č. 3.03 : 6,6+1,3+1,3+1,5+2,2*(1,2+0,92+1,3)+0,1*(3,8+0,92+1,2+0,2+1,535+1,74+4,1+3,0)</t>
  </si>
  <si>
    <t>m.č. 3.05 : 2,6+0,1*((1,05+1,74)*2-0,7*2)</t>
  </si>
  <si>
    <t>m.č. 3.06 : 2,9+0,1*((1,535+1,895)*2-0,7)</t>
  </si>
  <si>
    <t>m.č. 3.07b : 2,7+0,1*((1,97+1,345)*2-0,7)</t>
  </si>
  <si>
    <t>711212005RT1</t>
  </si>
  <si>
    <t>Izolace proti vodě stěrka hydroizolační  bitumenová, proti zemní vlhkosti, včetně penetrace</t>
  </si>
  <si>
    <t xml:space="preserve">P1-04N-K : </t>
  </si>
  <si>
    <t>m.č. 1.01 : 11,9-1,4</t>
  </si>
  <si>
    <t>m.č. 1.03 : 20,5-3,85*3,231</t>
  </si>
  <si>
    <t>m.č. 1.11 : 17,7</t>
  </si>
  <si>
    <t>m.č. 1.15 : 3,0</t>
  </si>
  <si>
    <t xml:space="preserve">P1-04bN-K : </t>
  </si>
  <si>
    <t>m.č. 1.12 : 2,8</t>
  </si>
  <si>
    <t>m.č. 1.13 : 2,5</t>
  </si>
  <si>
    <t>m.č. 1.14a : 2,0</t>
  </si>
  <si>
    <t>m.č. 1.14b : 1,4</t>
  </si>
  <si>
    <t>711212601RT2</t>
  </si>
  <si>
    <t>Izolace proti vodě doplňky  těsnicí pás š.100 mm do spoje podlaha-stěna</t>
  </si>
  <si>
    <t>m.č. 2.02 : 1,665+2,83+1,76+1,85+0,18+1,3+0,92+4,0+1,22+1,65+0,2+1,65+1,44-0,8</t>
  </si>
  <si>
    <t>m.č. 2.07 : (2,11+1,94)*2-1,065-0,7*2</t>
  </si>
  <si>
    <t>m.č. 2.08a : (1,985+1,285)*2-0,7*2</t>
  </si>
  <si>
    <t>m.č. 2.08b : (1,545+1,285)*2-0,7</t>
  </si>
  <si>
    <t>m.č. 2.09 : (1,43+1,93)*2-0,7</t>
  </si>
  <si>
    <t>m.č. 3.03 : 3,8+0,92+1,2+0,2+1,535+1,74+4,1+3,0</t>
  </si>
  <si>
    <t>m.č. 3.05 : (1,05+1,74)*2-0,7*2</t>
  </si>
  <si>
    <t>m.č. 3.06 : (1,535+1,895)*2-0,7</t>
  </si>
  <si>
    <t>m.č. 3.07b : (1,97+1,345)*2-0,7</t>
  </si>
  <si>
    <t>711212602RT2</t>
  </si>
  <si>
    <t>Izolace proti vodě doplňky  těsnicí roh do spoje podlaha stěna</t>
  </si>
  <si>
    <t>m.č. 2.02 : 12</t>
  </si>
  <si>
    <t>m.č. 2.07 : 4</t>
  </si>
  <si>
    <t>m.č. 2.08a : 4</t>
  </si>
  <si>
    <t>m.č. 2.08b : 4</t>
  </si>
  <si>
    <t>m.č. 2.09 : 4</t>
  </si>
  <si>
    <t>m.č. 3.03 : 10</t>
  </si>
  <si>
    <t>m.č. 3.05 : 4</t>
  </si>
  <si>
    <t>m.č. 3.06 : 4</t>
  </si>
  <si>
    <t>m.č. 3.07b : 4</t>
  </si>
  <si>
    <t>711212611RT2</t>
  </si>
  <si>
    <t>Izolace proti vodě doplňky  těsnicí pás šířky 100 mm do svislých koutů</t>
  </si>
  <si>
    <t>m.č. 2.02 : 2,2*2</t>
  </si>
  <si>
    <t>m.č. 3.03 : 2,2*2</t>
  </si>
  <si>
    <t>711823121RT2</t>
  </si>
  <si>
    <t>Ochrana konstrukcí nopovou fólií svisle, výška nopu 4 mm, včetně dodávky fólie</t>
  </si>
  <si>
    <t>SE 1 : (10,5+2,97+0,25*2+5,225+7,6+13,295+3,28+13,0)*1,0</t>
  </si>
  <si>
    <t>711823129RT2</t>
  </si>
  <si>
    <t>Ochrana konstrukcí nopovou fólií ukončovací lišta,  , včetně dodávky lišty</t>
  </si>
  <si>
    <t>SE 1 : 10,5+2,97+0,25*2+5,225+7,6+13,295+3,28+13,0</t>
  </si>
  <si>
    <t>711140014RAA</t>
  </si>
  <si>
    <t>Izolace proti vodě asfalt. pásy přitavením vodorovná 1 x penetrace izolačním asfaltovým lakem, 1 x pás izolační z oxidovaného asfaltu natavitelný s minerálním posypem tl. 4 mm vložka hliníková fólie,  , Pás hydroizolační asfaltový tl. = 4,0 mm; funkce: protiradonová, parobrzdná; asfalt: oxidovaný; nosná vložka: skelná tkanina; horní strana: minerál...</t>
  </si>
  <si>
    <t>AP-PSV</t>
  </si>
  <si>
    <t>venkovní schodiště-západní strana : 0,5*2,7</t>
  </si>
  <si>
    <t>711150014RAA</t>
  </si>
  <si>
    <t>Izolace proti vodě asfalt. pásy přitavením svislá 1 x penetrace izolačním asfaltovým lakem, 1 x pás izolační z oxidovaného asfaltu natavitelný s minerálním posypem tl. 4 mm vložka skelná rohož,  , Pás hydroizolační asfaltový tl. = 4,0 mm; funkce: protiradonová, parobrzdná; asfalt: oxidovaný; nosná vložka: skelná tkanina; horní strana: minerál...</t>
  </si>
  <si>
    <t>venkovní schodiště-západní strana : 2,5</t>
  </si>
  <si>
    <t>998711102R00</t>
  </si>
  <si>
    <t>Přesun hmot pro izolace proti vodě svisle do 12 m</t>
  </si>
  <si>
    <t>50 m vodorovně měřeno od těžiště půdorysné plochy skládky do těžiště půdorysné plochy objektu</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</si>
  <si>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</si>
  <si>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</si>
  <si>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"ST 01" : 40,5+9,0</t>
  </si>
  <si>
    <t>998712102R00</t>
  </si>
  <si>
    <t>Přesun hmot pro povlakové krytiny v objektech výšky přes 6 do 12 m</t>
  </si>
  <si>
    <t>50 m vodorovně</t>
  </si>
  <si>
    <t>713111111RT2</t>
  </si>
  <si>
    <t>Montáž tepelné izolace stropů kladené vrchem, volně, dvouvrstvá</t>
  </si>
  <si>
    <t>4,38*(9,8+0,3+0,3)+5,35*4,595+9,545*(7,9+0,3)+1,7*2,0</t>
  </si>
  <si>
    <t>713111121RT1</t>
  </si>
  <si>
    <t xml:space="preserve">Montáž tepelné izolace stropů rovných, spodem, uchycení drátem,  </t>
  </si>
  <si>
    <t>1,3*8,3+1,3*1,4/2*2+1,8*1,3*2+1,3*1,3/2*2</t>
  </si>
  <si>
    <t>2,7*(11,4+4,6+4,4)</t>
  </si>
  <si>
    <t>713111130RT1</t>
  </si>
  <si>
    <t xml:space="preserve">Montáž tepelné izolace stropů vložené mezi krokve,  </t>
  </si>
  <si>
    <t>1,5*8,3+1,5*1,4/2*2+1,8*1,5*2+1,5*1,3/2*2</t>
  </si>
  <si>
    <t>3,0*(11,4+4,6+4,4)</t>
  </si>
  <si>
    <t>713111221RK6</t>
  </si>
  <si>
    <t>Montáž tepelné izolace stropů parotěsná zábrana zavěšených podhledů s přelepením spojů, včetně dodávky fólie, Parozábrana polymerní</t>
  </si>
  <si>
    <t>včetně dodávky fólie a spojovacích prostředků.</t>
  </si>
  <si>
    <t>713121111RT1</t>
  </si>
  <si>
    <t>Montáž tepelné izolace podlah  jednovrstvá, bez dodávky materiálu</t>
  </si>
  <si>
    <t xml:space="preserve">2.NP  "P2 03 N-D" : </t>
  </si>
  <si>
    <t>m.č. 2.03A : 9,93*3,515+0,51*1,5</t>
  </si>
  <si>
    <t>713121121RT1</t>
  </si>
  <si>
    <t>Montáž tepelné izolace podlah  dvouvrstvá, bez dodávky materiálu</t>
  </si>
  <si>
    <t>Nařezání izolace na potřebný rozměr a položení na podklad ve dvou vrstvách bez dodávky izolace.</t>
  </si>
  <si>
    <t>2.NP : 0,4*3,92+0,4*3,6+0,45*10,23+0,5*3,3+0,2*3,1</t>
  </si>
  <si>
    <t>3.NP : 2,2*0,65+0,5*5,2+0,5*6,0+0,45*14,6</t>
  </si>
  <si>
    <t>713131142R00</t>
  </si>
  <si>
    <t>Montáž izolace lepením a zajištění hmoždinkami na tmel a hmoždinky - 4 ks/m2, na cihly plné</t>
  </si>
  <si>
    <t>3.NP : (1,4+0,15+0,3)*7,3</t>
  </si>
  <si>
    <t>713191100RT9</t>
  </si>
  <si>
    <t>Izolace tepelné běžných konstrukcí - doplňky položení separační fólie, včetně dodávky PE fólie, Fólie hladká separační</t>
  </si>
  <si>
    <t>3.NP : 0,4*3,5*2+0,5*4,95+0,2*1,0+0,3*0,6+0,4*4,95+2,2*0,65+0,5*5,2+0,5*6,0+0,45*14,6</t>
  </si>
  <si>
    <t>713191221R00</t>
  </si>
  <si>
    <t>Izolace tepelné běžných konstrukcí - doplňky obložení stěn pásky 100 mm, včetně dodávky materiálu</t>
  </si>
  <si>
    <t xml:space="preserve">1.NP. : </t>
  </si>
  <si>
    <t>m.č. 1.01 : (1,5+2,6)*2</t>
  </si>
  <si>
    <t>m.č. 1.14a, 1.14b, 1.12 : (4,455+1,65)*2</t>
  </si>
  <si>
    <t>m.č. 1.13, 1.11 : (1,2+1,7)*2+(1,0+0,35)*2</t>
  </si>
  <si>
    <t>m.č. 2.03A : (9,93+3,55)*2+0,3515*2*4+0,51*2</t>
  </si>
  <si>
    <t>28375705R</t>
  </si>
  <si>
    <t>Výrobek izolační pro budovy z pěnového polystyrenu (EPS) tvar: deska; OH = 25 kg/m3; lambda = 0,035 W/(m.K); pevnost v tlaku CS 150 kPa; RtF: E</t>
  </si>
  <si>
    <t xml:space="preserve">  2.NP : 0,4*3,92+0,4*3,6+0,45*10,23+0,5*3,3+0,2*3,1</t>
  </si>
  <si>
    <t xml:space="preserve">  3.NP : 2,2*0,65+0,5*5,2+0,5*6,0+0,45*14,6</t>
  </si>
  <si>
    <t>tl. 100mm,  +2% : 23,4815*0,1*1,02</t>
  </si>
  <si>
    <t>63151375.AR</t>
  </si>
  <si>
    <t>Výrobek izolační pro budovy z minerální vlny (MW) tvar: deska; tloušťka d = 120,0 mm; OH = 30 kg/m3; lambda = 0,037 W/(m.K); RtF: A1</t>
  </si>
  <si>
    <t xml:space="preserve">+2% : </t>
  </si>
  <si>
    <t>Odkaz na mn. položky pořadí 302 : 151,80425*1,02</t>
  </si>
  <si>
    <t>63151376.AR</t>
  </si>
  <si>
    <t>Výrobek izolační pro budovy z minerální vlny (MW) tvar: deska; tloušťka d = 140,0 mm; OH = 30 kg/m3; lambda = 0,037 W/(m.K); RtF: A1</t>
  </si>
  <si>
    <t>Odkaz na mn. položky pořadí 304 : 83,10000*1,02</t>
  </si>
  <si>
    <t>63151410R</t>
  </si>
  <si>
    <t>Výrobek izolační pro budovy z minerální vlny (MW) tvar: deska; tloušťka d = 140,0 mm; OH = 40 kg/m3; lambda = 0,035 W/(m.K); RtF: A1</t>
  </si>
  <si>
    <t>Odkaz na mn. položky pořadí 303 : 74,06000*1,02</t>
  </si>
  <si>
    <t>63151412R</t>
  </si>
  <si>
    <t>Výrobek izolační pro budovy z minerální vlny (MW) tvar: deska; tloušťka d = 160,0 mm; OH = 40 kg/m3; lambda = 0,035 W/(m.K); RtF: A1</t>
  </si>
  <si>
    <t>63151545R</t>
  </si>
  <si>
    <t>Výrobek izolační pro budovy z minerální vlny (MW) tvar: deska; tloušťka d = 140,0 mm; vlákna: podélná; OH = 150 kg/m3; lambda = 0,035 W/(m.K); pevnost v tlaku CS 30 kPa; RtF: A1</t>
  </si>
  <si>
    <t>Odkaz na mn. položky pořadí 308 : 13,50500*1,02</t>
  </si>
  <si>
    <t>63153802.AR</t>
  </si>
  <si>
    <t>Výrobek izolační pro budovy z minerální vlny (MW) tvar: deska; tloušťka d = 40,0 mm; OH = 140 kg/m3; lambda = 0,037 W/(m.K); pevnost v tlaku CS 30 kPa; RtF: A1</t>
  </si>
  <si>
    <t>Odkaz na mn. položky pořadí 306 : 35,66895*1,02</t>
  </si>
  <si>
    <t>998713102R00</t>
  </si>
  <si>
    <t>Přesun hmot pro izolace tepelné v objektech výšky do 12 m</t>
  </si>
  <si>
    <t>713571115R00</t>
  </si>
  <si>
    <t>Požárně ochranná manžeta EI 90, D 110 mm</t>
  </si>
  <si>
    <t>Montáž manžety ke stěně nebo stropu pomocí rozpěrné hmoždinky se šroubem. Cena obsahuje i dodávku manžety a spojovacích prostředků.</t>
  </si>
  <si>
    <t>713582147R50</t>
  </si>
  <si>
    <t>Revizní dvířka Promat do masivních stropů, 700 x 500 mm, typ SP, požární odolnost EI 60</t>
  </si>
  <si>
    <t>Položka obsahuje prořezání otvoru, osazení a dodávku rámu s dvířky včetně prošroubování a tmelení.</t>
  </si>
  <si>
    <t>306/OS : 1</t>
  </si>
  <si>
    <t>998715102R00</t>
  </si>
  <si>
    <t>Přesun hmot pro izolace proti chemickým vlivům v objektech výšky do 12 m</t>
  </si>
  <si>
    <t>800-715</t>
  </si>
  <si>
    <t>50 m vodorovně, měřeno od těžiště půdorysné plochy skládky do těžiště půdorysné plochy objektu</t>
  </si>
  <si>
    <t>953981103R00</t>
  </si>
  <si>
    <t>Chemické kotvy do betonu, do cihelného zdiva do betonu, hloubky 110 mm, M 12, ampule pro chemickou kotvu</t>
  </si>
  <si>
    <t>953981104R00</t>
  </si>
  <si>
    <t>Chemické kotvy do betonu, do cihelného zdiva do betonu, hloubky 125 mm, M 16, ampule pro chemickou kotvu</t>
  </si>
  <si>
    <t>713511321R00</t>
  </si>
  <si>
    <t>Izolace tepelné protipožárním nástřikem Nátěr protipožární dřeva stupeň hořlavosti C1</t>
  </si>
  <si>
    <t>Provedení jedné vrstvy zpěňujícího protipožárního nátěru a vrstvy krycího protipožárního nátěru včetně dodávky.</t>
  </si>
  <si>
    <t>DP02 - pozednice vikýře 6x160 KVH : 10,35*0,44</t>
  </si>
  <si>
    <t>DP18 - nová dvojice kleštin (u sloupků)-jih 160x80 : 2,55*2*2*0,48</t>
  </si>
  <si>
    <t>DP18b - nová dvojice kleštin (u sloupků)-sever 160x80 : 2,65*2*2*0,48</t>
  </si>
  <si>
    <t>DP19a - nová vzpěra - hl.vazba-jih 160 x160 : 3,0*2*0,64</t>
  </si>
  <si>
    <t>DP19b - nová vzpěra - hl.vazba-jih 160 x160 : 3,6*1*0,64</t>
  </si>
  <si>
    <t>DP19c - nová vzpěra-sever 160 x160 : 3,4*2*0,64</t>
  </si>
  <si>
    <t>DP20 - nová dvoj.kleštin 160x80 : 5,7*1*2*0,48</t>
  </si>
  <si>
    <t>S1,S2 - sloupek pod středovou vaznici 160x160 : 3,1*2*0,64</t>
  </si>
  <si>
    <t>S3,S4 - sloupek pod vrcholovou vaznici 160x160 : 5,2*2*0,64</t>
  </si>
  <si>
    <t>S5,S6 - sloupek pod středovou vaznici 160x160 : 3,1*2*0,64</t>
  </si>
  <si>
    <t>762085151R00</t>
  </si>
  <si>
    <t>Zvláštní výkony hoblování viditelných částí krovu  strojně na pile</t>
  </si>
  <si>
    <t xml:space="preserve">  DP12g - doplněná krokev ve štítové stěně 140x120 : 7,1*4*0,14*0,12</t>
  </si>
  <si>
    <t xml:space="preserve">  DP18 - nová dvojice kleštin (u sloupků)-jih 160x80 : 2,55*2*2*0,16*0,08</t>
  </si>
  <si>
    <t xml:space="preserve">  DP18b - nová dvojice kleštin (u sloupků)-sever 160x80 : 2,65*2*2*0,16*0,08</t>
  </si>
  <si>
    <t xml:space="preserve">  DP19a - nová vzpěra - hl.vazba-jih 160 x160 : 3,0*2*0,16*0,16</t>
  </si>
  <si>
    <t xml:space="preserve">  DP19b - nová vzpěra - hl.vazba-jih 160 x160 : 3,6*1*0,16*0,16</t>
  </si>
  <si>
    <t xml:space="preserve">  DP19c - nová vzpěra-sever 160 x160 : 3,4*2*0,16*0,16</t>
  </si>
  <si>
    <t xml:space="preserve">  DP20 - nová dvoj.kleštin 160x80 : 5,7*1*2*0,16*0,08</t>
  </si>
  <si>
    <t xml:space="preserve">  S1,S2 - sloupek pod středovou vaznici 160x160 : 3,1*2*0,16*0,16</t>
  </si>
  <si>
    <t xml:space="preserve">  S3,S4 - sloupek pod vrcholovou vaznici 160x160 : 5,2*2*0,16*0,16</t>
  </si>
  <si>
    <t xml:space="preserve">  S5,S6 - sloupek pod středovou vaznici 160x160 : 3,1*2*0,16*0,16</t>
  </si>
  <si>
    <t>+8% : 1,8928*1,08</t>
  </si>
  <si>
    <t>762085153R00</t>
  </si>
  <si>
    <t>Zvláštní výkony hoblování viditelných částí krovu  ručně, před osazením</t>
  </si>
  <si>
    <t>očištění zhlaví napadených trámů-na zdravé jádro : 3</t>
  </si>
  <si>
    <t>762088116R00</t>
  </si>
  <si>
    <t>Zvláštní výkony zakrývání rozpracovaných tesařských konstrukcí těžkou plachtou na ochranu před srážkovou vodou, včetně odstranění 15 x 20 m</t>
  </si>
  <si>
    <t>Zakrývání rozpracovaných tesařských konstrukcí těžkou plachtou na ochranu před srážkovou vodou.</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</si>
  <si>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</si>
  <si>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</si>
  <si>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</si>
  <si>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</si>
  <si>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762313113R00</t>
  </si>
  <si>
    <t>Montáž ocelových spojovacích prostředků svorníků, šroubů   délky přes 300 do 450 mm</t>
  </si>
  <si>
    <t>762321911RV1</t>
  </si>
  <si>
    <t>Zavětrování a ztužení konstrukcí bez dodávky prken</t>
  </si>
  <si>
    <t>s podepřením starých krovů</t>
  </si>
  <si>
    <t>*** zavětrování-prkno 120x25mm : 4,5*4</t>
  </si>
  <si>
    <t>762331911R00</t>
  </si>
  <si>
    <t>Vázané konstrukce krovů vyřezání střešní vazby  průřezové plochy řeziva do 120 cm2, délky vyřezané části krovu do 3 m</t>
  </si>
  <si>
    <t>DP06a - stávající dvojice kleštin zkrátit 2x 160x75 : 2,0*2*5</t>
  </si>
  <si>
    <t>762331921R00</t>
  </si>
  <si>
    <t>Vázané konstrukce krovů vyřezání střešní vazby  průřezové plochy řeziva přes 120 do 224 cm2, délky vyřezané části krovu do 3 m</t>
  </si>
  <si>
    <t>DP12a - stáv.upr.krokev vikýře 140x115 : 3,0*11</t>
  </si>
  <si>
    <t>762331923R00</t>
  </si>
  <si>
    <t>Vázané konstrukce krovů vyřezání střešní vazby  průřezové plochy řeziva přes 120 do 224 cm2, délky vyřezané části krovu přes 5 do 8 m</t>
  </si>
  <si>
    <t>DP13a - přesunutá dvojice kleštin 160x80 : 6,2*11*2</t>
  </si>
  <si>
    <t>762331924R00</t>
  </si>
  <si>
    <t>Vázané konstrukce krovů vyřezání střešní vazby  průřezové plochy řeziva přes 120 do 224 cm2, délky vyřezané části krovu přes 8 m</t>
  </si>
  <si>
    <t>DP01 - stáv.pozednice-část u vikýře odstraněna : 10,355</t>
  </si>
  <si>
    <t>DP07 - stávající středová vaznice 150x140 : 10,35</t>
  </si>
  <si>
    <t>762332931RV1</t>
  </si>
  <si>
    <t>Vázané konstrukce krovů doplnění části střešní vazby z hranolků, hranolů včetně dodávky řeziva  průřezové plochy do 120 cm2, bez dodávky řeziva</t>
  </si>
  <si>
    <t>DP02 - pozednice vikýře 6x160 KVH : 10,35</t>
  </si>
  <si>
    <t>762332932RV1</t>
  </si>
  <si>
    <t>Vázané konstrukce krovů doplnění části střešní vazby z hranolků, hranolů včetně dodávky řeziva  průřezové plochy přes 120 do 224 cm2, bez dodávky řeziva</t>
  </si>
  <si>
    <t>DP11 - krokev vikýře 180x120 : 3,43*13</t>
  </si>
  <si>
    <t>DP12b - doplněná krokev hl.nové vazby-jih 140x120 : 6,4*2</t>
  </si>
  <si>
    <t>DP12d - doplněná krokev hl.nové vazby-sever 140x120 : 4,0*1</t>
  </si>
  <si>
    <t>DP12f - doplněná krokev u štítu a valby 140x120 : 3,4*5</t>
  </si>
  <si>
    <t>DP12g - doplněná krokev ve štítové stěně 140x120 : 7,1*4</t>
  </si>
  <si>
    <t>DP13b - doplněná nast.dvojice kleštin 160x80 : 3,9*3*2</t>
  </si>
  <si>
    <t>DP13c - doplněná dvoj.kleštin hl.vazby 160x80 : 6,2*1*2</t>
  </si>
  <si>
    <t>DP13d - doplněná nast.dvoj.kleštin krátké160x80 : 1,8*7*2</t>
  </si>
  <si>
    <t>DP13v - doplněná vložka 160x80 : 2,9*11*2</t>
  </si>
  <si>
    <t>DP17a - nová podélná dvojice kleštin 160x80 : 4,8*2*2</t>
  </si>
  <si>
    <t>DP17b - nová podélná dvojice kleštin 160x80 : 10,35*1*2</t>
  </si>
  <si>
    <t>DP18 - nová dvojice kleštin (u sloupků)-jih 160x80 : 2,55*2*2</t>
  </si>
  <si>
    <t>DP18b - nová dvojice kleštin (u sloupků)-sever 160x80 : 2,65*2*2</t>
  </si>
  <si>
    <t>DP20 - nová dvoj.kleštin 160x80 : 5,7*1*2</t>
  </si>
  <si>
    <t>DP21 - nový trám prokotven s věncem 160x80 : 10,5*1</t>
  </si>
  <si>
    <t>DP34 - trámek-podepření trámů 140x140 : 3,0*1</t>
  </si>
  <si>
    <t>S11-S14 - sloupek pod vrcholovou vaznici 160x120 : 1,675*4</t>
  </si>
  <si>
    <t>762332933RV1</t>
  </si>
  <si>
    <t>Vázané konstrukce krovů doplnění části střešní vazby z hranolků, hranolů včetně dodávky řeziva  průřezové plochy přes 224 do 288 cm2, bez dodávky řeziva</t>
  </si>
  <si>
    <t>DP08 - doplněná středová vaznice 160x160 : 19,75</t>
  </si>
  <si>
    <t>DP09- pásek 160x160 : 3,0*4</t>
  </si>
  <si>
    <t>DP10 - doplněná středová vaznice 160x160 : 19,75</t>
  </si>
  <si>
    <t>DP15 - vazník vikýřové střechy 160x160 : 10,35</t>
  </si>
  <si>
    <t>DP16 - nový pásek horního sloupku 160x160 : 1,8*4</t>
  </si>
  <si>
    <t>DP19a - nová vzpěra - hl.vazba-jih 160 x160 : 3,0*2</t>
  </si>
  <si>
    <t>DP19b - nová vzpěra - hl.vazba-jih 160 x160 : 3,6*1</t>
  </si>
  <si>
    <t>DP19c - nová vzpěra-sever 160 x160 : 3,4*2</t>
  </si>
  <si>
    <t>DP23 - vaznice podepření kleštin stáv.zdi 160x160 : 4,0*2</t>
  </si>
  <si>
    <t>S1,S2 - sloupek pod středovou vaznici 160x160 : 3,1*2</t>
  </si>
  <si>
    <t>S3,S4 - sloupek pod vrcholovou vaznici 160x160 : 5,2*2</t>
  </si>
  <si>
    <t>S5,S6 - sloupek pod středovou vaznici 160x160 : 3,1*2</t>
  </si>
  <si>
    <t>S7,S8 - sloupek rohový vikýře 160x160 : 1,675*2</t>
  </si>
  <si>
    <t>S1,S2 - sloupek horní 160x160 : 2,0*2</t>
  </si>
  <si>
    <t>S15,S18 - sloupek horní, kraje 160x160 : 2,0*4</t>
  </si>
  <si>
    <t>762341210R00</t>
  </si>
  <si>
    <t xml:space="preserve">Montáž bednění střech rovných o sklonu do 60° z prken hrubých na sraz tloušťky do 32 mm včetně vyřezání otvorů ,  </t>
  </si>
  <si>
    <t>bednění</t>
  </si>
  <si>
    <t>762342202RT4</t>
  </si>
  <si>
    <t>Montáž laťování střech o sklonu do 60° při vzdálenost latí do 220 mm, včetně dodávky latí 40/60 mm</t>
  </si>
  <si>
    <t>"ST 02, ST 03" : 17,0+43,5+17,5+107,5+89,5</t>
  </si>
  <si>
    <t>762342205R00</t>
  </si>
  <si>
    <t>Montáž kontralatí na vruty, s dodávkou těsnicí pěny pod kontralatě, bez dodávky řeziva</t>
  </si>
  <si>
    <t>762342205RT3</t>
  </si>
  <si>
    <t>Montáž kontralatí na vruty, s dodávkou těsnicí pěny pod kontralatě, a dodávkou hranolků 50 x 50 mm</t>
  </si>
  <si>
    <t>60x60 mm : 17,0+43,5+17,5+107,5+89,5</t>
  </si>
  <si>
    <t>762521108R00</t>
  </si>
  <si>
    <t>Položení podlah montáž  z hrubých fošen nehoblovaných na sraz</t>
  </si>
  <si>
    <t>KO 301 - fošny na půdě : 30,0*0,24</t>
  </si>
  <si>
    <t>762822110R00</t>
  </si>
  <si>
    <t>Stropnice montáž  z hraněného a polohraněného řeziva s trámovými výměnami, průřezové plochy do 144 cm2</t>
  </si>
  <si>
    <t>PŘ104 : 4,15</t>
  </si>
  <si>
    <t>PŘ201 : 4,15</t>
  </si>
  <si>
    <t>PŘ204 : 4,15</t>
  </si>
  <si>
    <t>762822120R00</t>
  </si>
  <si>
    <t>Stropnice montáž  z hraněného a polohraněného řeziva s trámovými výměnami, průřezové plochy přes 144 do 288 cm2</t>
  </si>
  <si>
    <t>PŘ101 : 4,15</t>
  </si>
  <si>
    <t>PŘ102 : 4,15</t>
  </si>
  <si>
    <t>PŘ103 : 4,15</t>
  </si>
  <si>
    <t>PŘ202 : 4,15</t>
  </si>
  <si>
    <t>PŘ203 : 4,15</t>
  </si>
  <si>
    <t>PŘ205 : 4,15</t>
  </si>
  <si>
    <t>762837113RT1</t>
  </si>
  <si>
    <t>Stropní trámy cetodřevěný plátový spoj stropního trámu průřezové plochy řeziva do 450 cm2, čtyřkolíkový spoj</t>
  </si>
  <si>
    <t>Příložkování napadených stropních trámů : 9</t>
  </si>
  <si>
    <t>762911111R00</t>
  </si>
  <si>
    <t xml:space="preserve">Impregnace řeziva máčením, ochrana proti dřevokazným houbám, plísním a dřevokaznému hmyzu </t>
  </si>
  <si>
    <t xml:space="preserve">  DP01 - stávající pozednice 140x140 : (4,3+4,3)*0,14*4</t>
  </si>
  <si>
    <t xml:space="preserve">  DP03 - stávající krokev 140x115 : 7,0*2*21*0,51</t>
  </si>
  <si>
    <t xml:space="preserve">  DP06, DP06a - stávající dvojice kleštin 2x 160x75 : 6,5*9*2*0,47</t>
  </si>
  <si>
    <t xml:space="preserve">  DP07 - stávající středová vaznice 150x140 : (4,3+4,3)*0,58</t>
  </si>
  <si>
    <t xml:space="preserve">  DP08 - doplněná středová vaznice 160x160 : 19,75*0,64</t>
  </si>
  <si>
    <t xml:space="preserve">  DP09- pásek 160x160 : 3,0*4*0,64</t>
  </si>
  <si>
    <t xml:space="preserve">  DP10 - doplněná středová vaznice 160x160 : 19,75*0,64</t>
  </si>
  <si>
    <t xml:space="preserve">  DP11 - krokev vikýře 180x120 : 3,43*13*0,6</t>
  </si>
  <si>
    <t xml:space="preserve">  DP12a - stáv.upr.krokev vikýře 140x115 : 3,0*11*0,51</t>
  </si>
  <si>
    <t xml:space="preserve">  DP12b - doplněná krokev hl.nové vazbyjih 140x120 : 6,4*2*0,52</t>
  </si>
  <si>
    <t xml:space="preserve">  DP12c - stáv.krokev-sever 140x115 : 7,0*13*0,51</t>
  </si>
  <si>
    <t xml:space="preserve">  DP12d - doplněná krokev hl.nové vazby-sever 140x120 : 4,0*1*0,52</t>
  </si>
  <si>
    <t xml:space="preserve">  DP12e - stáv.krokev u štítu a valby 140x120 : 3,4*5*0,52</t>
  </si>
  <si>
    <t xml:space="preserve">  DP12f - doplněná krokev u štítu a valby 140x120 : 3,4*5*0,52</t>
  </si>
  <si>
    <t xml:space="preserve">  DP12g - doplněná krokev ve štítové stěně 140x120 : 7,1*4*0,52</t>
  </si>
  <si>
    <t xml:space="preserve">  DP12h - doplněná krokev ve valbě 140x120 : 4,0*4*0,52</t>
  </si>
  <si>
    <t xml:space="preserve">  DP13a - přesunutá dvojice kleštin 160x80 : 6,2*11*2*0,48</t>
  </si>
  <si>
    <t xml:space="preserve">  DP13b - doplněná nast.dvojice kleštin 160x80 : 3,9*3*2*0,48</t>
  </si>
  <si>
    <t xml:space="preserve">  DP13c - doplněná dvoj.kleštin hl.vazby 160x80 : 6,2*1*2*0,48</t>
  </si>
  <si>
    <t xml:space="preserve">  DP13d - doplněná nast.dvoj.kleštin krátké160x80 : 1,8*7*2*0,48</t>
  </si>
  <si>
    <t xml:space="preserve">  DP13v - doplněná vložka 160x80 : 2,9*11*2*0,48</t>
  </si>
  <si>
    <t xml:space="preserve">  DP15 - vazník vikýřové střechy 160x160 : 10,35*0,64</t>
  </si>
  <si>
    <t xml:space="preserve">  DP16 - nový pásek horního sloupku 160x160 : 1,8*4*0,64</t>
  </si>
  <si>
    <t xml:space="preserve">  DP17a - nová podélná dvojice kleštin 160x80 : 4,8*2*2*0,48</t>
  </si>
  <si>
    <t xml:space="preserve">  DP17b - nová podélná dvojice kleštin 160x80 : 10,35*1*2*0,48</t>
  </si>
  <si>
    <t xml:space="preserve">  DP21 - nový trám prokotven s věncem 160x80 : 10,5*1*0,48</t>
  </si>
  <si>
    <t xml:space="preserve">  DP23 - vaznice podepření kleštin stáv.zdi 160x160 : 4,0*2*0,64</t>
  </si>
  <si>
    <t xml:space="preserve">  DP34 - trámek-podepření trámů 140x140 : 3,0*1*0,56</t>
  </si>
  <si>
    <t xml:space="preserve">  S7,S8 - sloupek rohový vikýře 160x160 : 1,675*2*0,64</t>
  </si>
  <si>
    <t xml:space="preserve">  S1,S2 - sloupek horní 160x160 : 2,0*2*0,64</t>
  </si>
  <si>
    <t xml:space="preserve">  S15,S18 - sloupek horní, kraje 160x160 : 2,0*4*0,64</t>
  </si>
  <si>
    <t xml:space="preserve">  S11-S14 - sloupek pod vrcholovou vaznici 160x120 : 1,675*4*0,56</t>
  </si>
  <si>
    <t xml:space="preserve">  *** zavětrování-prkno 120x25mm : 4,5*4*0,29</t>
  </si>
  <si>
    <t xml:space="preserve">  KO 301 - fošny na půdě : 30,0*0,56</t>
  </si>
  <si>
    <t xml:space="preserve">  PŘ101,102,103,202,203,205  200x100 : 4,15*6*0,6</t>
  </si>
  <si>
    <t xml:space="preserve">  PŘ104,201,204  180x80 : 4,15*3*0,52</t>
  </si>
  <si>
    <t xml:space="preserve">  střešní latě - 60x40mm : 1375,0*0,2</t>
  </si>
  <si>
    <t xml:space="preserve">  kontralatě 60x60 mm : 300,0*0,24</t>
  </si>
  <si>
    <t xml:space="preserve">  prkna tl.28mm : (40,5+9,0)*2</t>
  </si>
  <si>
    <t xml:space="preserve">  kontralatě 80x60 mm : (40,5+9,0)*1,1*0,28</t>
  </si>
  <si>
    <t>2x : 1073,048*2</t>
  </si>
  <si>
    <t>762161110RAC</t>
  </si>
  <si>
    <t>Stěny dřevostaveb kompletní nosné obvodové, opláštěné deskami OSB a sádrokartonem, se zateplovacím systémem tl. 80 mm, Dřevo konstrukční rostlé (KVH) dřevina: SM; tl. = 60,0 mm; šířka = 140 mm; nepohledové (NSi); tř. pevnosti C24</t>
  </si>
  <si>
    <t>Rozteč stojek 650 mm, výška stěny 2,82 m. Přikotvení k podkladu chemickou kotvou po 1,5 m.</t>
  </si>
  <si>
    <t>Skladba:</t>
  </si>
  <si>
    <t>- sádrokartonové desky na ocelových profilech, tepelná izolace z min. desek 60 mm</t>
  </si>
  <si>
    <t>- parozábrana</t>
  </si>
  <si>
    <t>- nosná konstrukce z hranolů KVH 60/140 mm, tepelná izolace z min. desek 140 mm</t>
  </si>
  <si>
    <t>- desky OSB 12 mm</t>
  </si>
  <si>
    <t>- kontaktní zateplovací systém s EPS tl. 80 mm</t>
  </si>
  <si>
    <t>- omítka akrylátová</t>
  </si>
  <si>
    <t>boční stěny vikýře, skladba-viz výkr.č.AS.601.107 : 4,0*2</t>
  </si>
  <si>
    <t>766420010RAB</t>
  </si>
  <si>
    <t>Obklad podhledu palubkami a deskami z aglom. dřeva palubkami MD na pero-drážku, lakování, Hranolek dřevina: jehličnatá</t>
  </si>
  <si>
    <t>Podkladový rošt, obklad palubkami z měkkého dřeva šířky do 8 cm na pero a drážku, dodávka materiálu, nátěr dvojnásobný syntetickým lakem.</t>
  </si>
  <si>
    <t>3.NP - štíty : 20,0*0,4</t>
  </si>
  <si>
    <t>13322629R</t>
  </si>
  <si>
    <t>Tyč ocelová válcovaná za tepla průřez: plochý; značka: S235JR (1.0038); a = 80 mm; t = 8,0 mm</t>
  </si>
  <si>
    <t>hmotnost 5,02 kg/m : 0,3*6*5,02*0,001*1,08</t>
  </si>
  <si>
    <t>1343243510</t>
  </si>
  <si>
    <t>Tyč ocelová L rovnoramenná S235JR, rozměr 120 x 120 x 10 mm</t>
  </si>
  <si>
    <t>hmotnost 18,20 kg/m : 0,15*2*10*18,2*0,0001*1,08</t>
  </si>
  <si>
    <t>31179127R</t>
  </si>
  <si>
    <t>tyč závitová M12; l = 1 000 mm; mat. ocel 4,8 - DIN 975; povrch pozink</t>
  </si>
  <si>
    <t>31179129R</t>
  </si>
  <si>
    <t>tyč závitová M16; l = 1 000 mm; mat. ocel 4,8 - DIN 975; povrch pozink</t>
  </si>
  <si>
    <t>60510990R</t>
  </si>
  <si>
    <t>Prkno dřevina: SM; opracování: omítané</t>
  </si>
  <si>
    <t>*** zavětrování-prkno 120x25mm : 4,5*4*0,12*0,025*1,08</t>
  </si>
  <si>
    <t>60511100R</t>
  </si>
  <si>
    <t>Fošna dřevina: jehličnatá; jakost: I</t>
  </si>
  <si>
    <t xml:space="preserve">  DP13b - doplněná nast.dvojice kleštin 160x80 : 3,9*3*2*0,16*0,08</t>
  </si>
  <si>
    <t xml:space="preserve">  DP13c - doplněná dvoj.kleštin hl.vazby 160x80 : 6,2*1*2*0,16*0,08</t>
  </si>
  <si>
    <t xml:space="preserve">  DP13d - doplněná nast.dvoj.kleštin krátké160x80 : 1,8*7*2*0,16*0,08</t>
  </si>
  <si>
    <t xml:space="preserve">  DP13v - doplněná vložka 160x80 : 2,9*11*2*0,16*0,08</t>
  </si>
  <si>
    <t xml:space="preserve">  DP17a - nová podélná dvojice kleštin 160x80 : 4,8*2*2*0,16*0,08</t>
  </si>
  <si>
    <t xml:space="preserve">  DP17b - nová podélná dvojice kleštin 160x80 : 10,35*1*2*0,16*0,08</t>
  </si>
  <si>
    <t xml:space="preserve">  DP21 - nový trám prokotven s věncem 160x80 : 10,5*1*0,16*0,08</t>
  </si>
  <si>
    <t xml:space="preserve">  PŘ101,102,103,202,203,205  200x100 : 4,15*6*0,2*0,1</t>
  </si>
  <si>
    <t xml:space="preserve">  PŘ104,201,204  180x80 : 4,15*3*0,18*0,08</t>
  </si>
  <si>
    <t>+8% : 3,332*1,08</t>
  </si>
  <si>
    <t>60511154R</t>
  </si>
  <si>
    <t>Fošna dřevina: jehličnatá; opracování: prizmované</t>
  </si>
  <si>
    <t>KO 301 - fošny na půdě : 0,24*30,0*0,04*1,08</t>
  </si>
  <si>
    <t>60511170R</t>
  </si>
  <si>
    <t>Prkno dřevina: jehličnatá; jakost: II; opracování: neomítané</t>
  </si>
  <si>
    <t>"ST 01" - tl. 28mm ;  +10% : (40,5+9,0)*0,028*1,1</t>
  </si>
  <si>
    <t>605152002R</t>
  </si>
  <si>
    <t>Hranolek dřevina: SM</t>
  </si>
  <si>
    <t>kontralatě 80x60 mm : (40,5+9,0)*0,08*0,06*1,1</t>
  </si>
  <si>
    <t>60515229R</t>
  </si>
  <si>
    <t>Hranol dřevina: SM</t>
  </si>
  <si>
    <t xml:space="preserve">  DP12d - doplněná krokev hl.nové vazby-sever 140x120 : 4,0*1*0,14*0,12</t>
  </si>
  <si>
    <t xml:space="preserve">  DP12f - doplněná krokev u štítu a valby 140x120 : 3,4*5*0,14*0,12</t>
  </si>
  <si>
    <t xml:space="preserve">  DP34 - trámek-podepření trámů 140x140 : 3,0*1*0,14*0,14</t>
  </si>
  <si>
    <t>+8% : 0,4116*1,08</t>
  </si>
  <si>
    <t>60515230R</t>
  </si>
  <si>
    <t>DP12b - doplněná krokev hl.nové vazby-jih 140x120 : 6,4*2*0,14*0,12*1,08</t>
  </si>
  <si>
    <t>60515231R</t>
  </si>
  <si>
    <t>DP12g - doplněná krokev ve štítové stěně 140x120 : 7,1*4*0,14*0,12*1,08</t>
  </si>
  <si>
    <t>60515247R</t>
  </si>
  <si>
    <t xml:space="preserve">  DP09- pásek 160x160 : 3,0*4*0,16*0,16</t>
  </si>
  <si>
    <t xml:space="preserve">  DP16 - nový pásek horního sloupku 160x160 : 1,8*4*0,16*0,16</t>
  </si>
  <si>
    <t xml:space="preserve">  DP23 - vaznice podepření kleštin stáv.zdi 160x160 : 4,0*2*0,16*0,16</t>
  </si>
  <si>
    <t xml:space="preserve">  S7,S8 - sloupek rohový vikýře 160x160 : 1,675*2*0,16*0,16</t>
  </si>
  <si>
    <t xml:space="preserve">  S1,S2 - sloupek horní 160x160 : 2,0*2*0,16*0,16</t>
  </si>
  <si>
    <t xml:space="preserve">  S15,S18 - sloupek horní, kraje 160x160 : 2,0*4*0,16*0,16</t>
  </si>
  <si>
    <t>+8% : 1,82656*1,08</t>
  </si>
  <si>
    <t>60515248R</t>
  </si>
  <si>
    <t>S3,S4 - sloupek pod vrcholovou vaznici 160x160 : 5,2*2*0,16*0,16*1,08</t>
  </si>
  <si>
    <t>60515250R</t>
  </si>
  <si>
    <t xml:space="preserve">  DP08 - doplněná středová vaznice 160x160 : 19,75*1*0,16*0,16</t>
  </si>
  <si>
    <t xml:space="preserve">  DP10 - doplněná středová vaznice 160x160 : 19,75*1*0,16*0,16</t>
  </si>
  <si>
    <t>+8% : 1,0112*1,08</t>
  </si>
  <si>
    <t>60515278R</t>
  </si>
  <si>
    <t>DP11 - krokev vikýře 180x120 : 3,43*13*0,18*0,12*1,08</t>
  </si>
  <si>
    <t>60515815R</t>
  </si>
  <si>
    <t>Dřevo konstrukční rostlé (KVH) dřevina: SM; tl. = 60,0 mm; šířka = 160 mm; nepohledové (NSi); tř. pevnosti C24</t>
  </si>
  <si>
    <t>DP02 - pozednice vikýře 60x160 : 10,35*1*0,06*0,16*1,08</t>
  </si>
  <si>
    <t>60515842R</t>
  </si>
  <si>
    <t>Dřevo konstrukční rostlé (KVH) dřevina: SM; tl. = 120,0 mm; šířka = 160 mm; nepohledové (NSi); tř. pevnosti C24</t>
  </si>
  <si>
    <t>S11-S14 - sloupek pod vrcholovou vaznici 160x120 : 1,675*4*0,16*0,12*1,08</t>
  </si>
  <si>
    <t>605158653160</t>
  </si>
  <si>
    <t>Hranol konstrukční masivní KVH Si 160x160 mm nad 10 m, Si - pohledový, SM, kvalita S10, vlhkost 15%</t>
  </si>
  <si>
    <t>RTS 21/ I</t>
  </si>
  <si>
    <t>DP15 - vazník vikýřové střechy 160x160 : 10,35*1*0,16*0,16*1,08</t>
  </si>
  <si>
    <t>998762103R00</t>
  </si>
  <si>
    <t>Přesun hmot pro konstrukce tesařské v objektech výšky do 24 m</t>
  </si>
  <si>
    <t>762595000R00</t>
  </si>
  <si>
    <t>Spojovací a ochranné prostředky hřebíky, vruty, impregnace</t>
  </si>
  <si>
    <t>70,57045*0,022</t>
  </si>
  <si>
    <t>762712140R00</t>
  </si>
  <si>
    <t>Prostorové vázané konstrukce z řeziva montáž hraněného , průřezové plochy přes 228 do 450 cm2</t>
  </si>
  <si>
    <t>včetně vyvrtání děr, osazení svorníků a dotažení rektifikačních článků.</t>
  </si>
  <si>
    <t xml:space="preserve">Portál ze stáv. dřevěných trámů : </t>
  </si>
  <si>
    <t>101/OS : 2,1+1,23+2,1</t>
  </si>
  <si>
    <t>762795000R00</t>
  </si>
  <si>
    <t>Spojovací a ochranné prostředky hřebíky, svory, fiksační prkna, impregnace</t>
  </si>
  <si>
    <t>101/OS : (2,1+1,23+2,1)*0,18*0,23</t>
  </si>
  <si>
    <t>763613232RW6</t>
  </si>
  <si>
    <t>Montáž záklop stropů, z desek tl. nad 18 mm, na P+D, šroubováním, včetně dodávky desky dřevoštěpkové</t>
  </si>
  <si>
    <t>800-763</t>
  </si>
  <si>
    <t>vč. dodávky a montáže spojovacího materiálu</t>
  </si>
  <si>
    <t>2.NP : 6,8+0,8*4,9+0,35*2,0+0,4*3,92+0,4*3,6+0,45*10,23+0,5*3,3+0,2*3,1</t>
  </si>
  <si>
    <t>998763101R00</t>
  </si>
  <si>
    <t>Přesun hmot dřevostaveb v objektech výšky do 6 m</t>
  </si>
  <si>
    <t>764342220R00</t>
  </si>
  <si>
    <t>Ostatní kusové prvky z pozinkovaného plechu výroba a montáž lemování trub, konzol a držáků s dilatačním kloboučkem  na hladké a drážkové krytině, průměru přes 75 do 100 mm</t>
  </si>
  <si>
    <t>315/K : 2</t>
  </si>
  <si>
    <t>764342230R00</t>
  </si>
  <si>
    <t>Ostatní kusové prvky z pozinkovaného plechu výroba a montáž lemování trub, konzol a držáků s dilatačním kloboučkem  na hladké a drážkové krytině, průměru přes 100 do 150 mm</t>
  </si>
  <si>
    <t>315/K : 1</t>
  </si>
  <si>
    <t>764774501R00</t>
  </si>
  <si>
    <t xml:space="preserve">Krytina falcovaná ze svitků šířky 500 mm na objektech výšky do 20 m, z hliníkového lakovaného plechu tl. 0,7 mm, sklon střechy do 30°, dodávka a montáž </t>
  </si>
  <si>
    <t>s úpravou krytiny u okapů, prostupů a výčnělků</t>
  </si>
  <si>
    <t>včetně těsnícího tmelu, příponek, spojovacího materiálu a pomocného lešení.</t>
  </si>
  <si>
    <t>764812230R00</t>
  </si>
  <si>
    <t xml:space="preserve">Oplechování  okapů střech z tvrdé krytiny, z lakovaného pozinkovaného plechu, rš 400 mm, dodávka a montáž </t>
  </si>
  <si>
    <t>včetně zhotovení rohů, spojů a dilatací</t>
  </si>
  <si>
    <t>317/K : 4,0</t>
  </si>
  <si>
    <t>764812670R00</t>
  </si>
  <si>
    <t xml:space="preserve">Oplechování  říms, z lakovaného pozinkovaného plechu, rš 500 mm, dodávka a montáž </t>
  </si>
  <si>
    <t>314/K : 10,7</t>
  </si>
  <si>
    <t>764813133R00</t>
  </si>
  <si>
    <t>Lemování zdí, z lakovaného pozinkovaného plechu, rš 330 mm, dodávka a montáž</t>
  </si>
  <si>
    <t>včetně krycí lišty</t>
  </si>
  <si>
    <t>318/K : 5,0</t>
  </si>
  <si>
    <t>764813140R00</t>
  </si>
  <si>
    <t>Lemování na střechách s tvrdou krytinou včetně rohů a ukončení před požární zdí, z lakovaného pozinkovaného plechu, rš 400 mm, dodávka a montáž</t>
  </si>
  <si>
    <t>306/K : 8,0</t>
  </si>
  <si>
    <t>307/K : 4,0</t>
  </si>
  <si>
    <t>764813820R00</t>
  </si>
  <si>
    <t>Lemování komínů osazených v hřebeni, střech s vlnitou krytinou, z lakovaného pozinkovaného plechu,  , dodávka a montáž</t>
  </si>
  <si>
    <t>321/K : 1</t>
  </si>
  <si>
    <t>764813830R00</t>
  </si>
  <si>
    <t>Lemování komínů osazených v ploše, střech s hladkou krytinou, z lakovaného pozinkovaného plechu,  , dodávka a montáž</t>
  </si>
  <si>
    <t>319/K : 1</t>
  </si>
  <si>
    <t>764819212R00</t>
  </si>
  <si>
    <t>Odpadní trouby kruhové, průměr 100 mm, z lakovaného pozinkovaného plechu,  , dodávka a montáž</t>
  </si>
  <si>
    <t>včetně kolena, objímky, spojovacího materiálu a zednické výpomoci.</t>
  </si>
  <si>
    <t>303/K : 2,0*5</t>
  </si>
  <si>
    <t>308/K : 2,0*2</t>
  </si>
  <si>
    <t>764815212R00</t>
  </si>
  <si>
    <t>Žlaby podokapní půlkruhové, z lakovaného pozinkovaného plechu, rš 330 mm, dodávka a montáž</t>
  </si>
  <si>
    <t>včetně háků, čel, rohů, rovných hrdel a dilatací</t>
  </si>
  <si>
    <t>včetně háku, čela a spojky.</t>
  </si>
  <si>
    <t>302/K : 51,0</t>
  </si>
  <si>
    <t>312/K : 11,2</t>
  </si>
  <si>
    <t>764775309R00</t>
  </si>
  <si>
    <t>Závětrná lišta s upevňovacím elementem, z lakovaného hliníkového plechu tl. 0,7 mm,  , dodávka a montáž</t>
  </si>
  <si>
    <t>včetně zavětrovací lišty a spojovacích prostředků.</t>
  </si>
  <si>
    <t>309/K : 14,5</t>
  </si>
  <si>
    <t>764814533R00</t>
  </si>
  <si>
    <t>Závětrná lišta  , z lakovaného pozinkovaného plechu, rš 330 mm, dodávka a montáž</t>
  </si>
  <si>
    <t>305/K : 8,0</t>
  </si>
  <si>
    <t>764775308R00</t>
  </si>
  <si>
    <t>Ostatní prvky ke střechám okapový plech šířkxy 230 mm, z lakovaného hliníkového plechu, tl. 0,7 mm, dodávka a montáž</t>
  </si>
  <si>
    <t>včetně spojovacích prostředků.</t>
  </si>
  <si>
    <t>304c/K : 45,0</t>
  </si>
  <si>
    <t>304d/K : 45,0</t>
  </si>
  <si>
    <t>764909401R00</t>
  </si>
  <si>
    <t>Ostatní prvky ke střechám hydroizolační difuzní fólie,  ,  , dodávka a montáž, Fólie hladká hydroizolační</t>
  </si>
  <si>
    <t>Odkaz na mn. položky pořadí 377 : 49,50000</t>
  </si>
  <si>
    <t>764816115R00</t>
  </si>
  <si>
    <t>Oplechování parapetů včetně rohů, lepené lepidlem, z lakovaného pozinkovaného plechu, rš 155 mm, dodávka a montáž</t>
  </si>
  <si>
    <t>včetně rohů</t>
  </si>
  <si>
    <t>včetně krytek a spojovacích prostředků.</t>
  </si>
  <si>
    <t>201/K : 2,3</t>
  </si>
  <si>
    <t>202/K : 2,4</t>
  </si>
  <si>
    <t>203/K : 1,9</t>
  </si>
  <si>
    <t>204/K : 2,4</t>
  </si>
  <si>
    <t>205/K : 2,55</t>
  </si>
  <si>
    <t>764816133R00</t>
  </si>
  <si>
    <t>Oplechování parapetů včetně rohů, lepené lepidlem, z lakovaného pozinkovaného plechu, rš 330 mm, dodávka a montáž</t>
  </si>
  <si>
    <t>101/K : 1,2</t>
  </si>
  <si>
    <t>206/K : 1,2</t>
  </si>
  <si>
    <t>764816144R00</t>
  </si>
  <si>
    <t>Oplechování parapetů včetně rohů, lepené lepidlem, z lakovaného pozinkovaného plechu, rš 445 mm, dodávka a montáž</t>
  </si>
  <si>
    <t>301/K : 1,2</t>
  </si>
  <si>
    <t>765312385R00</t>
  </si>
  <si>
    <t xml:space="preserve">Krytina pálená doplňky ke krytině drážkové, větrací pás okapní 500/10 cm plastový,  </t>
  </si>
  <si>
    <t>Dodávka a montáž ochranného okapního pásu.</t>
  </si>
  <si>
    <t>304b/K : 45,0</t>
  </si>
  <si>
    <t>765312551R00</t>
  </si>
  <si>
    <t>Krytina pálená doplňky hliníkový, profilovaný, s těsněním, šířky 600 mm, včetně dodávky</t>
  </si>
  <si>
    <t>Montáž pásu úžlabí a pásků těsnicích ke krytině, včetně dodávky.</t>
  </si>
  <si>
    <t>310/K : 18,0</t>
  </si>
  <si>
    <t>765312595R00</t>
  </si>
  <si>
    <t xml:space="preserve">Krytina pálená doplňky ke krytině drážkové, mřížka větrací 100 cm univerzální,  </t>
  </si>
  <si>
    <t>Dodávka a montáž ochranné větrací mřížky.</t>
  </si>
  <si>
    <t>304a/K : 45,0</t>
  </si>
  <si>
    <t>765312597R00</t>
  </si>
  <si>
    <t xml:space="preserve">Krytina pálená doplňky ke krytině drážkové, plech okapní profilovaný Al šířky 170 mm,  </t>
  </si>
  <si>
    <t>Dodávka a montáž okapního profilovaného plechu.</t>
  </si>
  <si>
    <t>313/K : 10,7</t>
  </si>
  <si>
    <t>314268731H</t>
  </si>
  <si>
    <t>Protidešťová hlavice průduchu komína,  nerez</t>
  </si>
  <si>
    <t>320/K : 1</t>
  </si>
  <si>
    <t>764456962NA</t>
  </si>
  <si>
    <t>Napojení nového žlabu na stávají svod Pz, D 100 mm</t>
  </si>
  <si>
    <t>303/K : 5</t>
  </si>
  <si>
    <t>5535132111O</t>
  </si>
  <si>
    <t>Odskok svodové roury, průměr 100 mm</t>
  </si>
  <si>
    <t>308/K : 2</t>
  </si>
  <si>
    <t>998764103R00</t>
  </si>
  <si>
    <t>Přesun hmot pro konstrukce klempířské v objektech výšky do 24 m</t>
  </si>
  <si>
    <t>765312517R00</t>
  </si>
  <si>
    <t xml:space="preserve">Krytina pálená střech jednoduchých přiřezání a uchycení tašek,  ,  ,  </t>
  </si>
  <si>
    <t>765312521R00</t>
  </si>
  <si>
    <t xml:space="preserve">Krytina pálená střech složitých z tašek drážkových,  , povrchová úprava režná,  </t>
  </si>
  <si>
    <t>765312561R00</t>
  </si>
  <si>
    <t>Krytina pálená doplňky ke krytině drážkové, ukončení plochy taškami okrajovými, povrchová úprava režná</t>
  </si>
  <si>
    <t>Dodávka a montáž tašek pro ukončení plochy střechy, tašek pro připojení hřebene okrajových včetně spojovacího materiálu.</t>
  </si>
  <si>
    <t>765312564R00</t>
  </si>
  <si>
    <t>765312573R00</t>
  </si>
  <si>
    <t xml:space="preserve">Krytina pálená doplňky ke krytině drážkové, mříž protisněhová 300x20 cm včetně držáků a spojek,  </t>
  </si>
  <si>
    <t>Dodávka a montáž protisněhové mříže včetně držáků a spojek.</t>
  </si>
  <si>
    <t>765312582R00</t>
  </si>
  <si>
    <t>Krytina pálená doplňky ke krytině drážkové, taška prostupová s nástavcem pro anténu, povrchová úprava režná</t>
  </si>
  <si>
    <t>Dodávka a montáž prostupové tašky a nástavce pro anténu.</t>
  </si>
  <si>
    <t>765312587R00</t>
  </si>
  <si>
    <t>Krytina pálená doplňky ke krytině drážkové, taška prostupová s nástavcem pro odvětrání, povrchová úprava režná</t>
  </si>
  <si>
    <t>765312531R00</t>
  </si>
  <si>
    <t>Krytina pálená Hřeben ke krytině drážkové, z hřebenáčů režných, s větracím pásem z hliníku</t>
  </si>
  <si>
    <t>Dodávka a montáž hřebene včetně hřebenové latě, větracího pásu, ukončení hřebenáče a spojovacích prostředků.</t>
  </si>
  <si>
    <t>765312541R00</t>
  </si>
  <si>
    <t>Krytina pálená Nároží ke krytině drážkové, z hřebenáčů režných, s větracím pásem z hliníku</t>
  </si>
  <si>
    <t>Dodávka a montáž nároží včetně nárožní latě, větracího pásu a spojovacích prostředků.</t>
  </si>
  <si>
    <t>765799311RK4</t>
  </si>
  <si>
    <t>Fólie parotěsné, difúzní a vodotěsné Fólie podstřešní difuzní na krokve, s přelepením spojů, Fólie hladká hydroizolační</t>
  </si>
  <si>
    <t>Dodávka a montáž fólie, spojovací pásky včetně spojovacích prostředků.</t>
  </si>
  <si>
    <t>998765103R00</t>
  </si>
  <si>
    <t>Přesun hmot pro krytiny tvrdé v objektech výšky do 24 m</t>
  </si>
  <si>
    <t>766231111R00</t>
  </si>
  <si>
    <t>Montáž schodů stahovacích půdních schodů</t>
  </si>
  <si>
    <t>Odkaz na mn. položky pořadí 465 : 1,00000</t>
  </si>
  <si>
    <t>766492100R00</t>
  </si>
  <si>
    <t>Ostatní montáž obložení montáž obložení ostění</t>
  </si>
  <si>
    <t>109/T : 0,4*(1,08+0,8*2)</t>
  </si>
  <si>
    <t>110/T : 0,4*(1,1+0,8*2)</t>
  </si>
  <si>
    <t>766601213R00</t>
  </si>
  <si>
    <t>Těsnění připojovací spáry spára ostění, interiér - fólie parotěsná šířky 70 mm samolepicí, výplň PU pěnou, exteriér - fólie paropropustná šířky 50 mm samolepicí, expanzní pá..., Parozábrana polymerní</t>
  </si>
  <si>
    <t>Dodávka a aplikace parotěsné a paropropustné okenní fólie.</t>
  </si>
  <si>
    <t>D/101 : 2,68+1,435+2,68</t>
  </si>
  <si>
    <t>766711021RT2</t>
  </si>
  <si>
    <t>Montáž otvorových prvků plastových nebo z dřevěných europrofilů vstupních dveří, na úchytky a hmoždinky</t>
  </si>
  <si>
    <t>Montáž plastových dveří včetně dodávky a montáže PU pěny.</t>
  </si>
  <si>
    <t>766661112R00</t>
  </si>
  <si>
    <t>Montáž dveřních křídel kompletizovaných otevíravých ,  , do ocelové nebo fošnové zárubně, jednokřídlových, šířky do 800 mm</t>
  </si>
  <si>
    <t>Odkaz na mn. položky pořadí 452 : 13,00000</t>
  </si>
  <si>
    <t>Odkaz na mn. položky pořadí 453 : 2,00000</t>
  </si>
  <si>
    <t>Odkaz na mn. položky pořadí 456 : 1,00000</t>
  </si>
  <si>
    <t>766661122R00</t>
  </si>
  <si>
    <t>Montáž dveřních křídel kompletizovaných otevíravých ,  , do ocelové nebo fošnové zárubně, jednokřídlových, šířky přes 800 mm</t>
  </si>
  <si>
    <t>Odkaz na mn. položky pořadí 454 : 2,00000</t>
  </si>
  <si>
    <t>Odkaz na mn. položky pořadí 455 : 4,00000</t>
  </si>
  <si>
    <t>766661422R00</t>
  </si>
  <si>
    <t>Montáž dveřních křídel kompletizovaných otevíravých , protipožárních, do ocelové nebo fošnové zárubně, jednokřídlových, šířky přes 800 mm</t>
  </si>
  <si>
    <t>Dveře s protipožární odolností do 30 minut.</t>
  </si>
  <si>
    <t>Odkaz na mn. položky pořadí 457 : 1,00000</t>
  </si>
  <si>
    <t>Odkaz na mn. položky pořadí 458 : 3,00000</t>
  </si>
  <si>
    <t>766666112R00</t>
  </si>
  <si>
    <t xml:space="preserve">Montáž dveřních křídel kompletizovaných posuvných,  , do předem osazeného stavebního pouzdra, jednokřídlových,  </t>
  </si>
  <si>
    <t>Bez osazení madla a zámku.</t>
  </si>
  <si>
    <t>Odkaz na mn. položky pořadí 459 : 1,00000</t>
  </si>
  <si>
    <t>Odkaz na mn. položky pořadí 460 : 1,00000</t>
  </si>
  <si>
    <t>766669113R00</t>
  </si>
  <si>
    <t>Montáž dveřních křídel kompletizovaných dokování  okopného plechu</t>
  </si>
  <si>
    <t>766669117R00</t>
  </si>
  <si>
    <t>Montáž dveřních křídel kompletizovaných dokování  samozavírače na ocelovou zárubeň</t>
  </si>
  <si>
    <t>Odkaz na mn. položky pořadí 485 : 3,00000</t>
  </si>
  <si>
    <t>Odkaz na mn. položky pořadí 486 : 1,00000</t>
  </si>
  <si>
    <t>766664916R00</t>
  </si>
  <si>
    <t>Oprava dveřních křídel doplňkové práce pro opravu dveřních křídel  seříznutí dveřních křídel, z tvrdého dřeva</t>
  </si>
  <si>
    <t>Úprava-nasávání pro VZT : 11</t>
  </si>
  <si>
    <t>766670011R00</t>
  </si>
  <si>
    <t>Montáž obložkové zárubně a dveřního křídla jednokřídlového</t>
  </si>
  <si>
    <t>Odkaz na mn. položky pořadí 461 : 2,00000</t>
  </si>
  <si>
    <t>766670021R00</t>
  </si>
  <si>
    <t xml:space="preserve">Montáž kliky a štítku </t>
  </si>
  <si>
    <t>Odkaz na mn. položky pořadí 439 : 5,00000</t>
  </si>
  <si>
    <t>Odkaz na mn. položky pořadí 440 : 12,00000</t>
  </si>
  <si>
    <t>Odkaz na mn. položky pořadí 441 : 8,00000</t>
  </si>
  <si>
    <t>Odkaz na mn. položky pořadí 442 : 2,00000</t>
  </si>
  <si>
    <t>766694112R00</t>
  </si>
  <si>
    <t>Ostatní montáž parapetních desek dřevěných pro jakékoliv upevnění   šířky do 300 mm, délky přes 1000 do 1600 mm</t>
  </si>
  <si>
    <t xml:space="preserve">Nábytkový parapet : </t>
  </si>
  <si>
    <t>207/T : 1</t>
  </si>
  <si>
    <t xml:space="preserve">Nábytkový parapet okna : </t>
  </si>
  <si>
    <t>305/T : 1</t>
  </si>
  <si>
    <t>766694113R00</t>
  </si>
  <si>
    <t>Ostatní montáž parapetních desek dřevěných pro jakékoliv upevnění   šířky do 300 mm, délky přes 1600 do 2600 mm</t>
  </si>
  <si>
    <t>301/T : 1</t>
  </si>
  <si>
    <t>302/T : 1</t>
  </si>
  <si>
    <t>303/T : 1</t>
  </si>
  <si>
    <t>304/T : 1</t>
  </si>
  <si>
    <t>766694121R00</t>
  </si>
  <si>
    <t>Ostatní montáž parapetních desek dřevěných pro jakékoliv upevnění   šířky přes 300 mm, délky do 1000 mm</t>
  </si>
  <si>
    <t xml:space="preserve">Nábytkový parapet schodiště : </t>
  </si>
  <si>
    <t>306/T : 1</t>
  </si>
  <si>
    <t>766694122R00</t>
  </si>
  <si>
    <t>Ostatní montáž parapetních desek dřevěných pro jakékoliv upevnění   šířky přes 300 mm, délky přes 1000 do 1600 mm</t>
  </si>
  <si>
    <t>206/T : 1</t>
  </si>
  <si>
    <t>208/T : 1</t>
  </si>
  <si>
    <t>209/T : 1</t>
  </si>
  <si>
    <t>210/T : 1</t>
  </si>
  <si>
    <t>211/T : 1</t>
  </si>
  <si>
    <t>212/T : 1</t>
  </si>
  <si>
    <t>766694123R00</t>
  </si>
  <si>
    <t>Ostatní montáž parapetních desek dřevěných pro jakékoliv upevnění   šířky přes 300 mm, délky přes 1600 do 2600 mm</t>
  </si>
  <si>
    <t>201/T : 1</t>
  </si>
  <si>
    <t>202/T : 1</t>
  </si>
  <si>
    <t>203/T : 1</t>
  </si>
  <si>
    <t>204/T : 1</t>
  </si>
  <si>
    <t>205/T : 1</t>
  </si>
  <si>
    <t>766699742R00</t>
  </si>
  <si>
    <t xml:space="preserve">Ostatní montáž překrytí spár latí nebo prknem,  z tvrdého dřeva,  </t>
  </si>
  <si>
    <t>112/T : 5,97</t>
  </si>
  <si>
    <t>766122410MTZ</t>
  </si>
  <si>
    <t>Mntáž stěny s dveřmi komplet.polozaskl.s par.do 2,2 m,H do 2,75 m</t>
  </si>
  <si>
    <t>D/310 : 1,805*2,3</t>
  </si>
  <si>
    <t>D/311 : 1,98*2,3</t>
  </si>
  <si>
    <t>766124100MTZ</t>
  </si>
  <si>
    <t>Montáž stěny kompletizované záchod. 286 x 199 cm, 2křídla</t>
  </si>
  <si>
    <t>766124101MTZ</t>
  </si>
  <si>
    <t>Montáž stěny kompletizované záchod. 589 x 199 cm, 3křídla</t>
  </si>
  <si>
    <t>766124200MTZ</t>
  </si>
  <si>
    <t>Montáž stěny kompletizované záchod. 153,5 x 199 cm, 1křídlo</t>
  </si>
  <si>
    <t>766694124R89</t>
  </si>
  <si>
    <t>Montáž parapetních desek š.nad 80 cm,dl.nad 260 cm</t>
  </si>
  <si>
    <t>111/T : 1</t>
  </si>
  <si>
    <t>434200002DR</t>
  </si>
  <si>
    <t>Schodiště s dřev. nosnou konstrukcí, dřev.stupnice</t>
  </si>
  <si>
    <t>m DVČ</t>
  </si>
  <si>
    <t>Výroba a osazení podesty a schodišťového ramene s podpěrami stupňů, výroba a osazení zábradlí s dřevěným madlem, osazení dřevěných schodišťových stupňů, nátěr dřevěných části lazurovacím lakem.</t>
  </si>
  <si>
    <t>766410010OB</t>
  </si>
  <si>
    <t>Obložení venkovního schodiště dřevěným rastrem, modřín.hranoly 60/80 mm, na podkl.rošt 50/100mm, kotvení;  D+M</t>
  </si>
  <si>
    <t>monolitická zeď-venk. schodiště : (0,3+3,24+0,3)*2,07+1,82*0,75</t>
  </si>
  <si>
    <t>54914582R</t>
  </si>
  <si>
    <t>kování stavební - prvek: dveřní kování se zajištěním; provedení Cr; pro dveře WC, koupelen</t>
  </si>
  <si>
    <t>54914585R</t>
  </si>
  <si>
    <t>kování stavební - prvek: kliky se štíty mezipokojovými; provedení Cr; pro mezipokojové dveře, zajištění z 1 strany</t>
  </si>
  <si>
    <t>54914594R</t>
  </si>
  <si>
    <t>kování stavební - prvek: kliky se štíty pro cylindrickou vložku; provedení Cr; pro dveře</t>
  </si>
  <si>
    <t>54915312R</t>
  </si>
  <si>
    <t>miska kulatá, široká; bez otvoru, se širokým středem; chrom matný</t>
  </si>
  <si>
    <t>606216197N</t>
  </si>
  <si>
    <t>Nábytkový panel na zakrytí okna, bílé matné lamino tl. 18 mm, kotveno do ostění  do prof. 40x40mm, 1800x1230x18mm, dodávka+montáž</t>
  </si>
  <si>
    <t>sbr.</t>
  </si>
  <si>
    <t>207b/T : 1</t>
  </si>
  <si>
    <t>606216198N</t>
  </si>
  <si>
    <t>Přepážka mezi pisoáry, šedé lamino tl. 18 mm, kotveno do systémové lišty, ABS 2mm, 450x600x18mm, dodávka+montáž</t>
  </si>
  <si>
    <t>213/T : 1</t>
  </si>
  <si>
    <t>606216199N</t>
  </si>
  <si>
    <t>Otevíravý, uzamykatelný nábytkový panel, bílé lamino tl. 18 mm, zakrytí ohř.vody, 670x750x18mm, dodávka+montáž</t>
  </si>
  <si>
    <t>214/T : 1</t>
  </si>
  <si>
    <t>6062171925</t>
  </si>
  <si>
    <t>Překližka truhlářská bříza tl. 25 mm, jak. B/BB</t>
  </si>
  <si>
    <t xml:space="preserve">  Nábytkový parapet okna : </t>
  </si>
  <si>
    <t xml:space="preserve">  301/T : 1,62*0,23</t>
  </si>
  <si>
    <t xml:space="preserve">  302/T : 1,92*0,23</t>
  </si>
  <si>
    <t xml:space="preserve">  303/T : 1,92*0,23</t>
  </si>
  <si>
    <t xml:space="preserve">  304/T : 1,845*0,23</t>
  </si>
  <si>
    <t xml:space="preserve">  305/T : 1,52*0,23</t>
  </si>
  <si>
    <t>+10% : 2,02975*1,1</t>
  </si>
  <si>
    <t>60756018HPL</t>
  </si>
  <si>
    <t>Deska obkl. HPL  tl. 18 mm, dekor</t>
  </si>
  <si>
    <t xml:space="preserve">+15% : </t>
  </si>
  <si>
    <t>Odkaz na mn. položky pořadí 414 : 2,15200*1,15</t>
  </si>
  <si>
    <t>60780026928</t>
  </si>
  <si>
    <t>Parapet výdejního okénka - CPL pracobní deska se zaoblenou přední hranou, tl. 28mm s vyříz.tvaru, 3790x900x28 mm, vč. lištování, podepřeno 5 konzolami</t>
  </si>
  <si>
    <t>61110399101</t>
  </si>
  <si>
    <t>Vnější vstupní tepelně izolační dveře 1kř. 1435x2680 (950x2460)mm, dřev.masiv borovice, izol.trojsklo, bezp.zámek elektromech. klika-klika nerez; dle specifikace PD</t>
  </si>
  <si>
    <t>D/101 : 1</t>
  </si>
  <si>
    <t>61110493310</t>
  </si>
  <si>
    <t>Dveře otočné 1kř. 1805 x 2300 (800x2250) mm, nábytková masívní zárubeň, boční světlík, kalené sklo 4mm+fólie+4mm, vč. kování, viz. specifikace PD</t>
  </si>
  <si>
    <t>D/310 : 1</t>
  </si>
  <si>
    <t>61110493311</t>
  </si>
  <si>
    <t>Dveře otočné 1kř. 1980 x 2300 (900x2250) mm, nábytková masívní zárubeň, boční světlík, kalené sklo 4mm+fólie+4mm, vč. kování, viz. specifikace PD</t>
  </si>
  <si>
    <t>D/311 : 1</t>
  </si>
  <si>
    <t>611601202R</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</si>
  <si>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</si>
  <si>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D/305 : 1</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</si>
  <si>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</si>
  <si>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</si>
  <si>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611601204R</t>
  </si>
  <si>
    <t>Dveře vnitřní jednostranně otevíravé; funkce: klasické; šířka = 900 mm; výška = 1 970 mm; počet křídel: 1; materiál rámu křídla: MDF; materiál výplně: voština; materiál pláště: MDF; povrchová úprava: CPL; struktura povrchu: oboustranně hladká; míra zasklení: plné křídlo; barva: dekor dle vzorníku</t>
  </si>
  <si>
    <t>D/211 : 1</t>
  </si>
  <si>
    <t>61165033207</t>
  </si>
  <si>
    <t>Dveře vnitřní rámové 1-křídlé 900 x 2250 mm CPL, d400mm čiré sklo kalené</t>
  </si>
  <si>
    <t>61165432R</t>
  </si>
  <si>
    <t>Dveře vnitřní jednostranně otevíravé; funkce: klasické; šířka = 800 mm; výška = 1 970 mm; počet křídel: 1; materiál rámu křídla: MDF; materiál výplně: děrovaná DTD; materiál pláště: MDF; povrchová úprava: CPL; struktura povrchu: profilovaná; míra zasklení: prosklené; barva: dekory dle vzorníku</t>
  </si>
  <si>
    <t>61165612210</t>
  </si>
  <si>
    <t>Dveře protipožární EI30 plné 1-křídlé 900 x 2100 mm CPL 0,2</t>
  </si>
  <si>
    <t>61165612R</t>
  </si>
  <si>
    <t>Dveře vnitřní jednostranně otevíravé; funkce: protipožární; šířka = 900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</si>
  <si>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61169502102</t>
  </si>
  <si>
    <t>Dveře posuvné na stěnu celoskleněné 700 x 1970 mm, nerez madlo, pojezdové kování AL, tlumič, poj.lišta, nerez vodítko v podlaze</t>
  </si>
  <si>
    <t>D/102 : 1</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</si>
  <si>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</si>
  <si>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</si>
  <si>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D/112 : 1</t>
  </si>
  <si>
    <t>61181556100</t>
  </si>
  <si>
    <t>Zárubeň pro posuvné dveře, CPL bílá</t>
  </si>
  <si>
    <t>61187553S2</t>
  </si>
  <si>
    <t>Deska parapetní, smrkové dřevo - spárovka tl. 28mm, voskový olej</t>
  </si>
  <si>
    <t xml:space="preserve">  Nábytkový parapet : </t>
  </si>
  <si>
    <t xml:space="preserve">  201/T : 2,2*0,6</t>
  </si>
  <si>
    <t xml:space="preserve">  202/T : 2,3*0,6</t>
  </si>
  <si>
    <t xml:space="preserve">  203/T : 1,8*0,6</t>
  </si>
  <si>
    <t xml:space="preserve">  204/T : 2,6*0,6</t>
  </si>
  <si>
    <t xml:space="preserve">  205/T : 2,45*0,6</t>
  </si>
  <si>
    <t xml:space="preserve">  206/T : 1,28*0,4</t>
  </si>
  <si>
    <t xml:space="preserve">  207/T : 1,25*0,25</t>
  </si>
  <si>
    <t xml:space="preserve">  208/T : 1,3*0,44</t>
  </si>
  <si>
    <t xml:space="preserve">  209/T : 1,28*0,44</t>
  </si>
  <si>
    <t xml:space="preserve">  210/T : 1,16*0,5</t>
  </si>
  <si>
    <t xml:space="preserve">  211/T : 1,16*0,5</t>
  </si>
  <si>
    <t xml:space="preserve">  212/T : 1,3*0,525</t>
  </si>
  <si>
    <t xml:space="preserve">  Nábytkový parapet schodiště : </t>
  </si>
  <si>
    <t xml:space="preserve">  306/T : 0,73*0,36</t>
  </si>
  <si>
    <t>+10% : 10,875*1,1</t>
  </si>
  <si>
    <t>611981813N</t>
  </si>
  <si>
    <t>Nábytkový krycí panel, dřev. masiv-douglaska 5970 x 150 x 25 mm,  hoblovaná bez PÚ, kotvení vruty</t>
  </si>
  <si>
    <t>61241177D2023</t>
  </si>
  <si>
    <t>WC BOX - nábytková stěna s dveřmi, lamino tl.25mm, ABS hrana, stav. nožky 140mm, kování WC</t>
  </si>
  <si>
    <t>bm</t>
  </si>
  <si>
    <t>D/202, D/203 : 2,86</t>
  </si>
  <si>
    <t>D/302, D/303, D/304 : 1,225+(0,56+0,97+0,9+0,4+0,1)+1,435+0,3</t>
  </si>
  <si>
    <t>D/307 : 1,535</t>
  </si>
  <si>
    <t>6125002130</t>
  </si>
  <si>
    <t>Schody skládací pož. EI 30  1000 x 600 mm, s AL mechanismem, sv.v. místnosti 2730mm</t>
  </si>
  <si>
    <t>307/OS : 1</t>
  </si>
  <si>
    <t>998766202R00</t>
  </si>
  <si>
    <t>Přesun hmot pro konstrukce truhlářské v objektech výšky do 12 m</t>
  </si>
  <si>
    <t>venk. schodiště : 6</t>
  </si>
  <si>
    <t>767427234R00</t>
  </si>
  <si>
    <t>Provětrávané fasády oplechování XPS pod kastlíky se žaluziemi RŠ do 300 mm, z hliníkového komaxitovaného plechu, uchycení viditelné pomocí nýtů</t>
  </si>
  <si>
    <t>Dodávka a montáž oplechování XPS pod kastlíky se žaliuziemi z hliníkového komaxitovaného plechu RŠ do 300 mm - viditelné uchycení včetně kotevních prvků.</t>
  </si>
  <si>
    <t>301/OS : 1,85</t>
  </si>
  <si>
    <t>302/OS : 1,92</t>
  </si>
  <si>
    <t>303/OS : 1,92</t>
  </si>
  <si>
    <t>304/OS : 1,845</t>
  </si>
  <si>
    <t>305/OS : 1,75</t>
  </si>
  <si>
    <t>767616101R00</t>
  </si>
  <si>
    <t>Montáž oken jednoduchých, nebo okenních rámů ostatní osazovacích rámů z hliníkových profilů</t>
  </si>
  <si>
    <t>767616111R00</t>
  </si>
  <si>
    <t>Montáž oken jednoduchých, nebo okenních rámů ostatní oken z Al-profilů</t>
  </si>
  <si>
    <t>Včetně dokončení okování křídel.</t>
  </si>
  <si>
    <t>ON/101 : 1,12*1,47</t>
  </si>
  <si>
    <t>ON/206 : 1,12*1,77</t>
  </si>
  <si>
    <t>767649191R00</t>
  </si>
  <si>
    <t>Montáž dveří montáž doplňků dveří samozavírače hydraulického</t>
  </si>
  <si>
    <t>767649194R00</t>
  </si>
  <si>
    <t>Montáž dveří montáž doplňků dveří madla</t>
  </si>
  <si>
    <t>Odkaz na mn. položky pořadí 492 : 1,00000</t>
  </si>
  <si>
    <t>767851101R00</t>
  </si>
  <si>
    <t>Montáž komínových lávek pochůzné konstrukce (rám a rošty)</t>
  </si>
  <si>
    <t>Odkaz na mn. položky pořadí 477 : 2,00000</t>
  </si>
  <si>
    <t>767896120R00</t>
  </si>
  <si>
    <t>Montáž ostatních kovových doplňků staveb okopových plechů výšky do 50 cm</t>
  </si>
  <si>
    <t>D/211 : 0,9*2</t>
  </si>
  <si>
    <t>767995106R00</t>
  </si>
  <si>
    <t>Výroba a montáž atypických kovovových doplňků staveb hmotnosti přes 100 do 250 kg</t>
  </si>
  <si>
    <t xml:space="preserve">HEA160 - 31,20 kg/m : </t>
  </si>
  <si>
    <t>302/KO : 7,99*2*31,2</t>
  </si>
  <si>
    <t>767995107R00</t>
  </si>
  <si>
    <t>Výroba a montáž atypických kovovových doplňků staveb hmotnosti přes 250 do 500 kg</t>
  </si>
  <si>
    <t xml:space="preserve">UPE180 - 19,7 kg/m : </t>
  </si>
  <si>
    <t>303/KO : 20,0*19,7</t>
  </si>
  <si>
    <t>301/KO : 10,12*2*31,2</t>
  </si>
  <si>
    <t>765312574SL</t>
  </si>
  <si>
    <t>Střešní lávka, rošt 800 x 500 mm</t>
  </si>
  <si>
    <t>Dodávka a montáž střešní lávky (2 ks držáků univerzálních, 2 ks držáku roštu a rošt).</t>
  </si>
  <si>
    <t>401/Z : 2</t>
  </si>
  <si>
    <t>767646510AL</t>
  </si>
  <si>
    <t>Montáž dveří AL jednokřídlových</t>
  </si>
  <si>
    <t>767200001MD</t>
  </si>
  <si>
    <t>Schodištové, madlo, nerez kartáč., dodávka+montáž, dle specifikace PD</t>
  </si>
  <si>
    <t>102/Z : 0,3+1,635</t>
  </si>
  <si>
    <t>301/Z : 0,38+2,497+1,099</t>
  </si>
  <si>
    <t>767200001OC</t>
  </si>
  <si>
    <t>Ocelové  madlo, nátěr kovář. barvou, dodávka+montáž, dle specifikace PD</t>
  </si>
  <si>
    <t>201/Z : 2,1</t>
  </si>
  <si>
    <t>202/Z : 2,2</t>
  </si>
  <si>
    <t>203/Z : 1,7</t>
  </si>
  <si>
    <t>204/Z : 2,2</t>
  </si>
  <si>
    <t>205/Z : 2,35</t>
  </si>
  <si>
    <t>767200001RLV</t>
  </si>
  <si>
    <t>Zábradlí schodištové, madlo, nátěry, lanková výplň-nerezová síť, dodávka+montáž, dle specifikace PD</t>
  </si>
  <si>
    <t>101/Z : 1,69</t>
  </si>
  <si>
    <t>103/Z : 0,965+1,767</t>
  </si>
  <si>
    <t>13388140R</t>
  </si>
  <si>
    <t>Tyč ocelová válcovaná za tepla průřez: HEA; značka: S235JR (1.0038); h = 152 mm; b = 160 mm; s = 6,0 mm; t = 9,0 mm</t>
  </si>
  <si>
    <t xml:space="preserve">hmotnost 31,20 kg/m : </t>
  </si>
  <si>
    <t>301/KO : 10,12*2*31,2*0,001*1,08</t>
  </si>
  <si>
    <t>302/KO : 7,99*2*31,2*0,001*1,08</t>
  </si>
  <si>
    <t>13485310R</t>
  </si>
  <si>
    <t>Tyč ocelová válcovaná za tepla průřez: UPE; značka: S235JR (1.0038); h = 180 mm; b = 75 mm; s = 5,5 mm; t = 10,5 mm</t>
  </si>
  <si>
    <t xml:space="preserve">hmotnost 19,70 kg/m : </t>
  </si>
  <si>
    <t>303/KO : 20,0*19,7*0,001*1,08</t>
  </si>
  <si>
    <t>194751010OP</t>
  </si>
  <si>
    <t>Okopový plech</t>
  </si>
  <si>
    <t>54917025R</t>
  </si>
  <si>
    <t>zavírač dveří hydraulický hmotnost dveří 42 až 70 kg; š. dveří 1 050 mm; zlatá bronz</t>
  </si>
  <si>
    <t>54917265E</t>
  </si>
  <si>
    <t>Zavírač dveří elektronický</t>
  </si>
  <si>
    <t>55341411101</t>
  </si>
  <si>
    <t>Okno hliník.protipožární, fixní, MB60-EI30 1120x1470mm, izol.trojsklo 0,5 W/m2K, barva bílá/hnědá, celoobv.kování; dle specifikace PD</t>
  </si>
  <si>
    <t>ON/101 : 1</t>
  </si>
  <si>
    <t>55341411206</t>
  </si>
  <si>
    <t>Okno hliník.protipožární, fixní, MB60-EI30 1120x1770mm, izol.trojsklo 0,5 W/m2K, barva bílá/hnědá, celoobv.kování; dle specifikace PD</t>
  </si>
  <si>
    <t>ON/206 : 1</t>
  </si>
  <si>
    <t>55341489102</t>
  </si>
  <si>
    <t>Dveře 1kř.fix/otočné, hliníkové 1500x2340mm, izol.dvojsklo 1,1 W/m2K, barva bílá/hnědá, kování bezp.nerez klika-koule, panikový zámek s elektromotorem; dle specifikace PD</t>
  </si>
  <si>
    <t>ON/102 : 1</t>
  </si>
  <si>
    <t>55341489103</t>
  </si>
  <si>
    <t>Dveře 1kř.otočné, hliníkové 1180x2150mm, izol.dvojsklo 1,1 W/m2K, barva bílá/hnědá, kování bezp.nerez klika-koule, panikový zámek; dle specifikace PD</t>
  </si>
  <si>
    <t>ON/103 : 1</t>
  </si>
  <si>
    <t>55341489104</t>
  </si>
  <si>
    <t>Dveře 1kř.otočné, hliníkové 900x2000mm, izol.dvojsklo 1,1 W/m2K, barva bílá/hnědá, kování bezp.nerez klika-koule; dle specifikace PD</t>
  </si>
  <si>
    <t>ON/104 : 1</t>
  </si>
  <si>
    <t>55440006R</t>
  </si>
  <si>
    <t>madlo pro koupelny; rovné; kov; v = 65 mm; š = 870 mm; hl = 100 mm; tl = 28,0 mm; bílý</t>
  </si>
  <si>
    <t>998767202R00</t>
  </si>
  <si>
    <t>Přesun hmot pro kovové stavební doplňk. konstrukce Přesun hmot pro zámečnické konstr., výšky do 12 m</t>
  </si>
  <si>
    <t>OPN</t>
  </si>
  <si>
    <t>POL13_0</t>
  </si>
  <si>
    <t>765312571R00</t>
  </si>
  <si>
    <t xml:space="preserve">Krytina pálená doplňky ke krytině drážkové, vikýř 45 x 55 cm,  </t>
  </si>
  <si>
    <t>Dodávka a montáž vikýře včetně latí a spojovacích prostředků.</t>
  </si>
  <si>
    <t>318/ON : 1</t>
  </si>
  <si>
    <t>766601211R00</t>
  </si>
  <si>
    <t>Těsnění připojovací spáry spára ostění, interiér - fólie parotěsná šířky 70 mm samolepicí, výplň PU pěnou, exteriér - páska paropropustná šířky 10 mm, tl. 2/10 mm expanzní,  , Parozábrana polymerní</t>
  </si>
  <si>
    <t>Instalace a dodávka parotěsné okenní fólie a paropropustné expanzní pásky.</t>
  </si>
  <si>
    <t>ON/101 : 1,47+1,12+1,47</t>
  </si>
  <si>
    <t>ON/102 : 2,34+1,5+2,34</t>
  </si>
  <si>
    <t>ON/103 : 2,15+1,18+2,15</t>
  </si>
  <si>
    <t>ON/104 : 2,0+0,9+2,0</t>
  </si>
  <si>
    <t>ON/201 : 2,525+2,2+2,525</t>
  </si>
  <si>
    <t>ON/202 : 2,525+2,3+2,525</t>
  </si>
  <si>
    <t>ON/203 : 2,525+1,8+2,525</t>
  </si>
  <si>
    <t>ON/204 : 2,525+2,3+2,525</t>
  </si>
  <si>
    <t>ON/205 : 2,525+2,45+2,525</t>
  </si>
  <si>
    <t>ON/206 : 1,77+1,12+1,77</t>
  </si>
  <si>
    <t>ON/301,302,303,304,305 : 1,735+(1,64+0,12+1,92+0,12+1,92+0,12+1,845+0,12+1,54)+1,735</t>
  </si>
  <si>
    <t>766624042R00</t>
  </si>
  <si>
    <t>Montáž střešních oken rozměru 78/98 - 118 cm</t>
  </si>
  <si>
    <t>Odkaz na mn. položky pořadí 500 : 2,00000</t>
  </si>
  <si>
    <t>766624043R00</t>
  </si>
  <si>
    <t>Montáž střešních oken rozměru 78/140 - 160 cm</t>
  </si>
  <si>
    <t>Odkaz na mn. položky pořadí 501 : 6,00000</t>
  </si>
  <si>
    <t>766624052R00</t>
  </si>
  <si>
    <t>Montáž střešních oken výlez o rozměru 46/61 cm</t>
  </si>
  <si>
    <t>766629310R00</t>
  </si>
  <si>
    <t xml:space="preserve">Montáž otvorových prvků plastových nebo z dřevěných europrofilů stěn prosklených,  </t>
  </si>
  <si>
    <t>ON/201 : 2,2*2,525</t>
  </si>
  <si>
    <t>ON/202 : 2,3*2,525</t>
  </si>
  <si>
    <t>ON/203 : 1,8*2,525</t>
  </si>
  <si>
    <t>ON/204 : 2,3*2,525</t>
  </si>
  <si>
    <t>ON/205 : 2,45*2,525</t>
  </si>
  <si>
    <t>ON/301,302,303,304,305 : (1,64+0,12+1,92+0,12+1,92+0,12+1,845+0,12+1,54)*1,735</t>
  </si>
  <si>
    <t>611437472R</t>
  </si>
  <si>
    <t>Okno kyvné; funkce: střešní; počet křídel: 1; křídlo: plastové; rám: plastový; šířka = 650 mm; výška = 1 180 mm; tvar: pravidelný; počet skel: trojsklo; ESG4 - 10 - ESG4 - 10 - VSG4; plocha prosklení = 0,42 m2; počet komor rámu: 4; Uw = 0,99 W/(m2.K); Ug = 0,8 W/(m2.K); g = 0,47; Rw = 37 dB; ovládání: manuální; RtF: B; - s3, d0; povrchová úprava: fólie; kování: 4-bodové celoobvodové; barva: bílá</t>
  </si>
  <si>
    <t>312/ON : 1</t>
  </si>
  <si>
    <t>313/ON : 1</t>
  </si>
  <si>
    <t>611437475R</t>
  </si>
  <si>
    <t>Okno kyvné; funkce: střešní; počet křídel: 1; křídlo: plastové; rám: plastový; šířka = 740 mm; výška = 1 400 mm; tvar: pravidelný; počet skel: trojsklo; ESG4 - 10 - ESG4 - 10 - VSG4; plocha prosklení = 0,63 m2; počet komor rámu: 4; Uw = 0,99 W/(m2.K); Ug = 0,8 W/(m2.K); g = 0,47; Rw = 37 dB; ovládání: manuální; RtF: B; - s3, d0; povrchová úprava: fólie; kování: 4-bodové celoobvodové; barva: bílá</t>
  </si>
  <si>
    <t>306/ON : 1</t>
  </si>
  <si>
    <t>307/ON : 1</t>
  </si>
  <si>
    <t>308/ON : 1</t>
  </si>
  <si>
    <t>309/ON : 1</t>
  </si>
  <si>
    <t>310/ON : 1</t>
  </si>
  <si>
    <t>311/ON : 1</t>
  </si>
  <si>
    <t>61143865201</t>
  </si>
  <si>
    <t>Okno plastové se sloupkem, trojsklo 0,5 W/m2K  2200 x 2525 mm, barva bílá/šedá, dle specifikace PD</t>
  </si>
  <si>
    <t>ON/201 : 1</t>
  </si>
  <si>
    <t>61143865202</t>
  </si>
  <si>
    <t>Okno plastové se sloupkem, trojsklo 0,5 W/m2K  2300 x 2525 mm, barva bílá/šedá, dle specifikace PD</t>
  </si>
  <si>
    <t>ON/202 : 1</t>
  </si>
  <si>
    <t>ON/204 : 1</t>
  </si>
  <si>
    <t>61143865203</t>
  </si>
  <si>
    <t>Okno plastové se sloupkem, trojsklo 0,5 W/m2K  1800 x 2525 mm, barva bílá/šedá, dle specifikace PD</t>
  </si>
  <si>
    <t>ON/203 : 1</t>
  </si>
  <si>
    <t>61143865205</t>
  </si>
  <si>
    <t>Okno plastové se sloupkem, trojsklo 0,5 W/m2K  2450 x 2525 mm, barva bílá/šedá, dle specifikace PD</t>
  </si>
  <si>
    <t>ON/205 : 1</t>
  </si>
  <si>
    <t>61196004300</t>
  </si>
  <si>
    <t>Plastová sestava oken se sloupky, spoj.profilem, trojsklo 0,5 W/m2K  9345 x 1735 mm, barva bílá/šedá, dle specifikace PD</t>
  </si>
  <si>
    <t>ON/301,302,303,304,305 : 1</t>
  </si>
  <si>
    <t>771101210R00</t>
  </si>
  <si>
    <t>Příprava podkladu pod dlažby penetrace podkladu pod dlažby, Penetrace epoxidová (EP); funkce: zpevnění povrchu, úprava savosti, adhezní můstek; ředidlo: voda (disperzní)</t>
  </si>
  <si>
    <t>800-771</t>
  </si>
  <si>
    <t>Odkaz na mn. položky pořadí 509 : 186,81400*0,1</t>
  </si>
  <si>
    <t>Odkaz na mn. položky pořadí 510 : 3,09000*0,1</t>
  </si>
  <si>
    <t>Odkaz na mn. položky pořadí 511 : 162,40000</t>
  </si>
  <si>
    <t>771475014R00</t>
  </si>
  <si>
    <t>Montáž soklíků z dlaždic keramických výšky 100 mm, soklíků vodorovných, kladených do flexibilního tmele</t>
  </si>
  <si>
    <t>m.č. 1.01 : (5,75+1,9+5,75)-0,98-2,05-0,99+0,35*2*3+0,25*2</t>
  </si>
  <si>
    <t>m.č. 1.02/1.06 : 3,495+3,857+4,125+1,3+7,6+5,241-0,8-1,1-0,85-1,22-0,99-2,05+0,505*2*2+0,6*2+0,3*2</t>
  </si>
  <si>
    <t>m.č. 1.03 : (5,97+3,172+0,2)*2-1,95-1,22-0,9*2+0,4*2+0,3*2</t>
  </si>
  <si>
    <t>m.č. 1.04 : (1,54+3,52)*2-0,9+0,3*2+0,3*2</t>
  </si>
  <si>
    <t>m.č. 1.05 : (1,85+3,543+0,2)*2-0,8+0,3*2</t>
  </si>
  <si>
    <t>m.č. 1.07 : (4,0+3,732)*2-0,8+0,3*2*2</t>
  </si>
  <si>
    <t>m.č. 1.08 : (7,68+5,59)*2-1,05+0,3*2*2</t>
  </si>
  <si>
    <t>m.č. 1.09/1.10 : (7,49+3,18)*2-0,9+0,3*2+0,33*2</t>
  </si>
  <si>
    <t>m.č. 1.11 : 4,667+2,84+1,922+0,33+2,7+(1,24+1,975)*2-0,7-0,9-0,8-1,38+1,359*2+1,24-0,8-1,24+0,25*2+0,37*2</t>
  </si>
  <si>
    <t>m.č. 1.12 : 1,655+1,465+1,655-0,8-0,7+0,3*2</t>
  </si>
  <si>
    <t>m.č. 1.13 : 0,972+1,4-0,8</t>
  </si>
  <si>
    <t>m.č. 1.14a : (1,339+1,465)*2-0,7*2</t>
  </si>
  <si>
    <t>m.č. 1.15 : (2,4+1,24)*2-0,7-0,9*2</t>
  </si>
  <si>
    <t>m.č. 2.09 : 1,23+1,43+1,93+1,05-0,7</t>
  </si>
  <si>
    <t>m.č. 3.01 : 1,45+0,92+0,335+1,9+2,6+1,5+0,35-0,7</t>
  </si>
  <si>
    <t>771475034R00</t>
  </si>
  <si>
    <t>Montáž soklíků z dlaždic keramických výšky 100 mm, soklíků schodišťových stupňovitých, kladených do flexibilního tmele</t>
  </si>
  <si>
    <t>m.č. 1.11 : 1,545*2</t>
  </si>
  <si>
    <t>771575113RT2</t>
  </si>
  <si>
    <t>Montáž podlah vnitřních z dlaždic keramických 300 x 600 mm, režných nebo glazovaných, hladkých, kladených do flexibilního tmele</t>
  </si>
  <si>
    <t>m.č. 3.01 : 5,5</t>
  </si>
  <si>
    <t>m.č. 3.03a-3.03d : 6,6+1,3+1,3+1,5</t>
  </si>
  <si>
    <t>771578011R00</t>
  </si>
  <si>
    <t>Montáž podlah vnitřních z dlaždic keramických Zvláštní úpravy spár spára podlaha-stěna silikonem</t>
  </si>
  <si>
    <t>vč. dodávky a montáže silikonu.</t>
  </si>
  <si>
    <t xml:space="preserve">soklíky : </t>
  </si>
  <si>
    <t>Odkaz na mn. položky pořadí 509 : 186,81400</t>
  </si>
  <si>
    <t>m.č. 1.04 : 1,5</t>
  </si>
  <si>
    <t>m.č. 1.05 : 1,1</t>
  </si>
  <si>
    <t>m.č. 1.12 : 1,465</t>
  </si>
  <si>
    <t>m.č. 1.13 : 0,25+0,6+1,25+1,62</t>
  </si>
  <si>
    <t>m.č. 1.14b : (0,95+1,465)*2</t>
  </si>
  <si>
    <t>m.č. 2.02 : 4,0+0,92+0,18+1,8+1,76+2,83+1,665+1,44+1,665+0,2+1,665+1,22</t>
  </si>
  <si>
    <t>m.č. 2.08a : (1,985+1,285)*2</t>
  </si>
  <si>
    <t>m.č. 2.08b : (1,545+1,285)*2</t>
  </si>
  <si>
    <t>m.č. 2.09 : 0,2+0,89</t>
  </si>
  <si>
    <t>m.č. 3.03 : 1,465+2,95+3,8+0,92+1,2+0,2+1,535+0,85</t>
  </si>
  <si>
    <t>m.č. 3.05 : (1,05+1,74)*2</t>
  </si>
  <si>
    <t>m.č. 3.06 : (1,895+1,535)*2</t>
  </si>
  <si>
    <t>m.č. 3.07b : 1,97</t>
  </si>
  <si>
    <t>m.č. 3.09 : 1,4</t>
  </si>
  <si>
    <t>771579791R00</t>
  </si>
  <si>
    <t>Montáž podlah vnitřních z dlaždic keramických Příplatky k položkám montáže podlah keramických příplatek za plochu podlah keramických do 5 m2 jednotlivě</t>
  </si>
  <si>
    <t>1.NP : 2,8+2,5+2,0+1,4+3,0</t>
  </si>
  <si>
    <t>2.NP : 4,7</t>
  </si>
  <si>
    <t>3.NP : 2,6+2,9+2,7</t>
  </si>
  <si>
    <t>597642060R</t>
  </si>
  <si>
    <t>Dlažba keramická bez glazury (UGL); tl. = 10,0 mm; a = 298 mm; b = 598 mm; povrch: hladký, matný; mrazuvzdorný; protiskluznost: R9; µ = 0,5; barva: černá</t>
  </si>
  <si>
    <t xml:space="preserve">+12% ;  předběžný typ, cena : </t>
  </si>
  <si>
    <t>Odkaz na mn. položky pořadí 511 : 162,40000*1,12</t>
  </si>
  <si>
    <t>597642410R</t>
  </si>
  <si>
    <t>Obklad keramický typ: sokl; bez glazury (UGL); tl. = 9,0 mm; a = 80 mm; b = 298 mm; povrch: hladký, matný; mrazuvzdorný; barva: černá</t>
  </si>
  <si>
    <t xml:space="preserve">+5% ;  předběžný typ, cena : </t>
  </si>
  <si>
    <t>Odkaz na mn. položky pořadí 509 : 186,81400*3,5</t>
  </si>
  <si>
    <t>998771102R00</t>
  </si>
  <si>
    <t>Přesun hmot pro podlahy z dlaždic v objektech výšky do 12 m</t>
  </si>
  <si>
    <t>775101101R00</t>
  </si>
  <si>
    <t>Příprava podkladu vysávání vlysových, parketových a lamelových podlah průmyslovým vysavačem</t>
  </si>
  <si>
    <t>775413021R00</t>
  </si>
  <si>
    <t>Podlahové soklíky nebo lišty montáž lišt připevněné vruty, výšky do 60 mm</t>
  </si>
  <si>
    <t>bez základního nátěru</t>
  </si>
  <si>
    <t>m.č. 2.01 : 1,86+3,01+2,76+1,1+0,35+0,2</t>
  </si>
  <si>
    <t>m.č. 2.03A : (9,93+3,55)*2+0,355*2*4+0,51*2+0,5*2+0,53*2</t>
  </si>
  <si>
    <t>775511000R00</t>
  </si>
  <si>
    <t xml:space="preserve">Podlahy vlysové lepené montáž (položení) podlah z vlysů do tmele (lepidla),  </t>
  </si>
  <si>
    <t>do tmele (lepidla), rybinovitě nebo palubovitě včetně olištování stěn dřevěnou lištou</t>
  </si>
  <si>
    <t>včetně penetrace a podlahových lišt.</t>
  </si>
  <si>
    <t>m.č. 2.01 : 6,8</t>
  </si>
  <si>
    <t>775599145R00</t>
  </si>
  <si>
    <t>Ostatní práce lak dřevěných podlah 1x základní + 3x lak, přebroušení</t>
  </si>
  <si>
    <t>611938108R</t>
  </si>
  <si>
    <t>dílec podlahový 1-lamela, V-drážka; š = 190,0 mm; l = 1 820,0 mm; tl. 14,0 mm; dub; typ agate; třída estremo; spoj zámkový; nášlap dřevo; tl. 3,00 mm; povrch. úprava olej; pokládka plovoucí způsob; 3,9</t>
  </si>
  <si>
    <t>RTS 18/ I</t>
  </si>
  <si>
    <t>61418051R</t>
  </si>
  <si>
    <t>lišta parketová, profilovaná, 2vlnka; materiál dub; š = 29,0 mm; h = 29,0 mm</t>
  </si>
  <si>
    <t xml:space="preserve">cca 35/x15 mm ; +5% : </t>
  </si>
  <si>
    <t>Odkaz na mn. položky pořadí 518 : 42,16000*1,05</t>
  </si>
  <si>
    <t>998775102R00</t>
  </si>
  <si>
    <t>Přesun hmot pro podlahy vlysové a parketové v objektech výšky do 12 m</t>
  </si>
  <si>
    <t>776520010RAC</t>
  </si>
  <si>
    <t>Podlahy povlakové podlahovina heterogenní, akustická, oblast použití 34-42, tl. 3,3 mm, z pásů, včetně soklíku, bez vyrovnání podkladu, Sokl plastový</t>
  </si>
  <si>
    <t>lepení a dodávka podlahoviny z PVC, bez podkladu. Svaření podlahoviny. Dodávka a lepení podlahových soklíků z měkčeného PVC. Pastování a vyleštění podlah.</t>
  </si>
  <si>
    <t>bez vyrovnání podkladu</t>
  </si>
  <si>
    <t>m.č. 2.03B : 3,8</t>
  </si>
  <si>
    <t>m.č. 2.03C : 3,4</t>
  </si>
  <si>
    <t>m.č. 2.05 : 13,0</t>
  </si>
  <si>
    <t>m.č. 3.08 : 52,1</t>
  </si>
  <si>
    <t>m.č. 3.09 : 26,2</t>
  </si>
  <si>
    <t>m.č. 3.10 : 54,3</t>
  </si>
  <si>
    <t>m.č. 3.11 : 27,2</t>
  </si>
  <si>
    <t>777531023R00</t>
  </si>
  <si>
    <t xml:space="preserve"> Podlahy ze stěrky akrylátové s disperzí samonivelační hmota, tloušťky 3 mm, Penetrace</t>
  </si>
  <si>
    <t>800-773</t>
  </si>
  <si>
    <t>včetně penetrace podkladu</t>
  </si>
  <si>
    <t xml:space="preserve">P2-03N-D : </t>
  </si>
  <si>
    <t>777531024R00</t>
  </si>
  <si>
    <t xml:space="preserve"> Podlahy ze stěrky akrylátové s disperzí samonivelační hmota, tloušťky 4 mm, Penetrace</t>
  </si>
  <si>
    <t xml:space="preserve">P2-01N-L : </t>
  </si>
  <si>
    <t xml:space="preserve">P3-01bN-L : </t>
  </si>
  <si>
    <t>m.č. 3.08 : 52,1-1,44*3,86</t>
  </si>
  <si>
    <t>777531025R00</t>
  </si>
  <si>
    <t xml:space="preserve"> Podlahy ze stěrky akrylátové s disperzí samonivelační hmota, tloušťky 5 mm, Penetrace</t>
  </si>
  <si>
    <t>m.č. 3.08 - navýšení-odhad : 1,44*3,86</t>
  </si>
  <si>
    <t>998777101R00</t>
  </si>
  <si>
    <t>Přesun hmot pro podlahy syntetické v objektech výšky do 6 m</t>
  </si>
  <si>
    <t>781101210R00</t>
  </si>
  <si>
    <t>Příprava podkladu pod obklady penetrace podkladu pod obklady, Penetrace epoxidová (EP); funkce: zpevnění povrchu, úprava savosti, adhezní můstek; ředidlo: voda (disperzní)</t>
  </si>
  <si>
    <t>včetně dodávky materiálu.</t>
  </si>
  <si>
    <t>Odkaz na mn. položky pořadí 532 : 148,30140</t>
  </si>
  <si>
    <t>781310111R00</t>
  </si>
  <si>
    <t>Obkládání ostění do tmele šířky do 150 mm</t>
  </si>
  <si>
    <t>i nadpraží z obkladaček pórovinových, keramických, hutných i polohutných, do tmele,</t>
  </si>
  <si>
    <t>m.č. 1.14b : 0,95</t>
  </si>
  <si>
    <t>m.č. 2.02 : 1,22</t>
  </si>
  <si>
    <t>m.č. 2.08a : 1,985</t>
  </si>
  <si>
    <t>m.č. 2.08b : 1,545+1,1</t>
  </si>
  <si>
    <t>m.č. 2.09 : 0,89</t>
  </si>
  <si>
    <t>m.č. 3.03 : 2,95+2,51</t>
  </si>
  <si>
    <t>781310121R00</t>
  </si>
  <si>
    <t>Obkládání ostění do tmele šířky přes 150 do 300 mm</t>
  </si>
  <si>
    <t>m.č. 1.08 : 1,08+1,1</t>
  </si>
  <si>
    <t>m.č. 1.13 : 0,5</t>
  </si>
  <si>
    <t>m.č. 1.14b : 0,5</t>
  </si>
  <si>
    <t>m.č. 2.02 : (0,4+0,5+0,4)*3+(0,4+1,15+0,4)*2</t>
  </si>
  <si>
    <t>781475116RT2</t>
  </si>
  <si>
    <t>Montáž obkladů vnitřních z dlaždic keramických 300 x 300 mm,  , kladených do flexibilního tmele</t>
  </si>
  <si>
    <t>m.č. 1.04 : 1,5*1,5</t>
  </si>
  <si>
    <t>m.č. 1.05 : 1,5*1,1</t>
  </si>
  <si>
    <t>m.č. 1.08 : 0,8*7,68-0,7*1,1-0,7*0,8+0,38*(0,7+1,08+0,7)+0,38*(0,7+1,1+0,7)</t>
  </si>
  <si>
    <t>m.č. 1.09, 1.10 : 0,7*(4,3+1,1+7,68)-0,6*1,1-0,6*1,08</t>
  </si>
  <si>
    <t>m.č. 1.12 : 2,0*1,465</t>
  </si>
  <si>
    <t>m.č. 1.13 : 2,0*(0,25+0,6+1,25+1,62)-0,5*0,5+0,3*(0,5+0,5+0,5)</t>
  </si>
  <si>
    <t>m.č. 1.14b : 2,0*(0,95+1,465)*2-2,0*0,7-0,5*0,5+0,25*(0,5+0,5+0,5)</t>
  </si>
  <si>
    <t>m.č. 2.02 : 2,0*(4,0+0,92+0,18+1,8+1,76+2,83+1,665+1,44+1,665+0,2+1,665+1,22)-2,0*0,7-0,4*0,5*3-0,4*1,15*2+0,2*(0,4+0,5+0,4)*3+0,2*(0,4+1,15+0,4)*2</t>
  </si>
  <si>
    <t>m.č. 2.06 : 0,7*2,45</t>
  </si>
  <si>
    <t>m.č. 2.07 : 0,7*2,11</t>
  </si>
  <si>
    <t>m.č. 2.08a : 2,0*(1,985+1,285)*2-2,0*0,7*2</t>
  </si>
  <si>
    <t>m.č. 2.08b : 2,0*(1,545+1,285)*2-2,0*0,7</t>
  </si>
  <si>
    <t>m.č. 2.09 : 1,2*(0,2+0,89)</t>
  </si>
  <si>
    <t>m.č. 3.03 : 2,0*(1,465+2,95+3,8+0,92+1,2+0,2+1,535+0,85)</t>
  </si>
  <si>
    <t>m.č. 3.05 : 1,5*(1,05+1,74)*2-1,5*0,7*2</t>
  </si>
  <si>
    <t>m.č. 3.06 : 1,5*(1,895+1,535)*2-1,5*0,7</t>
  </si>
  <si>
    <t>m.č. 3.07b : 1,5*1,97</t>
  </si>
  <si>
    <t>m.č. 3.09 : 1,5*(0,5+0,9)</t>
  </si>
  <si>
    <t>m.č. 3.10 : 0,7*3,51</t>
  </si>
  <si>
    <t>781497111RS3</t>
  </si>
  <si>
    <t xml:space="preserve">Lišty k obkladům profil ukončovací leštěný hliník, uložení do tmele, výška profilu 10 mm,  </t>
  </si>
  <si>
    <t>m.č. 1.04 : 3,0</t>
  </si>
  <si>
    <t>m.č. 1.05 : 2,6</t>
  </si>
  <si>
    <t>m.č. 1.08 : 7,68+5,5</t>
  </si>
  <si>
    <t>m.č. 1.09, 1.10 : 7,68+5,5+0,7*2+4,3*2</t>
  </si>
  <si>
    <t>m.č. 1.14b : (0,95+1,465)*2-0,7</t>
  </si>
  <si>
    <t>m.č. 2.02 : 4,0+0,92+0,18+1,8+1,76+2,83+1,665+1,44+1,665+0,2+1,665+1,22-0,5*3-1,15*2</t>
  </si>
  <si>
    <t>m.č. 2.06 : 2,45*2</t>
  </si>
  <si>
    <t>m.č. 2.07 : 2,11*2</t>
  </si>
  <si>
    <t>m.č. 2.08a : (1,985+1,285)*2-0,7*2+2,0</t>
  </si>
  <si>
    <t>m.č. 2.09 : 1,2*2+0,89</t>
  </si>
  <si>
    <t>m.č. 3.05 : 1,5*2+(1,05+1,74)*2-0,7*2</t>
  </si>
  <si>
    <t>m.č. 3.06 : 1,5+(1,895+1,535)*2-0,7</t>
  </si>
  <si>
    <t>m.č. 3.07b : 1,5*2+1,97</t>
  </si>
  <si>
    <t>m.č. 3.09 : 1,5+1,5+1,4</t>
  </si>
  <si>
    <t>m.č. 3.10 : 0,7*2+3,51*2</t>
  </si>
  <si>
    <t>781497121RS3</t>
  </si>
  <si>
    <t xml:space="preserve">Lišty k obkladům profil rohový eloxovaný hliník, uložení do tmele,  , výška profilu 10 mm,  </t>
  </si>
  <si>
    <t>m.č. 1.05 : 1,5</t>
  </si>
  <si>
    <t>m.č. 1.08 : 0,8*2+2,48*2+2,5*2</t>
  </si>
  <si>
    <t>m.č. 1.09, 1.10 : 0,7*2</t>
  </si>
  <si>
    <t>m.č. 1.12 : 2,0*2</t>
  </si>
  <si>
    <t>m.č. 1.13 : 2,0*5+1,5</t>
  </si>
  <si>
    <t>m.č. 1.14b : 2,0*4+0,5*3+1,2*2+0,95</t>
  </si>
  <si>
    <t>m.č. 2.02 : 2,0*12+1,3*3+1,915*2+1,22</t>
  </si>
  <si>
    <t>m.č. 2.06 : 0,7*2</t>
  </si>
  <si>
    <t>m.č. 2.07 : 0,7*2</t>
  </si>
  <si>
    <t>m.č. 2.08a : 2,0*3+1,985</t>
  </si>
  <si>
    <t>m.č. 2.08b : 2,0*3+1,1+1,35</t>
  </si>
  <si>
    <t>m.č. 2.09 : 1,2+0,2+0,98</t>
  </si>
  <si>
    <t>m.č. 3.03 : 2,0*7+2,95*2+0,8*4</t>
  </si>
  <si>
    <t>m.č. 3.05 : 1,5*4</t>
  </si>
  <si>
    <t>m.č. 3.06 : 1,5*4</t>
  </si>
  <si>
    <t>m.č. 3.09 : 1,5</t>
  </si>
  <si>
    <t>597813706R</t>
  </si>
  <si>
    <t>Obklad keramický typ: běžný; s glazurou (GL); tl. = 7,0 mm; a = 250 mm; b = 330 mm; povrch: hladký, matný; barva: šedá</t>
  </si>
  <si>
    <t xml:space="preserve">předběžný typ, cena; +15% : </t>
  </si>
  <si>
    <t>Odkaz na mn. položky pořadí 532 : 148,30140*1,15</t>
  </si>
  <si>
    <t>998781102R00</t>
  </si>
  <si>
    <t>Přesun hmot pro obklady keramické v objektech výšky do 12 m</t>
  </si>
  <si>
    <t>783626311R00</t>
  </si>
  <si>
    <t>Nátěry truhlářských výrobků syntetické lazurovací, 3x lakování</t>
  </si>
  <si>
    <t>800-783</t>
  </si>
  <si>
    <t>Montáž a dodávka lešení. Trojnásobný nátěr výrobku, dodávka nátěrové hmoty. Demontáž lešení.</t>
  </si>
  <si>
    <t>101/OS : (2,1+1,23+2,1)*(0,18+0,23)*2</t>
  </si>
  <si>
    <t>783683111R00</t>
  </si>
  <si>
    <t>Nátěry dřevěných podlah a parket voskovým olejem, bezbarvým, lazura 1x</t>
  </si>
  <si>
    <t>783897122R00</t>
  </si>
  <si>
    <t>Nátěr betonových povrchů vodoodpudivý vodní přípravek (voda, SiO2), pro exteriér a interiér, jednonásobný</t>
  </si>
  <si>
    <t xml:space="preserve">pohledový beton : </t>
  </si>
  <si>
    <t>monolitická zeď-venk. schodiště : (0,2+3,24)*2*2,07</t>
  </si>
  <si>
    <t>783220010RAA</t>
  </si>
  <si>
    <t>Nátěry kovových doplňkových konstrukcí syntetické základní</t>
  </si>
  <si>
    <t>UPE180 - 0,639 m2/m : 20,0*0,639</t>
  </si>
  <si>
    <t>HEA100 - 0,561 m2/m : 0,6*2*0,561</t>
  </si>
  <si>
    <t>HEA120 - 0,677 m2/m : (1,86*4+2,5*2+1,25*2+1,675*2+1,25*2+2,65*4+2,75*4+2,25*4+2,75*4+2,9*4+2,36*2+1,7*2+1,05+1,05)*0,677</t>
  </si>
  <si>
    <t>HEB140 - 0,805 m2/m : (3,95*2+3,85*2+2,35+3,48)*0,805</t>
  </si>
  <si>
    <t>HEA140 - 0,794 m2/m : (5,75+3,95+4,05+6,1)*0,794</t>
  </si>
  <si>
    <t>HEA160 - 0,906 m2/m : (10,12*2+7,99*2)*0,906</t>
  </si>
  <si>
    <t>783220010RAC</t>
  </si>
  <si>
    <t>Nátěry kovových doplňkových konstrukcí syntetické dvojnásobý krycí s emailováním</t>
  </si>
  <si>
    <t>ocel.zárubně : 0,25*(2,05+0,85+2,05)*1+0,225*(2,05+0,95+2,05)*5+0,225*(2,05+0,75+2,05)*9+0,225*(2,08+0,85+2,05)*2+0,225*(2,15+0,95+2,15)*1+0,25*(2,05+0,75+2,05)*4+0,25*(2,25+0,95+2,25)*4</t>
  </si>
  <si>
    <t>784111701R00</t>
  </si>
  <si>
    <t>Příprava povrchu Penetrace (napouštění) podkladu disperzní, jednonásobná</t>
  </si>
  <si>
    <t>784115712R00</t>
  </si>
  <si>
    <t>Malby z malířských směsí omyvatelných, pro sádrokarton,  , bílé, dvojnásobné</t>
  </si>
  <si>
    <t xml:space="preserve">SDK stropy : </t>
  </si>
  <si>
    <t>Odkaz na mn. položky pořadí 73 : 79,90000</t>
  </si>
  <si>
    <t>Odkaz na mn. položky pořadí 74 : 20,50000</t>
  </si>
  <si>
    <t>Odkaz na mn. položky pořadí 75 : 112,70000</t>
  </si>
  <si>
    <t>Odkaz na mn. položky pořadí 76 : 11,77000</t>
  </si>
  <si>
    <t>Odkaz na mn. položky pořadí 77 : 88,32000</t>
  </si>
  <si>
    <t>Odkaz na mn. položky pořadí 83 : 74,43000</t>
  </si>
  <si>
    <t>Odkaz na mn. položky pořadí 84 : 165,45000</t>
  </si>
  <si>
    <t>2.NP : 0,7*(4,45+1,75+1,8+0,18+1,3+0,92+3,9+1,22+1,665+0,2+1,665+1,44)-0,25*0,5*3-0,25*1,15*2+0,25*(0,25+0,5+0,25)*3+0,25*(0,25+1,15+0,25)*2</t>
  </si>
  <si>
    <t>3,21*(6,95+3,01+6,1+0,15+0,75+2,85+3,8+0,35+3,8+0,35)-0,75*0,67-2,0*0,7-1,24*1,77+0,2*(1,77+1,24+1,77)+0,51*(2,0+1,5+2,0)+0,25*(0,75+0,67+0,75)+0,25*(2,0+0,7+2,0)</t>
  </si>
  <si>
    <t>3,605*(3,87+0,28+0,25+3,655+5,615+7,72+9,2)-1,77*1,2*3-2,525*2,2-2,525*2,3-2,25*0,9+0,3*(2,525+2,3+2,525)+0,3*(2,525+2,2+2,525)+0,3*(1,77+1,3+1,77)*3-0,7*3,605</t>
  </si>
  <si>
    <t>0,85*(1,545+1,285)*2+0,85*(1,985+1,285)*2+1,65*0,89</t>
  </si>
  <si>
    <t>2,85*(1,43+1,93+1,43+1,035)-2,0*0,7</t>
  </si>
  <si>
    <t>2,85*(2,11+1,94)*2-0,7*2,11-2,0*0,7*2-2,44*1,065+0,53*(2,44+1,065+2,44)</t>
  </si>
  <si>
    <t>3,21*(9,93+3,515)*2-1,85*1,04-1,85*1,05-2,0*1,5-2,44*1,065-2,44*1,63-2,44*1,86+0,355*(2,44+1,63+2,44)+0,4*(2,44+1,86+2,44)+0,5*(2,0+1,28+2,0)+0,5*(1,85+1,12+1,85)*2</t>
  </si>
  <si>
    <t>3,21*(2,225+1,425)*2-2,225*0,9*2-2,44*1,63+0,2*(2,25+0,9+2,25)+3,21*(1,4+1,2+1,85+0,3+1,3)-2,25*0,9-2,0*1,2-2,44*1,86+0,8*(2,0+1,1+2,0)</t>
  </si>
  <si>
    <t>3,21*(3,815+1,2+0,99+2,25+2,275+0,15*2+1,455+2,25+0,65+0,63+3,815+9,93)-2,25*0,9*2-1,77*1,2-2,525*2,45-2,525*2,3-2,525*1,8+0,4*(1,77+1,2+1,77)+0,3*(2,525+2,45+2,525)+0,3*(2,525+2,3+2,525)+0,3*(2,525+1,8+2,525)-0,7*2,275</t>
  </si>
  <si>
    <t>3.NP : 0,5*(3,135+2,95)*2-0,5*0,9+3,25*(4,25+1,95+0,336+0,92+4,6+1,32+2,4+0,3+2,4+1,27)-2,0*0,7-2,0*0,9-2,0*1,11+0,42*(2,0+1,11+2,0)</t>
  </si>
  <si>
    <t>0,3*(1,85+0,1+2,4+1,74+1,535+0,2+1,2+0,92+3,8+1,1+0,24+0,44+0,24+1,4)</t>
  </si>
  <si>
    <t>0,98*(1,05+1,74)*2-0,5*0,7*2+0,98*(1,895+1,535)*2-0,5*0,7+2,48*(1,97+1,345)*2-2,0*0,7-1,97*1,5</t>
  </si>
  <si>
    <t>2,78*(1,655+1,995)*2-2,0*0,7*2-1,48*1,19+0,15*(1,48+1,19+1,48)</t>
  </si>
  <si>
    <t>2,78*(6,005+4,38)*2-2,25*1,805-1,48*1,18+0,15*(1,48+1,18+1,48)-2,0*1,6</t>
  </si>
  <si>
    <t>3,02*(9,295+5,85)*2-2,25*0,9-1,685*9,295-2,25*1,95</t>
  </si>
  <si>
    <t>2,73*(1,44+3,86+2,12+12,81+9,69+0,2*2+4,835+1,515+0,62+13,35)+1,5*4,595-2,0*0,9-2,25*0,9-2,25*1,95-2,25*1,805-2,0*0,7*2-2,0*1,1-1,6*2,0-4,38*1,9</t>
  </si>
  <si>
    <t>784450020SAN</t>
  </si>
  <si>
    <t>Malba na sanační omítky, penetrace 1x, bílá 2x</t>
  </si>
  <si>
    <t>786622211RT2</t>
  </si>
  <si>
    <t>Zastiňující zařízení lamelové žaluzie vnitřní vč. dodávky, pro okna plastová</t>
  </si>
  <si>
    <t>800-786</t>
  </si>
  <si>
    <t xml:space="preserve">RAL 9006, rozměr 56x58 mm : </t>
  </si>
  <si>
    <t>201/OS : 2,4*2,12</t>
  </si>
  <si>
    <t>202/OS : 2,4*2,22</t>
  </si>
  <si>
    <t>203/OS : 2,4*1,72</t>
  </si>
  <si>
    <t>204/OS : 2,4*2,22</t>
  </si>
  <si>
    <t>205/OS : 2,4*2,37</t>
  </si>
  <si>
    <t>786623121M</t>
  </si>
  <si>
    <t>Žaluzie lamelové venkovní pro okna, motoricky ovládané, D+M</t>
  </si>
  <si>
    <t xml:space="preserve">- viz specifikace PD : </t>
  </si>
  <si>
    <t>301/OS : 1,65*1,8</t>
  </si>
  <si>
    <t>302/OS : 1,65*1,92</t>
  </si>
  <si>
    <t>303/OS : 1,65*1,92</t>
  </si>
  <si>
    <t>304/OS : 1,65*1,845</t>
  </si>
  <si>
    <t>305/OS : 1,65*1,75</t>
  </si>
  <si>
    <t>786632170BO</t>
  </si>
  <si>
    <t>Vnitřní black-outová roleta, s postranními zatemňovacími lištami, bílá, manuál.ovládání, š.1220 x v.1750 mm, dodávkas+montáž</t>
  </si>
  <si>
    <t>208/OS : 1</t>
  </si>
  <si>
    <t>611407591102</t>
  </si>
  <si>
    <t>Síť proti hmyzu na okno 1040 x 1620 mm, dodávka+montáž</t>
  </si>
  <si>
    <t>102/OS : 1</t>
  </si>
  <si>
    <t>998786102R00</t>
  </si>
  <si>
    <t>Přesun hmot pro čalounické úpravy v objektech výšky do 12 m</t>
  </si>
  <si>
    <t>725291131R00</t>
  </si>
  <si>
    <t>Invalidní program madlo dvojité pevné, rozměr 500 mm, bílé</t>
  </si>
  <si>
    <t>209/OS : 1+1</t>
  </si>
  <si>
    <t>725291136R00</t>
  </si>
  <si>
    <t>Invalidní program madlo dvojité sklopné, rozměr 830 mm, bílé</t>
  </si>
  <si>
    <t>210/OS : 1+1</t>
  </si>
  <si>
    <t>799-01</t>
  </si>
  <si>
    <t>Vybavení šatny žáků - plechová šatní skříň 900 x 1850 x450 mm, šedá/modrá, antracit/červená, 6 boxů, vč. sestavení, ukotvení</t>
  </si>
  <si>
    <t>799-02</t>
  </si>
  <si>
    <t>Vybavení šatny žáků - nábytková lavice s botníkem, police na boty ve dvou řadách nad sebou, 1060 x 340 x500 mm</t>
  </si>
  <si>
    <t>799-03</t>
  </si>
  <si>
    <t>Vybavení šatny žáků - nábytková lavice pouze na sezení, čalouněná, 350-400 x 1000-1100 mm</t>
  </si>
  <si>
    <t>979094211R00</t>
  </si>
  <si>
    <t>Nakládání nebo překládání vybourané suti</t>
  </si>
  <si>
    <t>Přesun suti</t>
  </si>
  <si>
    <t>POL8_</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</si>
  <si>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</si>
  <si>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</si>
  <si>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</si>
  <si>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</si>
  <si>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</si>
  <si>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</si>
  <si>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</si>
  <si>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</si>
  <si>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</si>
  <si>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</si>
  <si>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</si>
  <si>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</si>
  <si>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</si>
  <si>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za uložení, směs betonu, cihel a dřeva,  , skupina 17 09 04 z Katalogu odpadů</t>
  </si>
  <si>
    <t>979093111R00</t>
  </si>
  <si>
    <t>Uložení suti na skládku bez zhutnění</t>
  </si>
  <si>
    <t>800-6</t>
  </si>
  <si>
    <t>s hrubým urovnáním,</t>
  </si>
  <si>
    <t>JKSO:</t>
  </si>
  <si>
    <t>801.32</t>
  </si>
  <si>
    <t>budovy učeben všeobecně vzdělávacích škol</t>
  </si>
  <si>
    <t>JKSO</t>
  </si>
  <si>
    <t>2930 m3</t>
  </si>
  <si>
    <t>svislá nosná konstrukce zděná z cihel,tvárnic, bloků</t>
  </si>
  <si>
    <t>JKSOChar</t>
  </si>
  <si>
    <t>rekonstrukce a modernizace objektu s opravou</t>
  </si>
  <si>
    <t>JKSOAkce</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</si>
  <si>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</si>
  <si>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909      T00</t>
  </si>
  <si>
    <t>Hzs - nezměřitelné stavebné práce a přípomoci</t>
  </si>
  <si>
    <t>Sekání drážek, prostupů : 24,0</t>
  </si>
  <si>
    <t>721171803R00</t>
  </si>
  <si>
    <t>Demontáž potrubí z novodurových trub do D 75 mm</t>
  </si>
  <si>
    <t>odpadního nebo připojovacího,</t>
  </si>
  <si>
    <t>721171808R00</t>
  </si>
  <si>
    <t>Demontáž potrubí z novodurových trub přes D 75 mm do D 114 mm</t>
  </si>
  <si>
    <t>721290821R00</t>
  </si>
  <si>
    <t>Vnitrostaveništní přemístění vybouraných hmot svislý , v objektech výšky do 6m</t>
  </si>
  <si>
    <t>vodorovně do 100 m</t>
  </si>
  <si>
    <t>721290822R00</t>
  </si>
  <si>
    <t>Vnitrostaveništní přemístění vybouraných hmot svislý , v objektech výšky přes 6 do 12 m</t>
  </si>
  <si>
    <t>722130801R00</t>
  </si>
  <si>
    <t>Demontáž potrubí z ocelových trubek závitových do DN 25</t>
  </si>
  <si>
    <t>722130802R00</t>
  </si>
  <si>
    <t>Demontáž potrubí z ocelových trubek závitových přes DN 25 do DN 40</t>
  </si>
  <si>
    <t>722181812R00</t>
  </si>
  <si>
    <t>Demontáž plstěných pásů z trub do D 50</t>
  </si>
  <si>
    <t>722290821R00</t>
  </si>
  <si>
    <t>Vnitrostaveništní přemístění vybouraných hmot svislé, v objektech výšky do 6m</t>
  </si>
  <si>
    <t>vodorovně do 100 m,</t>
  </si>
  <si>
    <t>722290822R00</t>
  </si>
  <si>
    <t>Vnitrostaveništní přemístění vybouraných hmot svislé, v objektech výšky přes 6 do 12 m</t>
  </si>
  <si>
    <t>723150802R00</t>
  </si>
  <si>
    <t>Demontáž potrubí svařovaného z trubek hladkých přes D 32 mm do D 44,5 mm</t>
  </si>
  <si>
    <t>723150803R00</t>
  </si>
  <si>
    <t>Demontáž potrubí svařovaného z trubek hladkých přes D 44,5 mm do D 76 mm</t>
  </si>
  <si>
    <t>723290821R00</t>
  </si>
  <si>
    <t>725110814R00</t>
  </si>
  <si>
    <t>Demontáž klozetů kombinovaných</t>
  </si>
  <si>
    <t>725122813R00</t>
  </si>
  <si>
    <t>Demontáž pisoárů s nádrží + 1 záchodkem</t>
  </si>
  <si>
    <t>725210821R00</t>
  </si>
  <si>
    <t>Demontáž umyvadel umyvadel bez výtokových armatur</t>
  </si>
  <si>
    <t>725210984R00</t>
  </si>
  <si>
    <t>Opravy umyvadel odmontování rohového ventilu G 1/2</t>
  </si>
  <si>
    <t>725220841R00</t>
  </si>
  <si>
    <t>Demontáž van ocelových</t>
  </si>
  <si>
    <t>725330820R00</t>
  </si>
  <si>
    <t>Demontáž výlevek diturvitových</t>
  </si>
  <si>
    <t>bez výtokových armatur a bez nádrže a splachovacího potrubí,</t>
  </si>
  <si>
    <t>725590812R00</t>
  </si>
  <si>
    <t>Vnitrostaveništní  přemístění vybouraných hmot svislé, v objektech výšky přes 6 do 12 m</t>
  </si>
  <si>
    <t>725820801R00</t>
  </si>
  <si>
    <t>Demontáž baterií nástěnných do G 3/4"</t>
  </si>
  <si>
    <t>732212815R00</t>
  </si>
  <si>
    <t>Demontáž ohříváků zásobníkových stojatých  o obsahu do 1 600 l</t>
  </si>
  <si>
    <t>800-731</t>
  </si>
  <si>
    <t>732214813R00</t>
  </si>
  <si>
    <t>Demontáž ohříváků zásobníkových - vypouštění vody z ohříváků  o obsahu do 630 l</t>
  </si>
  <si>
    <t>892855114R00</t>
  </si>
  <si>
    <t>Kamerové prohlídky potrubí do 200 m</t>
  </si>
  <si>
    <t>827-1</t>
  </si>
  <si>
    <t>721140916R00</t>
  </si>
  <si>
    <t>Opravy odpadního potrubí litinového propojení dosavadního potrubí , DN 125</t>
  </si>
  <si>
    <t>721176102R00</t>
  </si>
  <si>
    <t>Potrubí HT připojovací vnější průměr D 40 mm, tloušťka stěny 1,8 mm, DN 40</t>
  </si>
  <si>
    <t>včetně tvarovek, objímek. Bez zednických výpomocí.</t>
  </si>
  <si>
    <t>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</si>
  <si>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</si>
  <si>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</si>
  <si>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</si>
  <si>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</si>
  <si>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</si>
  <si>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</si>
  <si>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</si>
  <si>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</si>
  <si>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</si>
  <si>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</si>
  <si>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</si>
  <si>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</si>
  <si>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721176136R00</t>
  </si>
  <si>
    <t>Potrubí svodné (ležaté) zavěšené vnější průměr D 125 mm, tloušťka stěny 3,1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</si>
  <si>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</si>
  <si>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</si>
  <si>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</si>
  <si>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</si>
  <si>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</si>
  <si>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</si>
  <si>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</si>
  <si>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</si>
  <si>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</si>
  <si>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721273200RT3</t>
  </si>
  <si>
    <t>Ventilační hlavice D 110 mm, souprava z PP</t>
  </si>
  <si>
    <t>721290111R00</t>
  </si>
  <si>
    <t>Zkouška těsnosti kanalizace v objektech vodou, DN 125</t>
  </si>
  <si>
    <t>14+42+8+26+29+28+10</t>
  </si>
  <si>
    <t>725334301R00</t>
  </si>
  <si>
    <t>Nálevka se sifonem PP DN 32</t>
  </si>
  <si>
    <t>rozměry: 78x55 mm, výška 100 mm</t>
  </si>
  <si>
    <t>725850145R00</t>
  </si>
  <si>
    <t>Ventily odpadní pro klimatizační vzduchotechnické jednotky, odvody kondenzátu z komínů, materiál PP, odpad vodorovný; vodní zápach. uzávěrka, D 40 mm, včetnně dodávky materiálu</t>
  </si>
  <si>
    <t>721100011RA0</t>
  </si>
  <si>
    <t>Potrubí svodné pod podlahou vnitřní, PVC, D 110 mm, zemní práce, rýha 300x400 mm, Kamenivo nestanovené těžené; frakce 4,0 až 8,0 mm</t>
  </si>
  <si>
    <t>721100012RA0</t>
  </si>
  <si>
    <t>Potrubí svodné pod podlahou vnitřní, PVC, D 125 mm, zemní práce, rýha 300x400 mm, Kamenivo nestanovené těžené; frakce 4,0 až 8,0 mm</t>
  </si>
  <si>
    <t>28615422.AR</t>
  </si>
  <si>
    <t>Zátka plastová pro vnitřní kanalizaci spoj: hrdlový; potrubí: jednovrstvé; materiál: PP; DN/OD = 75</t>
  </si>
  <si>
    <t>28615423.AR</t>
  </si>
  <si>
    <t>Zátka plastová pro vnitřní kanalizaci spoj: hrdlový; potrubí: jednovrstvé; materiál: PP; DN/OD = 110</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</si>
  <si>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</si>
  <si>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</si>
  <si>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</si>
  <si>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</si>
  <si>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998721102R00</t>
  </si>
  <si>
    <t>Přesun hmot pro vnitřní kanalizaci v objektech výšky do 12 m</t>
  </si>
  <si>
    <t>722130235R00</t>
  </si>
  <si>
    <t>Potrubí z ocelových trubek závitových pozinkovaných DN 40, svařovaných 11 343,  , včetně dodávky materiálu</t>
  </si>
  <si>
    <t>Potrubí včetně tvarovek a zednických výpomocí.</t>
  </si>
  <si>
    <t>PV : 12</t>
  </si>
  <si>
    <t>722130236R00</t>
  </si>
  <si>
    <t>Potrubí z ocelových trubek závitových pozinkovaných DN 50, svařovaných 11 343,  , včetně dodávky materiálu</t>
  </si>
  <si>
    <t>PV : 20</t>
  </si>
  <si>
    <t>722172917R00</t>
  </si>
  <si>
    <t>Opravy vodovodního potrubí z plastových trubek propojení plastového potrubí polyfuzí, D 63 mm</t>
  </si>
  <si>
    <t>722178711R00</t>
  </si>
  <si>
    <t>Potrubí vícevrstvé z polypropylenu, polypropylenu s čedičovými vlákny a polypropylenu PP-RCT/ PP-RCT+BF/ PP-RCT, D 20 mm, s 2,8 mm, S 3,2, polyfúzně svařované</t>
  </si>
  <si>
    <t>včetně tvarovek, bez zednických výpomocí</t>
  </si>
  <si>
    <t>Včetně pomocného lešení o výšce podlahy do 1900 mm a pro zatížení do 1,5 kPa.</t>
  </si>
  <si>
    <t>SV : 36</t>
  </si>
  <si>
    <t>TV : 48</t>
  </si>
  <si>
    <t>722178712R00</t>
  </si>
  <si>
    <t>Potrubí vícevrstvé z polypropylenu, polypropylenu s čedičovými vlákny a polypropylenu PP-RCT/ PP-RCT+BF/ PP-RCT, D 25 mm, s 3,5 mm, S 3,2, polyfúzně svařované</t>
  </si>
  <si>
    <t>SV : 38</t>
  </si>
  <si>
    <t>TV : 31</t>
  </si>
  <si>
    <t>722178713R00</t>
  </si>
  <si>
    <t>Potrubí vícevrstvé z polypropylenu, polypropylenu s čedičovými vlákny a polypropylenu PP-RCT/ PP-RCT+BF/ PP-RCT, D 32 mm, s 4,4 mm, S 3,2, polyfúzně svařované</t>
  </si>
  <si>
    <t>SV : 34</t>
  </si>
  <si>
    <t>722178714R00</t>
  </si>
  <si>
    <t>Potrubí vícevrstvé z polypropylenu, polypropylenu s čedičovými vlákny a polypropylenu PP-RCT/ PP-RCT+BF/ PP-RCT, D 40 mm, s 5,5 mm, S 3,2, polyfúzně svařované</t>
  </si>
  <si>
    <t>SV : 9</t>
  </si>
  <si>
    <t>722178716R00</t>
  </si>
  <si>
    <t>Potrubí vícevrstvé z polypropylenu, polypropylenu s čedičovými vlákny a polypropylenu PP-RCT/ PP-RCT+BF/ PP-RCT, D 63 mm, s 8,6 mm, S 3,2, polyfúzně svařované</t>
  </si>
  <si>
    <t>SV : 22</t>
  </si>
  <si>
    <t>722181212RT8</t>
  </si>
  <si>
    <t>Izolace vodovodního potrubí návleková z trubic z pěnového polyetylenu, tloušťka stěny 9 mm, d 25 mm</t>
  </si>
  <si>
    <t>V položce je kalkulována dodávka izolační trubice, spon a lepicí pásky.</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</si>
  <si>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</si>
  <si>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</si>
  <si>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</si>
  <si>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</si>
  <si>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722181212RW2</t>
  </si>
  <si>
    <t>Izolace vodovodního potrubí návleková z trubic z pěnového polyetylenu, tloušťka stěny 9 mm, d 45 mm</t>
  </si>
  <si>
    <t>722181212RW8</t>
  </si>
  <si>
    <t>Izolace vodovodního potrubí návleková z trubic z pěnového polyetylenu, tloušťka stěny 9 mm, d 54 mm</t>
  </si>
  <si>
    <t>722181212RY3</t>
  </si>
  <si>
    <t>Izolace vodovodního potrubí návleková z trubic z pěnového polyetylenu, tloušťka stěny 9 mm, d 63 mm</t>
  </si>
  <si>
    <t>722181212RZ6</t>
  </si>
  <si>
    <t>Izolace vodovodního potrubí návleková z trubic z pěnového polyetylenu, tloušťka stěny 9 mm, d 20 mm</t>
  </si>
  <si>
    <t>722181213RT8</t>
  </si>
  <si>
    <t>Izolace vodovodního potrubí návleková z trubic z pěnového polyetylenu, tloušťka stěny 13 mm, d 25 mm</t>
  </si>
  <si>
    <t>722181213RZ6</t>
  </si>
  <si>
    <t>Izolace vodovodního potrubí návleková z trubic z pěnového polyetylenu, tloušťka stěny 13 mm, d 20 mm</t>
  </si>
  <si>
    <t>722190401R00</t>
  </si>
  <si>
    <t>Vyvedení a upevnění výpustek DN 15</t>
  </si>
  <si>
    <t>722224211R00</t>
  </si>
  <si>
    <t>Ventil mrazuvzdorný, DN 15, včetně dodávky</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</si>
  <si>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</si>
  <si>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</si>
  <si>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</si>
  <si>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</si>
  <si>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</si>
  <si>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</si>
  <si>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</si>
  <si>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</si>
  <si>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</si>
  <si>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</si>
  <si>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</si>
  <si>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</si>
  <si>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</si>
  <si>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</si>
  <si>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722237131R00</t>
  </si>
  <si>
    <t>Kohout kulový s vypouštěním, mosazný, vnitřní-vnitřní závit, DN 15, PN 42, včetně dodávky materiálu</t>
  </si>
  <si>
    <t>722237133R00</t>
  </si>
  <si>
    <t>Kohout kulový s vypouštěním, mosazný, vnitřní-vnitřní závit, DN 25, PN 35, včetně dodávky materiálu</t>
  </si>
  <si>
    <t>722237134R00</t>
  </si>
  <si>
    <t>Kohout kulový s vypouštěním, mosazný, vnitřní-vnitřní závit, DN 32, PN 35, včetně dodávky materiálu</t>
  </si>
  <si>
    <t>722236521R00</t>
  </si>
  <si>
    <t>Filtr vodovodní, mosazný, vnitřní-vnitřní závit , DN 15, PN 16, včetně dodávky materiálu</t>
  </si>
  <si>
    <t>722236522R00</t>
  </si>
  <si>
    <t>Filtr vodovodní, mosazný, vnitřní-vnitřní závit , DN 20,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</si>
  <si>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</si>
  <si>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</si>
  <si>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</si>
  <si>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</si>
  <si>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</si>
  <si>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</si>
  <si>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</si>
  <si>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</si>
  <si>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</si>
  <si>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</si>
  <si>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Včetně dodávky vody, uzavření a zabezpečení konců potrubí.</t>
  </si>
  <si>
    <t>84+69+34</t>
  </si>
  <si>
    <t>722280107R00</t>
  </si>
  <si>
    <t>Tlakové zkoušky vodovodního potrubí přes DN 32 do DN 40</t>
  </si>
  <si>
    <t>722280109R00</t>
  </si>
  <si>
    <t>Tlakové zkoušky vodovodního potrubí přes DN 50 do DN 65</t>
  </si>
  <si>
    <t>722290226R00</t>
  </si>
  <si>
    <t>Dílčí tlakové zkoušky vodovodního potrubí závitového, do DN 50</t>
  </si>
  <si>
    <t>12+20</t>
  </si>
  <si>
    <t>722290234R00</t>
  </si>
  <si>
    <t>Proplach a dezinfekce vodovodního potrubí do DN 80</t>
  </si>
  <si>
    <t>Včetně dodání desinfekčního prostředku.</t>
  </si>
  <si>
    <t>187+9+22+32</t>
  </si>
  <si>
    <t>722237666REA</t>
  </si>
  <si>
    <t>Kontrolovatelný zpětný ventil DN50</t>
  </si>
  <si>
    <t>998722102R00</t>
  </si>
  <si>
    <t>Přesun hmot pro vnitřní vodovod v objektech výšky do 12 m</t>
  </si>
  <si>
    <t>vodorovně do 50 m</t>
  </si>
  <si>
    <t>723120206R00</t>
  </si>
  <si>
    <t>Potrubí z trubek černých závitových svařovaných DN 40</t>
  </si>
  <si>
    <t>bezešvých ČSN 42 0250 a běžných ČSN 42 5710 - jakost 11353.0,</t>
  </si>
  <si>
    <t>723150351R00</t>
  </si>
  <si>
    <t>Zhotovení redukce kováním 2 DN, DN 40/20</t>
  </si>
  <si>
    <t>723150367R00</t>
  </si>
  <si>
    <t>Potrubí ocel. černé svařované - chráničky D 57 mm, s 2,9 mm</t>
  </si>
  <si>
    <t>723185114R00</t>
  </si>
  <si>
    <t xml:space="preserve">Potrubí ohebné vlnovcové  nerezové, DN 20, spojované šroubením se svěracím kroužkem </t>
  </si>
  <si>
    <t>včetně tvarovek, bez zednických výpomocí,</t>
  </si>
  <si>
    <t>723190203R00</t>
  </si>
  <si>
    <t>Přípojka plynovodu z trubek závitových, černých, DN 20</t>
  </si>
  <si>
    <t>Včetně vyvedení a upevnění výpustek.</t>
  </si>
  <si>
    <t>pl. kotel : 1</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</si>
  <si>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</si>
  <si>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</si>
  <si>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</si>
  <si>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</si>
  <si>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723190909R00</t>
  </si>
  <si>
    <t>Opravy plynovodního potrubí doplňkové práce  neúřední tlaková zkouška dosavadního potrubí</t>
  </si>
  <si>
    <t>723237214R00</t>
  </si>
  <si>
    <t>Kohout kulový  , mosazný, závit vnitřní-vnitřní, DN 20, PN 5, včetně dodávky materiálu</t>
  </si>
  <si>
    <t>723190916PRP</t>
  </si>
  <si>
    <t>Propojení na stávající plynovod DN40</t>
  </si>
  <si>
    <t>998723102R00</t>
  </si>
  <si>
    <t>Přesun hmot pro vnitřní plynovod v objektech výšky do 12 m</t>
  </si>
  <si>
    <t>005231010R</t>
  </si>
  <si>
    <t>Revize</t>
  </si>
  <si>
    <t>náklady spojené s provedením všech technickými normami předepsaných zkoušek a revizí stavebních konstrukcí nebo stavebních prací.</t>
  </si>
  <si>
    <t>725530151R00</t>
  </si>
  <si>
    <t>Ventil pojistný DN 20, včetně dodávky materiálu</t>
  </si>
  <si>
    <t>725539201T00</t>
  </si>
  <si>
    <t>Montáž tlakových ohřívačů závěsných (svislých i vodorovných) do 15 litrů</t>
  </si>
  <si>
    <t>URS 23/II</t>
  </si>
  <si>
    <t>Včetně upevnění zásobníků na příčky tl. 15 cm, na zdi a na nosné konstrukce.</t>
  </si>
  <si>
    <t>734255115R00</t>
  </si>
  <si>
    <t>Ventil pojistný závitový 6,0 bar, mosazný, DN 15, vnitřní-vnitřní závit, včetně dodávky materiálu</t>
  </si>
  <si>
    <t>724231125M</t>
  </si>
  <si>
    <t>Manometr D 100</t>
  </si>
  <si>
    <t>725539102R30</t>
  </si>
  <si>
    <t>Montáž elektrických ohřívačů, ostatní typy do 30 l</t>
  </si>
  <si>
    <t>5413220EL</t>
  </si>
  <si>
    <t>Ohřívač vody elektrický zásobníkový tlakový 5 l</t>
  </si>
  <si>
    <t>5413221EL</t>
  </si>
  <si>
    <t>Ohřívač vody elektrický zásobníkový tlakový 10 l</t>
  </si>
  <si>
    <t>5413222EL</t>
  </si>
  <si>
    <t>Ohřívač vody elektrický zásobníkový tlakový 20 l</t>
  </si>
  <si>
    <t>5413223EL</t>
  </si>
  <si>
    <t>Ohřívač vody elektrický zásobníkový tlakový 30 l</t>
  </si>
  <si>
    <t>998724102R00</t>
  </si>
  <si>
    <t>Přesun hmot pro strojní vybavení v objektech výšky do 12 m</t>
  </si>
  <si>
    <t>725119306R00</t>
  </si>
  <si>
    <t>Klozetové mísy montáž  závěsné</t>
  </si>
  <si>
    <t>WC : 10</t>
  </si>
  <si>
    <t>WCi : 1</t>
  </si>
  <si>
    <t>725129201R00</t>
  </si>
  <si>
    <t>Montáž pisoárového záchodku bez nádrže</t>
  </si>
  <si>
    <t>725219401R00</t>
  </si>
  <si>
    <t>Umyvadlo montáž na šrouby do zdiva</t>
  </si>
  <si>
    <t>Včetně dodání zápachové uzávěrky.</t>
  </si>
  <si>
    <t>U : 14</t>
  </si>
  <si>
    <t>Um : 4</t>
  </si>
  <si>
    <t>Ui : 1</t>
  </si>
  <si>
    <t>725249102R00</t>
  </si>
  <si>
    <t>Montáž sprchové mísy a vaničky sprchových mís a vaniček</t>
  </si>
  <si>
    <t>725249103R00</t>
  </si>
  <si>
    <t xml:space="preserve">Montáž sprchového koutu  </t>
  </si>
  <si>
    <t>725291132R00</t>
  </si>
  <si>
    <t>Invalidní program madlo dvojité pevné, rozměr 830 mm, bílé</t>
  </si>
  <si>
    <t>725319101R00</t>
  </si>
  <si>
    <t>Montáž dřezu jednoduchého</t>
  </si>
  <si>
    <t>725329101R00</t>
  </si>
  <si>
    <t>Montáž dřezu dvojitého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</si>
  <si>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</si>
  <si>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</si>
  <si>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</si>
  <si>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</si>
  <si>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</si>
  <si>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</si>
  <si>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</si>
  <si>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</si>
  <si>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</si>
  <si>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</si>
  <si>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</si>
  <si>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D : 2</t>
  </si>
  <si>
    <t>DD : 2</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</si>
  <si>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</si>
  <si>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</si>
  <si>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</si>
  <si>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</si>
  <si>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</si>
  <si>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</si>
  <si>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725980122RO0</t>
  </si>
  <si>
    <t>Dvířka z plastu, 300 x 300 mm</t>
  </si>
  <si>
    <t>55144203R</t>
  </si>
  <si>
    <t>Baterie mechanická směšovací použití: umyvadlo, dřez; typ: nástěnný; materiál: mosaz; rozteč = 150 mm; povrchová úprava: chrom</t>
  </si>
  <si>
    <t>55144212R</t>
  </si>
  <si>
    <t>Baterie mechanická směšovací použití: sprcha; typ: nástěnný; materiál: mosaz; rozteč = 150 mm; povrchová úprava: chrom</t>
  </si>
  <si>
    <t>551450004R</t>
  </si>
  <si>
    <t>Baterie mechanická směšovací použití: umyvadlo; typ: stojánkový; materiál: mosaz; povrchová úprava: chrom</t>
  </si>
  <si>
    <t>55145000UI</t>
  </si>
  <si>
    <t>Baterie umyvadlová stojánková s prodlouženou pákou pro handicapované</t>
  </si>
  <si>
    <t>55145041R</t>
  </si>
  <si>
    <t>Baterie mechanická směšovací použití: dřez; typ: stojánkový; materiál: mosaz; povrchová úprava: chrom</t>
  </si>
  <si>
    <t>55145352R</t>
  </si>
  <si>
    <t>kombinace sprchová držák pevný; ruční sprcha d 68 mm; hadice 150 cm; povrch chrom</t>
  </si>
  <si>
    <t>551674068R</t>
  </si>
  <si>
    <t>Sedátko záchodové s poklopem; materiál: plast; tvar: oválný; barva: bílá</t>
  </si>
  <si>
    <t>5516740WCI</t>
  </si>
  <si>
    <t>Klozetové sedátko pro handicapované</t>
  </si>
  <si>
    <t>55231346R</t>
  </si>
  <si>
    <t>Dřez kuchyňský typ: jednoduchý; materiál: nerez; tvar: hranatý; šířka = 800,0 mm; hl. = 600 mm; zabudování: usazené; bez otvoru pro baterii; s odkapávací plochou</t>
  </si>
  <si>
    <t>55231350R</t>
  </si>
  <si>
    <t>Dřez kuchyňský typ: dvojitý; materiál: nerez; tvar: hranatý; šířka = 900,0 mm; hl. = 600 mm; zabudování: usazené; bez otvoru pro baterii</t>
  </si>
  <si>
    <t>55423081R</t>
  </si>
  <si>
    <t>vanička sprchová čtvercová; l = 900,0 mm; š = 900 mm; hl = 170 mm; akrylátová; bílá; umístění v rohu; podezdění</t>
  </si>
  <si>
    <t>55428083.AR</t>
  </si>
  <si>
    <t>Zástěna sprchová rohová; šířka = 900,0 mm; hl. = 900 mm; výška = 1850 mm; výplň: plast; rám: hliník</t>
  </si>
  <si>
    <t>64214361R</t>
  </si>
  <si>
    <t>Umyvadlo typ: jednoduchý; materiál: keramika; šířka = 600,0 mm; hl. = 490 mm; tvar: oválný; otvor pro baterii uprostřed; barva: bílá</t>
  </si>
  <si>
    <t>642144841R</t>
  </si>
  <si>
    <t>Umyvadlo typ: jednoduchý invalidní; materiál: keramika; šířka = 640,0 mm; hl. = 550 mm; tvar: hranatý; otvor pro baterii uprostřed; barva: dle vzorníku</t>
  </si>
  <si>
    <t>64221370R</t>
  </si>
  <si>
    <t>Umyvadlo typ: jednoduchý; materiál: keramika; šířka = 450,0 mm; hl. = 370 mm; tvar: oválný; otvor pro baterii uprostřed; barva: bílá</t>
  </si>
  <si>
    <t>64240056R</t>
  </si>
  <si>
    <t>Mísa záchodová se samostatným přívodem vody; invalidní; materiál: keramika; zabudování: nástěnné; tvar: oválný; splachování: hluboké; odpad: vodorovný; barva: bílá</t>
  </si>
  <si>
    <t>64240062R</t>
  </si>
  <si>
    <t>Mísa záchodová se samostatným přívodem vody; materiál: keramika; zabudování: nástěnné; tvar: oválný; splachování: hluboké; odpad: vodorovný; barva: bílá</t>
  </si>
  <si>
    <t>64251335R</t>
  </si>
  <si>
    <t>Pisoár nástěnný materiál: keramika; spouštění: senzorický spínač; splachování: prosté; napájení: síť; barva: bílá</t>
  </si>
  <si>
    <t>64271102R</t>
  </si>
  <si>
    <t>výlevka závěsná;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</si>
  <si>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</si>
  <si>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</si>
  <si>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</si>
  <si>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</si>
  <si>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</si>
  <si>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</si>
  <si>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</si>
  <si>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</si>
  <si>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</si>
  <si>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</si>
  <si>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</si>
  <si>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551070190R</t>
  </si>
  <si>
    <t>oddálené splachování pneumatické, ruční; vzdálenost od WC mísy do 3 m; materiál plast; 6 l; barva bílá; příslušenství vypouštěcí ventil, tlačítko ovládání, ovládací mechanizmus, hadička propojení, fixační set</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</si>
  <si>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</si>
  <si>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</si>
  <si>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</si>
  <si>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</si>
  <si>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</si>
  <si>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</si>
  <si>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</si>
  <si>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</si>
  <si>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783424340R00</t>
  </si>
  <si>
    <t>Nátěry potrubí a armatur syntetické potrubí, do DN 50 mm, dvojnásobné s 1x emailováním a základním nátěrem</t>
  </si>
  <si>
    <t>na vzduchu schnoucí</t>
  </si>
  <si>
    <t>005231020R</t>
  </si>
  <si>
    <t>Individuální a komplexní vyzkoušení</t>
  </si>
  <si>
    <t>Náklady na individuální zkoušky dodaných a smontovaných technologických zařízení včetně komplexního vyzkoušení.</t>
  </si>
  <si>
    <t>hygienický rozbor vody : 1</t>
  </si>
  <si>
    <t>1.01</t>
  </si>
  <si>
    <t>Nástěnný diagonální plastový ventilátor o100 se zpětnou klapkou</t>
  </si>
  <si>
    <t>ks</t>
  </si>
  <si>
    <t>1.01.2</t>
  </si>
  <si>
    <t>potrubí SPIRO o100/50% tvarovek</t>
  </si>
  <si>
    <t>1.01.3</t>
  </si>
  <si>
    <t>protidešťová žaluzie plastová 150x150, referenční výrobek: WFK-15</t>
  </si>
  <si>
    <t>2.01</t>
  </si>
  <si>
    <t>2.01.2</t>
  </si>
  <si>
    <t>potrubí SPIRO o100/10% tvarovek</t>
  </si>
  <si>
    <t>2.01.3</t>
  </si>
  <si>
    <t>3.01</t>
  </si>
  <si>
    <t>potrubní diagonální plastový ventilátor o100</t>
  </si>
  <si>
    <t>3.01.2</t>
  </si>
  <si>
    <t>zpětná těsná klapka o100</t>
  </si>
  <si>
    <t>3.01.3</t>
  </si>
  <si>
    <t>potrubí SPIRO o100/60% tvarovek</t>
  </si>
  <si>
    <t>3.01.4</t>
  </si>
  <si>
    <t>Talířový ventil kovový bílý o100</t>
  </si>
  <si>
    <t>3.01.5</t>
  </si>
  <si>
    <t>4.01</t>
  </si>
  <si>
    <t>4.01.2</t>
  </si>
  <si>
    <t>4.01.3</t>
  </si>
  <si>
    <t>5.01</t>
  </si>
  <si>
    <t>Kompaktní VZT jednotka s protiproudým deskovým rekuperátorem, ErP2018, A+,</t>
  </si>
  <si>
    <t>kpl</t>
  </si>
  <si>
    <t>5.02</t>
  </si>
  <si>
    <t>Odvodní čtyřhranná vyústka jednořadá s regulací do podhledu; 525x125</t>
  </si>
  <si>
    <t>5.03</t>
  </si>
  <si>
    <t>Přívodní čtyřhranná vyústka dvouřadá s regulací do spira; 1025x125</t>
  </si>
  <si>
    <t>5.04</t>
  </si>
  <si>
    <t>Detektor kouře vč. zdroje 12V</t>
  </si>
  <si>
    <t>5.04.2</t>
  </si>
  <si>
    <t>zpětná těsná klapka o250</t>
  </si>
  <si>
    <t>5.04.3</t>
  </si>
  <si>
    <t>ohebný tlumič hluku o250, délka 1m např.  	DCO25250/FF</t>
  </si>
  <si>
    <t>5.04.4</t>
  </si>
  <si>
    <t>protidešťová žaluzie plastová 300x300, Referenční výrobek: WFK-30</t>
  </si>
  <si>
    <t>5.04.5</t>
  </si>
  <si>
    <t>šikmý výfukový kus se sítem o250</t>
  </si>
  <si>
    <t>5.04.6</t>
  </si>
  <si>
    <t>potrubí SPIRO o250/50% tvarovek</t>
  </si>
  <si>
    <t>5.04.7</t>
  </si>
  <si>
    <t>potrubí SPIRO o200/30% tvarovek</t>
  </si>
  <si>
    <t>5.04.8</t>
  </si>
  <si>
    <t>tepelná izolace kaučuk samolepící s hliníkovým polepem tl. 25 mm</t>
  </si>
  <si>
    <t>6.01</t>
  </si>
  <si>
    <t>tichý potrubní diagonální kovový ventilátor o125 s integrovaným tlumičem hluku</t>
  </si>
  <si>
    <t>6.01.2</t>
  </si>
  <si>
    <t>zpětná těsná klapka o125</t>
  </si>
  <si>
    <t>6.01.3</t>
  </si>
  <si>
    <t>potrubí SPIRO o125/50% tvarovek</t>
  </si>
  <si>
    <t>6.01.4</t>
  </si>
  <si>
    <t>6.01.5</t>
  </si>
  <si>
    <t>Talířový ventil kovový bílý o125</t>
  </si>
  <si>
    <t>6.01.6</t>
  </si>
  <si>
    <t>hluktlumící hadice o100</t>
  </si>
  <si>
    <t>6.01.7</t>
  </si>
  <si>
    <t>hluktlumící hadice o125</t>
  </si>
  <si>
    <t>6.01.8</t>
  </si>
  <si>
    <t>7.01</t>
  </si>
  <si>
    <t>7.01.2</t>
  </si>
  <si>
    <t>7.01.3</t>
  </si>
  <si>
    <t>potrubí SPIRO o125/60% tvarovek</t>
  </si>
  <si>
    <t>7.01.4</t>
  </si>
  <si>
    <t>7.01.5</t>
  </si>
  <si>
    <t>8.01</t>
  </si>
  <si>
    <t>8.01.2</t>
  </si>
  <si>
    <t>8.01.3</t>
  </si>
  <si>
    <t>9.01</t>
  </si>
  <si>
    <t>9.01.2</t>
  </si>
  <si>
    <t>9.01.3</t>
  </si>
  <si>
    <t>potrubí SPIRO o125/70% tvarovek</t>
  </si>
  <si>
    <t>9.01.4</t>
  </si>
  <si>
    <t>9.01.5</t>
  </si>
  <si>
    <t>10.01</t>
  </si>
  <si>
    <t>10.01.2</t>
  </si>
  <si>
    <t>10.01.3</t>
  </si>
  <si>
    <t>10.01.4</t>
  </si>
  <si>
    <t>10.01.5</t>
  </si>
  <si>
    <t>potrubí SPIRO o160/40% tvarovek</t>
  </si>
  <si>
    <t>10.01.6</t>
  </si>
  <si>
    <t>10.01.7</t>
  </si>
  <si>
    <t>10.01.8</t>
  </si>
  <si>
    <t>Výfuková hlavice o160</t>
  </si>
  <si>
    <t>10.01.9</t>
  </si>
  <si>
    <t>Tepelná a požární izolace z minerální vlny a hliníkovým polepem tl. 50 mm</t>
  </si>
  <si>
    <t>11.01</t>
  </si>
  <si>
    <t>11.01.2</t>
  </si>
  <si>
    <t>11.01.3</t>
  </si>
  <si>
    <t>728-O01</t>
  </si>
  <si>
    <t>Propojení, oživení a zprovoznění VZT jednotky</t>
  </si>
  <si>
    <t>728-O02</t>
  </si>
  <si>
    <t>Technické a koordinační práce</t>
  </si>
  <si>
    <t>728-O03</t>
  </si>
  <si>
    <t>Montážní a spojovací materiál</t>
  </si>
  <si>
    <t>728-O04</t>
  </si>
  <si>
    <t>Montáž zařízení VZT</t>
  </si>
  <si>
    <t>728-O05</t>
  </si>
  <si>
    <t>Zaregulování systému VZT</t>
  </si>
  <si>
    <t>728-O06</t>
  </si>
  <si>
    <t>Zaškolení obsuhy</t>
  </si>
  <si>
    <t>728-O07</t>
  </si>
  <si>
    <t>Doprava a přesun hmot (mimostaveništní)</t>
  </si>
  <si>
    <t>728-O08</t>
  </si>
  <si>
    <t>Doprava a přesun hmot (vnitrostaveništní)</t>
  </si>
  <si>
    <t>728-O09</t>
  </si>
  <si>
    <t>Zařízení staveniště (lešení, plošiny,  ALP lift, manipulační technika, atd…)</t>
  </si>
  <si>
    <t>728-O10</t>
  </si>
  <si>
    <t>Úklidové práce + likvidace odpadu</t>
  </si>
  <si>
    <t>728-O11</t>
  </si>
  <si>
    <t>Dokumentace skutečného provedení stavby+předávací dokumentace (dokladová část)</t>
  </si>
  <si>
    <t>612403385R00</t>
  </si>
  <si>
    <t>Hrubá výplň rýh ve stěnách, jakoukoliv maltou maltou ze suchých směsí  100 x 50 mm</t>
  </si>
  <si>
    <t>jakékoliv šířky rýhy,</t>
  </si>
  <si>
    <t>R2</t>
  </si>
  <si>
    <t>Topná zkouška - napuštění uprav.vodou, odvzdušnění, vyregulování</t>
  </si>
  <si>
    <t>hod</t>
  </si>
  <si>
    <t>R3</t>
  </si>
  <si>
    <t>R4</t>
  </si>
  <si>
    <t>Uvedení do provozu, zaškolení obsluhy</t>
  </si>
  <si>
    <t>R5</t>
  </si>
  <si>
    <t>Revize spalinové cesty</t>
  </si>
  <si>
    <t>kpl.</t>
  </si>
  <si>
    <t>722182004RT2</t>
  </si>
  <si>
    <t>Montáž tepelné izolace potrubí samolepicí spoj a příčné stažení páskou, přes DN 25 do DN 40</t>
  </si>
  <si>
    <t>54+48</t>
  </si>
  <si>
    <t>722182011RT1</t>
  </si>
  <si>
    <t>Montáž tepelné izolace potrubí lepicí páska, sponky, do DN 25</t>
  </si>
  <si>
    <t>194+30+26</t>
  </si>
  <si>
    <t>722182094K00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</si>
  <si>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</si>
  <si>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</si>
  <si>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</si>
  <si>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</si>
  <si>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</si>
  <si>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</si>
  <si>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</si>
  <si>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</si>
  <si>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</si>
  <si>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</si>
  <si>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</si>
  <si>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</si>
  <si>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</si>
  <si>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</si>
  <si>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</si>
  <si>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</si>
  <si>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</si>
  <si>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998713202R00</t>
  </si>
  <si>
    <t>722190221R00</t>
  </si>
  <si>
    <t>Přípojka vodovodní pro pevné připojení z ocelových závitových pozinkovaných běžných trubek 11 353.0, pro pevné připojení, DN 15</t>
  </si>
  <si>
    <t>montáž, dopojení ADZ : 1</t>
  </si>
  <si>
    <t>724231111R00</t>
  </si>
  <si>
    <t>Montáž, dopojení úpravny a příslušenství</t>
  </si>
  <si>
    <t>43632401F</t>
  </si>
  <si>
    <t>Kompaktní automatické doplňovací zařízení pro přímé doplňování z rozvodů pitné vody, připojení 1/2"</t>
  </si>
  <si>
    <t>5512001870F</t>
  </si>
  <si>
    <t>Externí tlakové čidlo</t>
  </si>
  <si>
    <t>5512001874F</t>
  </si>
  <si>
    <t>Pouzdro pro změkčovací nebo demineralizační patronu, připojení Rp 1/2"</t>
  </si>
  <si>
    <t>5512001890F</t>
  </si>
  <si>
    <t>Patrona změkčovací / demineralizační ( volba typu patrony bude specifikovaná dodavatelem)</t>
  </si>
  <si>
    <t>5512001891F</t>
  </si>
  <si>
    <t>Sada pro měření tvrdosti</t>
  </si>
  <si>
    <t>998724201R00</t>
  </si>
  <si>
    <t>Přesun hmot pro strojní vybavení v objektech výšky do 6 m</t>
  </si>
  <si>
    <t>731249312R00</t>
  </si>
  <si>
    <t>Montáž ocelových kotlů do 50 kW (100 kW) závěsných turbo bez TUV, odkouření</t>
  </si>
  <si>
    <t>731412232R00</t>
  </si>
  <si>
    <t>Odkouření odkouření pro kondenzační turbo kotle, Odkouření připojení na komín, šachtu, systém 80/125 mm</t>
  </si>
  <si>
    <t>sada</t>
  </si>
  <si>
    <t>731412243R00</t>
  </si>
  <si>
    <t>Odkouření odkouření pro kondenzační turbo kotle, spalinový adaptér, systém 80/125 mm</t>
  </si>
  <si>
    <t>731412251R00</t>
  </si>
  <si>
    <t>Odkouření odkouření pro kondenzační turbo kotle, prodlužovací kus odkouření 0,5 m, systém 80/125 mm</t>
  </si>
  <si>
    <t>731412252R00</t>
  </si>
  <si>
    <t>Odkouření odkouření pro kondenzační turbo kotle, prodlužovací kus odkouření 1,0 m, systém 80/125 mm</t>
  </si>
  <si>
    <t>731412253R00</t>
  </si>
  <si>
    <t>Odkouření odkouření pro kondenzační turbo kotle, prodlužovací kus odkouření 2,0 m, systém 80/125 mm</t>
  </si>
  <si>
    <t>731412263R00</t>
  </si>
  <si>
    <t>Odkouření odkouření pro kondenzační turbo kotle, koleno 90°, systém 80/125 mm</t>
  </si>
  <si>
    <t>731412269R00</t>
  </si>
  <si>
    <t>Odkouření odkouření pro kondenzační turbo kotle, revizní otvor, systém 80/125 mm</t>
  </si>
  <si>
    <t>731412577R00</t>
  </si>
  <si>
    <t>Odkouření odkouření pro kondenzační turbo kotle, kryt komína, šachty, oddělený systém 80 mm</t>
  </si>
  <si>
    <t>4841766R</t>
  </si>
  <si>
    <t>Plynový kondenzační závěsný kotel, jmenovitý výkon 49,9 kW, vč. oběhového čerpadla, vnitřní provedení</t>
  </si>
  <si>
    <t>998731101R00</t>
  </si>
  <si>
    <t>Přesun hmot pro kotelny umístěné ve výšce (hloubce) do 6 m</t>
  </si>
  <si>
    <t>732119191R00</t>
  </si>
  <si>
    <t>Rozdělovače a sběrače dodávka těles ve specifikaci  tělěs rozdělovačů a sběračů o délce 1 m, DN 100</t>
  </si>
  <si>
    <t>732199100RM1</t>
  </si>
  <si>
    <t>Montáž orientačních štítků s dodávkou orientačního štítku</t>
  </si>
  <si>
    <t>732339101R00</t>
  </si>
  <si>
    <t>Nádoby expanzní tlakové Montáž nádob expanzních tlakových o obsahu 12 l</t>
  </si>
  <si>
    <t>732339105R00</t>
  </si>
  <si>
    <t>Nádoby expanzní tlakové Montáž nádob expanzních tlakových o obsahu 80 l</t>
  </si>
  <si>
    <t>732349101R00</t>
  </si>
  <si>
    <t>Nádoby válcové tlakové Montáž anuloidu I - průtok 4 m3/hod</t>
  </si>
  <si>
    <t>732429112R00</t>
  </si>
  <si>
    <t>Čerpadla teplovodní Montáž čerpadel teplovodních oběhových spirálních DN 40</t>
  </si>
  <si>
    <t>286003R</t>
  </si>
  <si>
    <t>Sdružený rozdělovač / sběrač, délka 0,8 m, 7,5m3/h, PN6, vč. izolace</t>
  </si>
  <si>
    <t>4261090R</t>
  </si>
  <si>
    <t>Čerpadlo oběhové Q max = 4,8 m3/hod, H max = 6 m, max. provoz. tlak. 10 bar, připoj. dimenze G 6/4"</t>
  </si>
  <si>
    <t>48466191R</t>
  </si>
  <si>
    <t>nádrž tlaková expanzní membránová; pro topné a chladicí soustavy; objem 8 l; d nádrže 272 mm; uložení: závěsné; max. přetlak do 4 bar; prac. teplota do 70 °C; připojení R 3/4"</t>
  </si>
  <si>
    <t>48466206R</t>
  </si>
  <si>
    <t>nádrž tlaková expanzní membránová; pro topné a chladící soustavy; objem 80 l; d nádrže 480 mm; uložení: stojatý; max. přetlak do 6 bar; přetlak plynu 1,5 bar; prac. látka plyn; membrána vyměnitelná; prac. teplota do 70 °C; připojení R 1"; barva bílá, červená, šedá</t>
  </si>
  <si>
    <t>48466-991</t>
  </si>
  <si>
    <t>Příslušenství expanzní nádoby - servisní ventil se zajištěním 3/4"</t>
  </si>
  <si>
    <t>48466-992</t>
  </si>
  <si>
    <t>Příslušenství expanzní nádoby - servisní ventil se zajištěním 1"</t>
  </si>
  <si>
    <t>484816510R</t>
  </si>
  <si>
    <t>Hydraulický vyrovnávač dyn.tlaků, 6/4”, Q=2,5 m3/h, průměr: 108 mm, výška: 570 mm, vč. izolace</t>
  </si>
  <si>
    <t>998732101R00</t>
  </si>
  <si>
    <t>Přesun hmot pro strojovny v objektech výšky do 6 m</t>
  </si>
  <si>
    <t>733151212R00</t>
  </si>
  <si>
    <t>Potrubí z trubek ocelových vně pozinkovaných pro průmysl spojované lisováním vnější průměr D 15 mm, tl. stěny 1,2 mm</t>
  </si>
  <si>
    <t>733151213R00</t>
  </si>
  <si>
    <t>Potrubí z trubek ocelových vně pozinkovaných pro průmysl spojované lisováním vnější průměr D 18 mm, tl. stěny 1,2 mm</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</si>
  <si>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</si>
  <si>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</si>
  <si>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</si>
  <si>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</si>
  <si>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</si>
  <si>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</si>
  <si>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733167001F00</t>
  </si>
  <si>
    <t>Příplatek za zhotovení přípojky FeC 15/1</t>
  </si>
  <si>
    <t>přípojky OT : 43*2</t>
  </si>
  <si>
    <t>733167003F00</t>
  </si>
  <si>
    <t>Příplatek za zhotovení přípojky FeC 22/1</t>
  </si>
  <si>
    <t>733167004F00</t>
  </si>
  <si>
    <t>Příplatek za zhotovení přípojky FeC 28/1,5</t>
  </si>
  <si>
    <t>URS 23/ II</t>
  </si>
  <si>
    <t>733167006F00</t>
  </si>
  <si>
    <t>Příplatek za zhotovení přípojky FeC 42/1,5</t>
  </si>
  <si>
    <t>733167007F00</t>
  </si>
  <si>
    <t>Příplatek za zhotovení přípojky FeC 54/2</t>
  </si>
  <si>
    <t>733190306F00</t>
  </si>
  <si>
    <t>Tlaková zkouška FeC potrubí do D 35</t>
  </si>
  <si>
    <t>324+48+44+54+48</t>
  </si>
  <si>
    <t>998733103R00</t>
  </si>
  <si>
    <t>Přesun hmot pro rozvody potrubí v objektech výšky do 24 m</t>
  </si>
  <si>
    <t>734209116R00</t>
  </si>
  <si>
    <t>Montáž závitové armatury se dvěma závity, G 5/4", bez dodávky materiálu</t>
  </si>
  <si>
    <t>Odkaz na mn. položky pořadí 80 : 1,00000</t>
  </si>
  <si>
    <t>734209123R00</t>
  </si>
  <si>
    <t>Montáž závitové armatury se třemi závity, G 1/2", bez dodávky materiálu</t>
  </si>
  <si>
    <t>Odkaz na mn. položky pořadí 79 : 2,00000</t>
  </si>
  <si>
    <t>734226212RT2</t>
  </si>
  <si>
    <t>Ventil termostatický, dvouregulační, přímý, bronzový, DN 15, s termostatickou hlavicí, PN 10, vnitřní závit, včetně dodávky materiálu</t>
  </si>
  <si>
    <t>734235124R00</t>
  </si>
  <si>
    <t>Kohout kulový, mosazný, DN 32, PN 35, vnitřní-vnitřní, včetně dodávky materiálu</t>
  </si>
  <si>
    <t>734235125R00</t>
  </si>
  <si>
    <t>Kohout kulový, mosazný, DN 40, PN 35, vnitřní-vnitřní, včetně dodávky materiálu</t>
  </si>
  <si>
    <t>734235126R00</t>
  </si>
  <si>
    <t>Kohout kulový, mosazný, DN 50, PN 35, vnitřní-vnitřní, včetně dodávky materiálu</t>
  </si>
  <si>
    <t>734245125R00</t>
  </si>
  <si>
    <t>Ventil zpětný, mosazný, DN 40, PN 10, vnitřní-vnitřní závit, včetně dodávky materiálu</t>
  </si>
  <si>
    <t>734266222R00</t>
  </si>
  <si>
    <t>Šroubení uzavíratelné radiátorové regulační s vypouštěním, přímé, bronzové, DN 15, PN 10, včetně dodávky materiálu</t>
  </si>
  <si>
    <t>734291113R00</t>
  </si>
  <si>
    <t>Kohout kulový, napouštěcí a vypouštěcí, mosazný, DN 15, PN 10, včetně dodávky materiálu</t>
  </si>
  <si>
    <t>734293274R00</t>
  </si>
  <si>
    <t>Kohout kulový s filtrem, mosazný, DN 32, PN 16, vnitřní-vnitřní závit, včetně dodávky materiálu</t>
  </si>
  <si>
    <t>734293275R00</t>
  </si>
  <si>
    <t>Kohout kulový s filtrem, mosazný, DN 40, PN 16, vnitřní-vnitřní závit, včetně dodávky materiálu</t>
  </si>
  <si>
    <t>734295214R00</t>
  </si>
  <si>
    <t>Filtr mosazný, DN 32, PN 20, vnitřní-vnitřní závit, včetně dodávky materiálu</t>
  </si>
  <si>
    <t>734413122R00</t>
  </si>
  <si>
    <t>Teploměr s jímkou D 63 mm, délka jímky 50 mm, T = 0 až 120°C, včetně dodávky materiálu</t>
  </si>
  <si>
    <t>734421160R00</t>
  </si>
  <si>
    <t>Tlakoměr deformační 0-10 MPa č. 03322, D 100, včetně dodávky materiálu</t>
  </si>
  <si>
    <t>4848821005R</t>
  </si>
  <si>
    <t>armatura směšovací - ventil kompaktní; mosaz; provedení čtyřcestné; ovládání ruční; připojení vnitřní závit; DN 15, Rp 1/2"; Kv 2,5 m3/hod; PN 10; max teplota 110 °C</t>
  </si>
  <si>
    <t>5512001878R</t>
  </si>
  <si>
    <t>filtr magnetický, černý, s cyklónovou vložkou; PN 3; provozní teplota  0 až 90 °C; 5/4" F x 5/4" F; max. průtok 2,13 m3/hod</t>
  </si>
  <si>
    <t>např. Filtr magnetický Ultima SafeCleaner 5/4" : 1</t>
  </si>
  <si>
    <t>998734103R00</t>
  </si>
  <si>
    <t>Přesun hmot pro armatury v objektech výšky do 4 m</t>
  </si>
  <si>
    <t>735156910R00</t>
  </si>
  <si>
    <t>Otopná tělesa panelová doplňkové práce tlakové zkoušky , těles jednořadých</t>
  </si>
  <si>
    <t>3+2</t>
  </si>
  <si>
    <t>735156920R00</t>
  </si>
  <si>
    <t>Otopná tělesa panelová doplňkové práce tlakové zkoušky , těles dvouřadých</t>
  </si>
  <si>
    <t>5+3+2+14+1+1+2+1</t>
  </si>
  <si>
    <t>735156930R00</t>
  </si>
  <si>
    <t>Otopná tělesa panelová doplňkové práce tlakové zkoušky , těles třířadých</t>
  </si>
  <si>
    <t>5+1+1+2</t>
  </si>
  <si>
    <t>735159111R00</t>
  </si>
  <si>
    <t>Otopná tělesa panelová montáž bez ohledu na počet desek, délky do 1600 mm, bez dodávky materiálu</t>
  </si>
  <si>
    <t>3+2+5+3+2+14+1+1+2+5+1+1+2</t>
  </si>
  <si>
    <t>735159121R00</t>
  </si>
  <si>
    <t>Otopná tělesa panelová montáž bez ohledu na počet desek, délky nad 1600 mm, bez dodávky materiálu</t>
  </si>
  <si>
    <t>484569631R</t>
  </si>
  <si>
    <t>Těleso do otopných soustav s přirozeným prouděním - deskové; materiál: nelegovaná ocel; typ: 11; H = 600 mm; B = 63 mm; L = 400 mm; l = 546 mm; tepelný výkon (50) = 401 W</t>
  </si>
  <si>
    <t>48456964R</t>
  </si>
  <si>
    <t>Těleso do otopných soustav s přirozeným prouděním - deskové; materiál: nelegovaná ocel; typ: 11; H = 600 mm; B = 63 mm; L = 600 mm; l = 546 mm; tepelný výkon (50) = 601 W</t>
  </si>
  <si>
    <t>48457216R</t>
  </si>
  <si>
    <t>Těleso do otopných soustav s přirozeným prouděním - deskové; materiál: nelegovaná ocel; typ: 22; H = 600 mm; B = 100 mm; L = 500 mm; l = 546 mm; tepelný výkon (50) = 840 W</t>
  </si>
  <si>
    <t>48457217R</t>
  </si>
  <si>
    <t>Těleso do otopných soustav s přirozeným prouděním - deskové; materiál: nelegovaná ocel; typ: 22; H = 600 mm; B = 100 mm; L = 600 mm; l = 546 mm; tepelný výkon (50) = 1 007 W</t>
  </si>
  <si>
    <t>48457219R</t>
  </si>
  <si>
    <t>Těleso do otopných soustav s přirozeným prouděním - deskové; materiál: nelegovaná ocel; typ: 22; H = 600 mm; B = 100 mm; L = 800 mm; l = 546 mm; tepelný výkon (50) = 1 343 W</t>
  </si>
  <si>
    <t>48457220R</t>
  </si>
  <si>
    <t>Těleso do otopných soustav s přirozeným prouděním - deskové; materiál: nelegovaná ocel; typ: 22; H = 600 mm; B = 100 mm; L = 900 mm; l = 546 mm; tepelný výkon (50) = 1 511 W</t>
  </si>
  <si>
    <t>48457221R</t>
  </si>
  <si>
    <t>Těleso do otopných soustav s přirozeným prouděním - deskové; materiál: nelegovaná ocel; typ: 22; H = 600 mm; B = 100 mm; L = 1 000 mm; l = 546 mm; tepelný výkon (50) = 1 679 W</t>
  </si>
  <si>
    <t>48457222R</t>
  </si>
  <si>
    <t>Těleso do otopných soustav s přirozeným prouděním - deskové; materiál: nelegovaná ocel; typ: 22; H = 600 mm; B = 100 mm; L = 1 100 mm; l = 546 mm; tepelný výkon (50) = 187 W</t>
  </si>
  <si>
    <t>48457225R</t>
  </si>
  <si>
    <t>Těleso do otopných soustav s přirozeným prouděním - deskové; materiál: nelegovaná ocel; typ: 22; H = 600 mm; B = 100 mm; L = 1 400 mm; l = 546 mm; tepelný výkon (50) = 2 351 W</t>
  </si>
  <si>
    <t>484572320R</t>
  </si>
  <si>
    <t>Těleso do otopných soustav s přirozeným prouděním - deskové; materiál: nelegovaná ocel; typ: 22; H = 600 mm; B = 100 mm; L = 2 300 mm; l = 546 mm; tepelný výkon (50) = 3 862 W</t>
  </si>
  <si>
    <t>48457253R</t>
  </si>
  <si>
    <t>Těleso do otopných soustav s přirozeným prouděním - deskové; materiál: nelegovaná ocel; typ: 22; H = 500 mm; B = 100 mm; L = 1 000 mm; l = 446 mm; tepelný výkon (50) = 1 452 W</t>
  </si>
  <si>
    <t>48457254R</t>
  </si>
  <si>
    <t>Těleso do otopných soustav s přirozeným prouděním - deskové; materiál: nelegovaná ocel; typ: 22; H = 500 mm; B = 100 mm; L = 1 100 mm; l = 446 mm; tepelný výkon (50) = 1 597 W</t>
  </si>
  <si>
    <t>48457336R</t>
  </si>
  <si>
    <t>Těleso do otopných soustav s přirozeným prouděním - deskové; materiál: nelegovaná ocel; typ: 33; H = 600 mm; B = 155 mm; L = 1 000 mm; l = 546 mm; tepelný výkon (50) = 2 406 W</t>
  </si>
  <si>
    <t>48457342R</t>
  </si>
  <si>
    <t>Těleso do otopných soustav s přirozeným prouděním - deskové; materiál: nelegovaná ocel; typ: 33; H = 900 mm; B = 155 mm; L = 500 mm; l = 846 mm; tepelný výkon (50) = 1 664 W</t>
  </si>
  <si>
    <t>48457343R</t>
  </si>
  <si>
    <t>Těleso do otopných soustav s přirozeným prouděním - deskové; materiál: nelegovaná ocel; typ: 33; H = 900 mm; B = 155 mm; L = 600 mm; l = 846 mm; tepelný výkon (50) = 1 997 W</t>
  </si>
  <si>
    <t>48457344R</t>
  </si>
  <si>
    <t>Těleso do otopných soustav s přirozeným prouděním - deskové; materiál: nelegovaná ocel; typ: 33; H = 900 mm; B = 155 mm; L = 700 mm; l = 846 mm; tepelný výkon (50) = 2 330 W</t>
  </si>
  <si>
    <t>998735102R00</t>
  </si>
  <si>
    <t>Přesun hmot pro otopná tělesa v objektech výšky do 12 m</t>
  </si>
  <si>
    <t>767995103R00</t>
  </si>
  <si>
    <t>Výroba a montáž atypických kovovových doplňků staveb hmotnosti přes 10 do 20 kg</t>
  </si>
  <si>
    <t>Kotvy, úhelníky apod.atypické výrobky : 20</t>
  </si>
  <si>
    <t>998767101R00</t>
  </si>
  <si>
    <t>Přesun hmot pro kovové stavební doplňk. konstrukce v objektech výšky do 6 m</t>
  </si>
  <si>
    <t>222611211R00</t>
  </si>
  <si>
    <t xml:space="preserve">Montáž servopohonu 230/ 24 V, 0-10 V/ 4-20 mA, včetně zapojení </t>
  </si>
  <si>
    <t>Odkaz na mn. položky pořadí 111 : 2,00000</t>
  </si>
  <si>
    <t>M36-001</t>
  </si>
  <si>
    <t>Montáž, prokabelování, zapojenmí regulace</t>
  </si>
  <si>
    <t>405417051E</t>
  </si>
  <si>
    <t>Ekviteemní čidlo</t>
  </si>
  <si>
    <t>405613315E</t>
  </si>
  <si>
    <t>Regulace ekvitermní</t>
  </si>
  <si>
    <t>5513808011R</t>
  </si>
  <si>
    <t>pohon pro ventily nastavovací síla 500 N; 230 V; regulace 3-bodová</t>
  </si>
  <si>
    <t>210201521RO0</t>
  </si>
  <si>
    <t>Montáž svítidla</t>
  </si>
  <si>
    <t>60+2+64+6+30</t>
  </si>
  <si>
    <t>348-001</t>
  </si>
  <si>
    <t>Svítidlo typu A</t>
  </si>
  <si>
    <t>348-002</t>
  </si>
  <si>
    <t>Svítidlo typu B</t>
  </si>
  <si>
    <t>348-003</t>
  </si>
  <si>
    <t>Svítidlo typu C</t>
  </si>
  <si>
    <t>348-004</t>
  </si>
  <si>
    <t>Svítidlo typu D</t>
  </si>
  <si>
    <t>348-005</t>
  </si>
  <si>
    <t>Svítidlo nouzové</t>
  </si>
  <si>
    <t>210810057RT3</t>
  </si>
  <si>
    <t>Montáž kabelu CYKY 750 V, 5 žilového, pevně uloženého, včetně dodávky kabelu CYKY 5 x 10 mm2</t>
  </si>
  <si>
    <t>CYKY-J : 60</t>
  </si>
  <si>
    <t>210810045RT1</t>
  </si>
  <si>
    <t>Montáž kabelu CYKY 750 V, 3 x 1,5 mm2, pevně uloženého, včetně dodávky kabelu</t>
  </si>
  <si>
    <t>CYKY-J : 800</t>
  </si>
  <si>
    <t>CYKY-O : 400</t>
  </si>
  <si>
    <t>210810056RT1</t>
  </si>
  <si>
    <t>Montáž kabelu CYKY 750 V, 5 x 2,5 mm2, pevně uloženého, včetně dodávky kabelu</t>
  </si>
  <si>
    <t>CYKY-J : 50</t>
  </si>
  <si>
    <t>210810046RT3</t>
  </si>
  <si>
    <t>Montáž kabelu CYKY 750 V, 3 x 2,5 mm2, pevně uloženého, včetně dodávky kabelu</t>
  </si>
  <si>
    <t>CYKY-J : 900</t>
  </si>
  <si>
    <t>210802333RT1</t>
  </si>
  <si>
    <t>Montáž šňůry CYSY, 2 x 1,50 mm2, pevně uložené, včetně dodávky šňůry</t>
  </si>
  <si>
    <t>210800646RT1</t>
  </si>
  <si>
    <t>Montáž vodiče H07V-K (CYA), 6 mm2, uloženého pevně, včetně dodávky vodiče</t>
  </si>
  <si>
    <t>zž : 100</t>
  </si>
  <si>
    <t>210110041RT6</t>
  </si>
  <si>
    <t>Montáž spínače zapuštěného a polozapuštěného včetně zapojení, dodávky spínače, krytu a rámečku, jednopólového,  , řazení 1</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</si>
  <si>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</si>
  <si>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</si>
  <si>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</si>
  <si>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</si>
  <si>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</si>
  <si>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</si>
  <si>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210110055TR2</t>
  </si>
  <si>
    <t>Tlačítko žaluziové, vč. dodávky strojku, rámečku a krytu</t>
  </si>
  <si>
    <t>210110055TR3</t>
  </si>
  <si>
    <t>Ovladač žaluzií, vč. dodávky ovladače</t>
  </si>
  <si>
    <t>650011111R00</t>
  </si>
  <si>
    <t>Montáž kabelového žlabu drátěného, šířky do 150 mm</t>
  </si>
  <si>
    <t>M65</t>
  </si>
  <si>
    <t>5531300M1</t>
  </si>
  <si>
    <t>Žlab kabelový drátěný 100/50 - kompletní včetně kotvení</t>
  </si>
  <si>
    <t>650011112R00</t>
  </si>
  <si>
    <t>Montáž kabelového žlabu drátěného, šířky do 300 mm</t>
  </si>
  <si>
    <t>5531300M2</t>
  </si>
  <si>
    <t>Žlab kabelový drátěný 200/50 - kompletní včetně kotvení</t>
  </si>
  <si>
    <t>22026421K00</t>
  </si>
  <si>
    <t>Tvarování dílů</t>
  </si>
  <si>
    <t>210111011RT6</t>
  </si>
  <si>
    <t xml:space="preserve">Montáž zásuvky domovní zapuštěné včetně zapojení včetně dodávky zásuvky kompletní jednonásobné s ochr.kolíkem 16A/250VAC a rámečkem,  , provedení 2P+PE,  </t>
  </si>
  <si>
    <t>dle výběru investora : 75</t>
  </si>
  <si>
    <t>210111014RT6</t>
  </si>
  <si>
    <t xml:space="preserve">Montáž zásuvky domovní zapuštěné včetně zapojení,  včetně dodávky zásuvky dvojnásobné s ochrannými kolíky 16A/250VAC a rámečku,  , provedení 2x (2P+PE),  </t>
  </si>
  <si>
    <t>dle výběru investora : 35</t>
  </si>
  <si>
    <t>210010311RT3</t>
  </si>
  <si>
    <t>Montáž krabice plastové univerzální, kruhové, o průměru 73 mm, hloubky 42 mm, bez víčka, do zdiva, bez zapojení, včetně dodávky</t>
  </si>
  <si>
    <t>220711R00</t>
  </si>
  <si>
    <t>Montáž požárního čidla</t>
  </si>
  <si>
    <t>Montáž včetně napojení kabelů.</t>
  </si>
  <si>
    <t>2+1</t>
  </si>
  <si>
    <t>4498611R1</t>
  </si>
  <si>
    <t>Požární čidlo autonomní, na bateri, univerzální typ</t>
  </si>
  <si>
    <t>4498611R2</t>
  </si>
  <si>
    <t>Požární čidlo autonomní, na bateri, typ s teplotní detekcí</t>
  </si>
  <si>
    <t>222261R00</t>
  </si>
  <si>
    <t>Montáž příchytky</t>
  </si>
  <si>
    <t>345717R</t>
  </si>
  <si>
    <t>Příchytky pro sdružené vedení kabelů - např. OBO 2031M/30</t>
  </si>
  <si>
    <t>210-001</t>
  </si>
  <si>
    <t>Montáž a zapojení podružného rozvaděče</t>
  </si>
  <si>
    <t>357-R1</t>
  </si>
  <si>
    <t>Podružný rozváděč R1</t>
  </si>
  <si>
    <t>357-R2</t>
  </si>
  <si>
    <t>Podružný rozváděč R2</t>
  </si>
  <si>
    <t>357-R3</t>
  </si>
  <si>
    <t>Podružný rozváděč R3</t>
  </si>
  <si>
    <t>210-002</t>
  </si>
  <si>
    <t>Montáž dozbrojení rozváděče RE</t>
  </si>
  <si>
    <t>357-991</t>
  </si>
  <si>
    <t>Materiál dozbrojení rozváděče RE</t>
  </si>
  <si>
    <t>210-003</t>
  </si>
  <si>
    <t>Dokončovací práce v rozváděčích</t>
  </si>
  <si>
    <t>357-992</t>
  </si>
  <si>
    <t>Materiál pro dokončovací práce v rozvaděčích</t>
  </si>
  <si>
    <t>210220021RO0</t>
  </si>
  <si>
    <t>Vedení uzemňovací v zemi nerez do 120 mm2 vč.svorek</t>
  </si>
  <si>
    <t>včetně montáže svorek spojovacích, odbočných, upevňovacích a spojovacího materiálu.</t>
  </si>
  <si>
    <t>35441120N</t>
  </si>
  <si>
    <t>Pásek uzemňovací nerezový 30 x 3,5 mm</t>
  </si>
  <si>
    <t>0,84 kg/m + 5% : 0,84*120,0*1,05</t>
  </si>
  <si>
    <t>210220302R00</t>
  </si>
  <si>
    <t>Montáž svorky hromosvodové nad dva šrouby</t>
  </si>
  <si>
    <t>1+8</t>
  </si>
  <si>
    <t>35444107R</t>
  </si>
  <si>
    <t>svorka křížová; provedení nerez</t>
  </si>
  <si>
    <t>35444122R</t>
  </si>
  <si>
    <t>svorka zemnicí páska-drát; provedení nerez</t>
  </si>
  <si>
    <t>8+8</t>
  </si>
  <si>
    <t>35441925N</t>
  </si>
  <si>
    <t>Svorka zkušební SZ nerez</t>
  </si>
  <si>
    <t>35441905R</t>
  </si>
  <si>
    <t>svorka na okapové žlaby; provedení Fe/Zn</t>
  </si>
  <si>
    <t>210-004</t>
  </si>
  <si>
    <t>Ochrana antikorozní ( přechod země - vzduch) - montáž</t>
  </si>
  <si>
    <t>58556R</t>
  </si>
  <si>
    <t>Ochrana antikorozní ( přechod země - vzduch) - materiál</t>
  </si>
  <si>
    <t>210220401R00</t>
  </si>
  <si>
    <t xml:space="preserve">Označení svodu štítky plastovým, nebo smaltovaným,  </t>
  </si>
  <si>
    <t>35441846R</t>
  </si>
  <si>
    <t>štítek označení, plast</t>
  </si>
  <si>
    <t>210220101R00</t>
  </si>
  <si>
    <t xml:space="preserve">Montáž svodového vodiče  FeZn průměr do 10 mm, Al průměr do 10 mm, Cu průměr do 8 mm, a podpěr,  </t>
  </si>
  <si>
    <t>35444180R</t>
  </si>
  <si>
    <t>drát pr. 8 mm; AlMgSi T/4</t>
  </si>
  <si>
    <t>650111911R00.</t>
  </si>
  <si>
    <t>Montáž jímací tyče do 3 m</t>
  </si>
  <si>
    <t>35441040R</t>
  </si>
  <si>
    <t>tyč JR 2,0; jímací; provedení Fe/Zn; s rovným koncem; délka 2 000 mm</t>
  </si>
  <si>
    <t>35441213H</t>
  </si>
  <si>
    <t>Držák jímací tyče</t>
  </si>
  <si>
    <t>21022043K</t>
  </si>
  <si>
    <t>Tvarování jímacího vedení</t>
  </si>
  <si>
    <t>5534542R</t>
  </si>
  <si>
    <t>Držák jímacího vedení na hřebenáče</t>
  </si>
  <si>
    <t>5534543R</t>
  </si>
  <si>
    <t>Držák jímacího vedení</t>
  </si>
  <si>
    <t>34195K</t>
  </si>
  <si>
    <t>Ostatní drobný materiál pro kompletní realizaci díla</t>
  </si>
  <si>
    <t>HZS-001</t>
  </si>
  <si>
    <t>Drážkování ve zdivu</t>
  </si>
  <si>
    <t>HZS-002</t>
  </si>
  <si>
    <t>Zřízení provizorního staveništního napájení po dobu výstavby</t>
  </si>
  <si>
    <t>HZS-003</t>
  </si>
  <si>
    <t>HZS-004</t>
  </si>
  <si>
    <t>Prostupy</t>
  </si>
  <si>
    <t>HZS-005</t>
  </si>
  <si>
    <t>Vrtání kruhových krabic do SDK příček</t>
  </si>
  <si>
    <t>HZS-006</t>
  </si>
  <si>
    <t>Nepředvídatelné práce, dokončovací práce</t>
  </si>
  <si>
    <t>HZS-007</t>
  </si>
  <si>
    <t>Úklid, likvidace a odvoz odpadu</t>
  </si>
  <si>
    <t>HZS-008</t>
  </si>
  <si>
    <t>Vypracování dílenských dokumentací</t>
  </si>
  <si>
    <t>HZS-009</t>
  </si>
  <si>
    <t>Odzkoušení, provedení testu funkčnosti</t>
  </si>
  <si>
    <t>HZS-010</t>
  </si>
  <si>
    <t>Revize (elektroinstalace, LPS)</t>
  </si>
  <si>
    <t>799-001</t>
  </si>
  <si>
    <t>Pronájem pracovních konstrukcí, žebříky, apod.</t>
  </si>
  <si>
    <t>799-002</t>
  </si>
  <si>
    <t>Přípravné a koordinační práce</t>
  </si>
  <si>
    <t>799-003</t>
  </si>
  <si>
    <t>Měření umělého osvětlení</t>
  </si>
  <si>
    <t>799-004</t>
  </si>
  <si>
    <t>Projekt skutečného provedení (+ tisk 2x kompletní paré)</t>
  </si>
  <si>
    <t>799-005</t>
  </si>
  <si>
    <t>Požární utěsnění např. INTUMEX odolnost - dle PBŘ</t>
  </si>
  <si>
    <t>799-006</t>
  </si>
  <si>
    <t>Poplatek za recyklaci svítidel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</si>
</sst>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7" fillId="0" borderId="0"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XMtB1pz4DfntCPSVDhzRTvYe8qhUHFTlGi8B7QfKZNK4JZaNDy0opWv6Aa6RMDrKhR6dMDeb8Syy5OVNK0GBzg==" saltValue="VnVKRSpGVm1NEYkZFqaWK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0"/>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SUMIF(F65:F136,A16,I65:I136)+SUMIF(F65:F136,"PSU",I65:I136)</f>
        <v>0</v>
      </c>
      <c r="J16" s="85"/>
    </row>
    <row r="17" spans="1:10" ht="23.25" customHeight="1" x14ac:dyDescent="0.2">
      <c r="A17" s="196" t="s">
        <v>25</v>
      </c>
      <c r="B17" s="38" t="s">
        <v>25</v>
      </c>
      <c r="C17" s="62"/>
      <c r="D17" s="63"/>
      <c r="E17" s="83"/>
      <c r="F17" s="84"/>
      <c r="G17" s="83"/>
      <c r="H17" s="84"/>
      <c r="I17" s="83">
        <f>SUMIF(F65:F136,A17,I65:I136)</f>
        <v>0</v>
      </c>
      <c r="J17" s="85"/>
    </row>
    <row r="18" spans="1:10" ht="23.25" customHeight="1" x14ac:dyDescent="0.2">
      <c r="A18" s="196" t="s">
        <v>26</v>
      </c>
      <c r="B18" s="38" t="s">
        <v>26</v>
      </c>
      <c r="C18" s="62"/>
      <c r="D18" s="63"/>
      <c r="E18" s="83"/>
      <c r="F18" s="84"/>
      <c r="G18" s="83"/>
      <c r="H18" s="84"/>
      <c r="I18" s="83">
        <f>SUMIF(F65:F136,A18,I65:I136)</f>
        <v>0</v>
      </c>
      <c r="J18" s="85"/>
    </row>
    <row r="19" spans="1:10" ht="23.25" customHeight="1" x14ac:dyDescent="0.2">
      <c r="A19" s="196" t="s">
        <v>222</v>
      </c>
      <c r="B19" s="38" t="s">
        <v>27</v>
      </c>
      <c r="C19" s="62"/>
      <c r="D19" s="63"/>
      <c r="E19" s="83"/>
      <c r="F19" s="84"/>
      <c r="G19" s="83"/>
      <c r="H19" s="84"/>
      <c r="I19" s="83">
        <f>SUMIF(F65:F136,A19,I65:I136)</f>
        <v>0</v>
      </c>
      <c r="J19" s="85"/>
    </row>
    <row r="20" spans="1:10" ht="23.25" customHeight="1" x14ac:dyDescent="0.2">
      <c r="A20" s="196" t="s">
        <v>223</v>
      </c>
      <c r="B20" s="38" t="s">
        <v>28</v>
      </c>
      <c r="C20" s="62"/>
      <c r="D20" s="63"/>
      <c r="E20" s="83"/>
      <c r="F20" s="84"/>
      <c r="G20" s="83"/>
      <c r="H20" s="84"/>
      <c r="I20" s="83">
        <f>SUMIF(F65:F136,A20,I65:I136)</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68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'OVN 001 Naklady'!AE28+'SO 01 D.1.1 Pol'!AE2417+'SO 01 D.1.4.1 Pol'!AE290+'SO 01 D.1.4.3 Pol'!AE90+'SO 01 D.1.4.4 Pol'!AE162+'SO 01 D.1.4.5 Pol'!AE103</f>
        <v>0</v>
      </c>
      <c r="G39" s="149">
        <f>'OVN 001 Naklady'!AF28+'SO 01 D.1.1 Pol'!AF2417+'SO 01 D.1.4.1 Pol'!AF290+'SO 01 D.1.4.3 Pol'!AF90+'SO 01 D.1.4.4 Pol'!AF162+'SO 01 D.1.4.5 Pol'!AF103</f>
        <v>0</v>
      </c>
      <c r="H39" s="150">
        <f>(F39*SazbaDPH1/100)+(G39*SazbaDPH2/100)</f>
        <v>0</v>
      </c>
      <c r="I39" s="150">
        <f>F39+G39+H39</f>
        <v>0</v>
      </c>
      <c r="J39" s="151" t="str">
        <f>IF(_xlfn.SINGLE(CenaCelkemVypocet)=0,"",I39/_xlfn.SINGLE(CenaCelkemVypocet)*100)</f>
        <v/>
      </c>
    </row>
    <row r="40" spans="1:10" ht="25.5" customHeight="1" x14ac:dyDescent="0.2">
      <c r="A40" s="136">
        <v>2</v>
      </c>
      <c r="B40" s="152"/>
      <c r="C40" s="153" t="s">
        <v>52</v>
      </c>
      <c r="D40" s="153"/>
      <c r="E40" s="153"/>
      <c r="F40" s="154">
        <f>'OVN 001 Naklady'!AE28</f>
        <v>0</v>
      </c>
      <c r="G40" s="155">
        <f>'OVN 001 Naklady'!AF28</f>
        <v>0</v>
      </c>
      <c r="H40" s="155">
        <f>(F40*SazbaDPH1/100)+(G40*SazbaDPH2/100)</f>
        <v>0</v>
      </c>
      <c r="I40" s="155">
        <f>F40+G40+H40</f>
        <v>0</v>
      </c>
      <c r="J40" s="156" t="str">
        <f>IF(_xlfn.SINGLE(CenaCelkemVypocet)=0,"",I40/_xlfn.SINGLE(CenaCelkemVypocet)*100)</f>
        <v/>
      </c>
    </row>
    <row r="41" spans="1:10" ht="25.5" customHeight="1" x14ac:dyDescent="0.2">
      <c r="A41" s="136">
        <v>3</v>
      </c>
      <c r="B41" s="157" t="s">
        <v>53</v>
      </c>
      <c r="C41" s="147" t="s">
        <v>52</v>
      </c>
      <c r="D41" s="147"/>
      <c r="E41" s="147"/>
      <c r="F41" s="158">
        <f>'OVN 001 Naklady'!AE28</f>
        <v>0</v>
      </c>
      <c r="G41" s="150">
        <f>'OVN 001 Naklady'!AF28</f>
        <v>0</v>
      </c>
      <c r="H41" s="150">
        <f>(F41*SazbaDPH1/100)+(G41*SazbaDPH2/100)</f>
        <v>0</v>
      </c>
      <c r="I41" s="150">
        <f>F41+G41+H41</f>
        <v>0</v>
      </c>
      <c r="J41" s="151" t="str">
        <f>IF(_xlfn.SINGLE(CenaCelkemVypocet)=0,"",I41/_xlfn.SINGLE(CenaCelkemVypocet)*100)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'SO 01 D.1.1 Pol'!AE2417+'SO 01 D.1.4.1 Pol'!AE290+'SO 01 D.1.4.3 Pol'!AE90+'SO 01 D.1.4.4 Pol'!AE162+'SO 01 D.1.4.5 Pol'!AE103</f>
        <v>0</v>
      </c>
      <c r="G43" s="155">
        <f>'SO 01 D.1.1 Pol'!AF2417+'SO 01 D.1.4.1 Pol'!AF290+'SO 01 D.1.4.3 Pol'!AF90+'SO 01 D.1.4.4 Pol'!AF162+'SO 01 D.1.4.5 Pol'!AF103</f>
        <v>0</v>
      </c>
      <c r="H43" s="155">
        <f>(F43*SazbaDPH1/100)+(G43*SazbaDPH2/100)</f>
        <v>0</v>
      </c>
      <c r="I43" s="155">
        <f>F43+G43+H43</f>
        <v>0</v>
      </c>
      <c r="J43" s="156" t="str">
        <f>IF(_xlfn.SINGLE(CenaCelkemVypocet)=0,"",I43/_xlfn.SINGLE(CenaCelkemVypocet)*100)</f>
        <v/>
      </c>
    </row>
    <row r="44" spans="1:10" ht="25.5" customHeight="1" x14ac:dyDescent="0.2">
      <c r="A44" s="136">
        <v>3</v>
      </c>
      <c r="B44" s="157" t="s">
        <v>57</v>
      </c>
      <c r="C44" s="147" t="s">
        <v>58</v>
      </c>
      <c r="D44" s="147"/>
      <c r="E44" s="147"/>
      <c r="F44" s="158">
        <f>'SO 01 D.1.1 Pol'!AE2417</f>
        <v>0</v>
      </c>
      <c r="G44" s="150">
        <f>'SO 01 D.1.1 Pol'!AF2417</f>
        <v>0</v>
      </c>
      <c r="H44" s="150">
        <f>(F44*SazbaDPH1/100)+(G44*SazbaDPH2/100)</f>
        <v>0</v>
      </c>
      <c r="I44" s="150">
        <f>F44+G44+H44</f>
        <v>0</v>
      </c>
      <c r="J44" s="151" t="str">
        <f>IF(_xlfn.SINGLE(CenaCelkemVypocet)=0,"",I44/_xlfn.SINGLE(CenaCelkemVypocet)*100)</f>
        <v/>
      </c>
    </row>
    <row r="45" spans="1:10" ht="25.5" customHeight="1" x14ac:dyDescent="0.2">
      <c r="A45" s="136">
        <v>3</v>
      </c>
      <c r="B45" s="157" t="s">
        <v>59</v>
      </c>
      <c r="C45" s="147" t="s">
        <v>60</v>
      </c>
      <c r="D45" s="147"/>
      <c r="E45" s="147"/>
      <c r="F45" s="158">
        <f>'SO 01 D.1.4.1 Pol'!AE290</f>
        <v>0</v>
      </c>
      <c r="G45" s="150">
        <f>'SO 01 D.1.4.1 Pol'!AF290</f>
        <v>0</v>
      </c>
      <c r="H45" s="150">
        <f>(F45*SazbaDPH1/100)+(G45*SazbaDPH2/100)</f>
        <v>0</v>
      </c>
      <c r="I45" s="150">
        <f>F45+G45+H45</f>
        <v>0</v>
      </c>
      <c r="J45" s="151" t="str">
        <f>IF(_xlfn.SINGLE(CenaCelkemVypocet)=0,"",I45/_xlfn.SINGLE(CenaCelkemVypocet)*100)</f>
        <v/>
      </c>
    </row>
    <row r="46" spans="1:10" ht="25.5" customHeight="1" x14ac:dyDescent="0.2">
      <c r="A46" s="136">
        <v>3</v>
      </c>
      <c r="B46" s="157" t="s">
        <v>61</v>
      </c>
      <c r="C46" s="147" t="s">
        <v>62</v>
      </c>
      <c r="D46" s="147"/>
      <c r="E46" s="147"/>
      <c r="F46" s="158">
        <f>'SO 01 D.1.4.3 Pol'!AE90</f>
        <v>0</v>
      </c>
      <c r="G46" s="150">
        <f>'SO 01 D.1.4.3 Pol'!AF90</f>
        <v>0</v>
      </c>
      <c r="H46" s="150">
        <f>(F46*SazbaDPH1/100)+(G46*SazbaDPH2/100)</f>
        <v>0</v>
      </c>
      <c r="I46" s="150">
        <f>F46+G46+H46</f>
        <v>0</v>
      </c>
      <c r="J46" s="151" t="str">
        <f>IF(_xlfn.SINGLE(CenaCelkemVypocet)=0,"",I46/_xlfn.SINGLE(CenaCelkemVypocet)*100)</f>
        <v/>
      </c>
    </row>
    <row r="47" spans="1:10" ht="25.5" customHeight="1" x14ac:dyDescent="0.2">
      <c r="A47" s="136">
        <v>3</v>
      </c>
      <c r="B47" s="157" t="s">
        <v>63</v>
      </c>
      <c r="C47" s="147" t="s">
        <v>64</v>
      </c>
      <c r="D47" s="147"/>
      <c r="E47" s="147"/>
      <c r="F47" s="158">
        <f>'SO 01 D.1.4.4 Pol'!AE162</f>
        <v>0</v>
      </c>
      <c r="G47" s="150">
        <f>'SO 01 D.1.4.4 Pol'!AF162</f>
        <v>0</v>
      </c>
      <c r="H47" s="150">
        <f>(F47*SazbaDPH1/100)+(G47*SazbaDPH2/100)</f>
        <v>0</v>
      </c>
      <c r="I47" s="150">
        <f>F47+G47+H47</f>
        <v>0</v>
      </c>
      <c r="J47" s="151" t="str">
        <f>IF(_xlfn.SINGLE(CenaCelkemVypocet)=0,"",I47/_xlfn.SINGLE(CenaCelkemVypocet)*100)</f>
        <v/>
      </c>
    </row>
    <row r="48" spans="1:10" ht="25.5" customHeight="1" x14ac:dyDescent="0.2">
      <c r="A48" s="136">
        <v>3</v>
      </c>
      <c r="B48" s="157" t="s">
        <v>65</v>
      </c>
      <c r="C48" s="147" t="s">
        <v>66</v>
      </c>
      <c r="D48" s="147"/>
      <c r="E48" s="147"/>
      <c r="F48" s="158">
        <f>'SO 01 D.1.4.5 Pol'!AE103</f>
        <v>0</v>
      </c>
      <c r="G48" s="150">
        <f>'SO 01 D.1.4.5 Pol'!AF103</f>
        <v>0</v>
      </c>
      <c r="H48" s="150">
        <f>(F48*SazbaDPH1/100)+(G48*SazbaDPH2/100)</f>
        <v>0</v>
      </c>
      <c r="I48" s="150">
        <f>F48+G48+H48</f>
        <v>0</v>
      </c>
      <c r="J48" s="151" t="str">
        <f>IF(_xlfn.SINGLE(CenaCelkemVypocet)=0,"",I48/_xlfn.SINGLE(CenaCelkemVypocet)*100)</f>
        <v/>
      </c>
    </row>
    <row r="49" spans="1:10" ht="25.5" customHeight="1" x14ac:dyDescent="0.2">
      <c r="A49" s="136"/>
      <c r="B49" s="159" t="s">
        <v>67</v>
      </c>
      <c r="C49" s="160"/>
      <c r="D49" s="160"/>
      <c r="E49" s="161"/>
      <c r="F49" s="162">
        <f>SUMIF(A39:A48,"=1",F39:F48)</f>
        <v>0</v>
      </c>
      <c r="G49" s="163">
        <f>SUMIF(A39:A48,"=1",G39:G48)</f>
        <v>0</v>
      </c>
      <c r="H49" s="163">
        <f>SUMIF(A39:A48,"=1",H39:H48)</f>
        <v>0</v>
      </c>
      <c r="I49" s="163">
        <f>SUMIF(A39:A48,"=1",I39:I48)</f>
        <v>0</v>
      </c>
      <c r="J49" s="164">
        <f>SUMIF(A39:A48,"=1",J39:J48)</f>
        <v>0</v>
      </c>
    </row>
    <row r="51" spans="1:10" x14ac:dyDescent="0.2">
      <c r="A51" t="s">
        <v>69</v>
      </c>
      <c r="B51" t="s">
        <v>70</v>
      </c>
    </row>
    <row r="52" spans="1:10" x14ac:dyDescent="0.2">
      <c r="A52" t="s">
        <v>71</v>
      </c>
      <c r="B52" t="s">
        <v>72</v>
      </c>
    </row>
    <row r="53" spans="1:10" x14ac:dyDescent="0.2">
      <c r="A53" t="s">
        <v>73</v>
      </c>
      <c r="B53" t="s">
        <v>74</v>
      </c>
    </row>
    <row r="54" spans="1:10" x14ac:dyDescent="0.2">
      <c r="A54" t="s">
        <v>71</v>
      </c>
      <c r="B54" t="s">
        <v>75</v>
      </c>
    </row>
    <row r="55" spans="1:10" x14ac:dyDescent="0.2">
      <c r="A55" t="s">
        <v>73</v>
      </c>
      <c r="B55" t="s">
        <v>76</v>
      </c>
    </row>
    <row r="56" spans="1:10" x14ac:dyDescent="0.2">
      <c r="A56" t="s">
        <v>73</v>
      </c>
      <c r="B56" t="s">
        <v>77</v>
      </c>
    </row>
    <row r="57" spans="1:10" x14ac:dyDescent="0.2">
      <c r="A57" t="s">
        <v>73</v>
      </c>
      <c r="B57" t="s">
        <v>78</v>
      </c>
    </row>
    <row r="58" spans="1:10" x14ac:dyDescent="0.2">
      <c r="A58" t="s">
        <v>73</v>
      </c>
      <c r="B58" t="s">
        <v>79</v>
      </c>
    </row>
    <row r="59" spans="1:10" x14ac:dyDescent="0.2">
      <c r="A59" t="s">
        <v>73</v>
      </c>
      <c r="B59" t="s">
        <v>80</v>
      </c>
    </row>
    <row r="62" spans="1:10" ht="15.75" x14ac:dyDescent="0.25">
      <c r="B62" s="175" t="s">
        <v>81</v>
      </c>
    </row>
    <row r="64" spans="1:10" ht="25.5" customHeight="1" x14ac:dyDescent="0.2">
      <c r="A64" s="177"/>
      <c r="B64" s="180" t="s">
        <v>17</v>
      </c>
      <c r="C64" s="180" t="s">
        <v>5</v>
      </c>
      <c r="D64" s="181"/>
      <c r="E64" s="181"/>
      <c r="F64" s="182" t="s">
        <v>82</v>
      </c>
      <c r="G64" s="182"/>
      <c r="H64" s="182"/>
      <c r="I64" s="182" t="s">
        <v>29</v>
      </c>
      <c r="J64" s="182" t="s">
        <v>0</v>
      </c>
    </row>
    <row r="65" spans="1:10" ht="36.75" customHeight="1" x14ac:dyDescent="0.2">
      <c r="A65" s="178"/>
      <c r="B65" s="183" t="s">
        <v>83</v>
      </c>
      <c r="C65" s="184" t="s">
        <v>84</v>
      </c>
      <c r="D65" s="185"/>
      <c r="E65" s="185"/>
      <c r="F65" s="192" t="s">
        <v>24</v>
      </c>
      <c r="G65" s="193"/>
      <c r="H65" s="193"/>
      <c r="I65" s="193">
        <f>'SO 01 D.1.1 Pol'!G8</f>
        <v>0</v>
      </c>
      <c r="J65" s="189" t="str">
        <f>IF(I137=0,"",I65/I137*100)</f>
        <v/>
      </c>
    </row>
    <row r="66" spans="1:10" ht="36.75" customHeight="1" x14ac:dyDescent="0.2">
      <c r="A66" s="178"/>
      <c r="B66" s="183" t="s">
        <v>85</v>
      </c>
      <c r="C66" s="184" t="s">
        <v>86</v>
      </c>
      <c r="D66" s="185"/>
      <c r="E66" s="185"/>
      <c r="F66" s="192" t="s">
        <v>24</v>
      </c>
      <c r="G66" s="193"/>
      <c r="H66" s="193"/>
      <c r="I66" s="193">
        <f>'SO 01 D.1.1 Pol'!G24</f>
        <v>0</v>
      </c>
      <c r="J66" s="189" t="str">
        <f>IF(I137=0,"",I66/I137*100)</f>
        <v/>
      </c>
    </row>
    <row r="67" spans="1:10" ht="36.75" customHeight="1" x14ac:dyDescent="0.2">
      <c r="A67" s="178"/>
      <c r="B67" s="183" t="s">
        <v>87</v>
      </c>
      <c r="C67" s="184" t="s">
        <v>88</v>
      </c>
      <c r="D67" s="185"/>
      <c r="E67" s="185"/>
      <c r="F67" s="192" t="s">
        <v>24</v>
      </c>
      <c r="G67" s="193"/>
      <c r="H67" s="193"/>
      <c r="I67" s="193">
        <f>'SO 01 D.1.1 Pol'!G46</f>
        <v>0</v>
      </c>
      <c r="J67" s="189" t="str">
        <f>IF(I137=0,"",I67/I137*100)</f>
        <v/>
      </c>
    </row>
    <row r="68" spans="1:10" ht="36.75" customHeight="1" x14ac:dyDescent="0.2">
      <c r="A68" s="178"/>
      <c r="B68" s="183" t="s">
        <v>89</v>
      </c>
      <c r="C68" s="184" t="s">
        <v>90</v>
      </c>
      <c r="D68" s="185"/>
      <c r="E68" s="185"/>
      <c r="F68" s="192" t="s">
        <v>24</v>
      </c>
      <c r="G68" s="193"/>
      <c r="H68" s="193"/>
      <c r="I68" s="193">
        <f>'SO 01 D.1.1 Pol'!G178</f>
        <v>0</v>
      </c>
      <c r="J68" s="189" t="str">
        <f>IF(I137=0,"",I68/I137*100)</f>
        <v/>
      </c>
    </row>
    <row r="69" spans="1:10" ht="36.75" customHeight="1" x14ac:dyDescent="0.2">
      <c r="A69" s="178"/>
      <c r="B69" s="183" t="s">
        <v>91</v>
      </c>
      <c r="C69" s="184" t="s">
        <v>92</v>
      </c>
      <c r="D69" s="185"/>
      <c r="E69" s="185"/>
      <c r="F69" s="192" t="s">
        <v>24</v>
      </c>
      <c r="G69" s="193"/>
      <c r="H69" s="193"/>
      <c r="I69" s="193">
        <f>'SO 01 D.1.1 Pol'!G229</f>
        <v>0</v>
      </c>
      <c r="J69" s="189" t="str">
        <f>IF(I137=0,"",I69/I137*100)</f>
        <v/>
      </c>
    </row>
    <row r="70" spans="1:10" ht="36.75" customHeight="1" x14ac:dyDescent="0.2">
      <c r="A70" s="178"/>
      <c r="B70" s="183" t="s">
        <v>93</v>
      </c>
      <c r="C70" s="184" t="s">
        <v>94</v>
      </c>
      <c r="D70" s="185"/>
      <c r="E70" s="185"/>
      <c r="F70" s="192" t="s">
        <v>24</v>
      </c>
      <c r="G70" s="193"/>
      <c r="H70" s="193"/>
      <c r="I70" s="193">
        <f>'SO 01 D.1.1 Pol'!G233</f>
        <v>0</v>
      </c>
      <c r="J70" s="189" t="str">
        <f>IF(I137=0,"",I70/I137*100)</f>
        <v/>
      </c>
    </row>
    <row r="71" spans="1:10" ht="36.75" customHeight="1" x14ac:dyDescent="0.2">
      <c r="A71" s="178"/>
      <c r="B71" s="183" t="s">
        <v>95</v>
      </c>
      <c r="C71" s="184" t="s">
        <v>96</v>
      </c>
      <c r="D71" s="185"/>
      <c r="E71" s="185"/>
      <c r="F71" s="192" t="s">
        <v>24</v>
      </c>
      <c r="G71" s="193"/>
      <c r="H71" s="193"/>
      <c r="I71" s="193">
        <f>'SO 01 D.1.1 Pol'!G359</f>
        <v>0</v>
      </c>
      <c r="J71" s="189" t="str">
        <f>IF(I137=0,"",I71/I137*100)</f>
        <v/>
      </c>
    </row>
    <row r="72" spans="1:10" ht="36.75" customHeight="1" x14ac:dyDescent="0.2">
      <c r="A72" s="178"/>
      <c r="B72" s="183" t="s">
        <v>97</v>
      </c>
      <c r="C72" s="184" t="s">
        <v>98</v>
      </c>
      <c r="D72" s="185"/>
      <c r="E72" s="185"/>
      <c r="F72" s="192" t="s">
        <v>24</v>
      </c>
      <c r="G72" s="193"/>
      <c r="H72" s="193"/>
      <c r="I72" s="193">
        <f>'SO 01 D.1.1 Pol'!G395</f>
        <v>0</v>
      </c>
      <c r="J72" s="189" t="str">
        <f>IF(I137=0,"",I72/I137*100)</f>
        <v/>
      </c>
    </row>
    <row r="73" spans="1:10" ht="36.75" customHeight="1" x14ac:dyDescent="0.2">
      <c r="A73" s="178"/>
      <c r="B73" s="183" t="s">
        <v>99</v>
      </c>
      <c r="C73" s="184" t="s">
        <v>100</v>
      </c>
      <c r="D73" s="185"/>
      <c r="E73" s="185"/>
      <c r="F73" s="192" t="s">
        <v>24</v>
      </c>
      <c r="G73" s="193"/>
      <c r="H73" s="193"/>
      <c r="I73" s="193">
        <f>'SO 01 D.1.1 Pol'!G464</f>
        <v>0</v>
      </c>
      <c r="J73" s="189" t="str">
        <f>IF(I137=0,"",I73/I137*100)</f>
        <v/>
      </c>
    </row>
    <row r="74" spans="1:10" ht="36.75" customHeight="1" x14ac:dyDescent="0.2">
      <c r="A74" s="178"/>
      <c r="B74" s="183" t="s">
        <v>101</v>
      </c>
      <c r="C74" s="184" t="s">
        <v>102</v>
      </c>
      <c r="D74" s="185"/>
      <c r="E74" s="185"/>
      <c r="F74" s="192" t="s">
        <v>24</v>
      </c>
      <c r="G74" s="193"/>
      <c r="H74" s="193"/>
      <c r="I74" s="193">
        <f>'SO 01 D.1.1 Pol'!G493</f>
        <v>0</v>
      </c>
      <c r="J74" s="189" t="str">
        <f>IF(I137=0,"",I74/I137*100)</f>
        <v/>
      </c>
    </row>
    <row r="75" spans="1:10" ht="36.75" customHeight="1" x14ac:dyDescent="0.2">
      <c r="A75" s="178"/>
      <c r="B75" s="183" t="s">
        <v>103</v>
      </c>
      <c r="C75" s="184" t="s">
        <v>104</v>
      </c>
      <c r="D75" s="185"/>
      <c r="E75" s="185"/>
      <c r="F75" s="192" t="s">
        <v>24</v>
      </c>
      <c r="G75" s="193"/>
      <c r="H75" s="193"/>
      <c r="I75" s="193">
        <f>'SO 01 D.1.1 Pol'!G579</f>
        <v>0</v>
      </c>
      <c r="J75" s="189" t="str">
        <f>IF(I137=0,"",I75/I137*100)</f>
        <v/>
      </c>
    </row>
    <row r="76" spans="1:10" ht="36.75" customHeight="1" x14ac:dyDescent="0.2">
      <c r="A76" s="178"/>
      <c r="B76" s="183" t="s">
        <v>105</v>
      </c>
      <c r="C76" s="184" t="s">
        <v>106</v>
      </c>
      <c r="D76" s="185"/>
      <c r="E76" s="185"/>
      <c r="F76" s="192" t="s">
        <v>24</v>
      </c>
      <c r="G76" s="193"/>
      <c r="H76" s="193"/>
      <c r="I76" s="193">
        <f>'SO 01 D.1.1 Pol'!G619</f>
        <v>0</v>
      </c>
      <c r="J76" s="189" t="str">
        <f>IF(I137=0,"",I76/I137*100)</f>
        <v/>
      </c>
    </row>
    <row r="77" spans="1:10" ht="36.75" customHeight="1" x14ac:dyDescent="0.2">
      <c r="A77" s="178"/>
      <c r="B77" s="183" t="s">
        <v>107</v>
      </c>
      <c r="C77" s="184" t="s">
        <v>108</v>
      </c>
      <c r="D77" s="185"/>
      <c r="E77" s="185"/>
      <c r="F77" s="192" t="s">
        <v>24</v>
      </c>
      <c r="G77" s="193"/>
      <c r="H77" s="193"/>
      <c r="I77" s="193">
        <f>'SO 01 D.1.1 Pol'!G713</f>
        <v>0</v>
      </c>
      <c r="J77" s="189" t="str">
        <f>IF(I137=0,"",I77/I137*100)</f>
        <v/>
      </c>
    </row>
    <row r="78" spans="1:10" ht="36.75" customHeight="1" x14ac:dyDescent="0.2">
      <c r="A78" s="178"/>
      <c r="B78" s="183" t="s">
        <v>109</v>
      </c>
      <c r="C78" s="184" t="s">
        <v>110</v>
      </c>
      <c r="D78" s="185"/>
      <c r="E78" s="185"/>
      <c r="F78" s="192" t="s">
        <v>24</v>
      </c>
      <c r="G78" s="193"/>
      <c r="H78" s="193"/>
      <c r="I78" s="193">
        <f>'SO 01 D.1.1 Pol'!G792+'SO 01 D.1.4.1 Pol'!G8</f>
        <v>0</v>
      </c>
      <c r="J78" s="189" t="str">
        <f>IF(I137=0,"",I78/I137*100)</f>
        <v/>
      </c>
    </row>
    <row r="79" spans="1:10" ht="36.75" customHeight="1" x14ac:dyDescent="0.2">
      <c r="A79" s="178"/>
      <c r="B79" s="183" t="s">
        <v>111</v>
      </c>
      <c r="C79" s="184" t="s">
        <v>112</v>
      </c>
      <c r="D79" s="185"/>
      <c r="E79" s="185"/>
      <c r="F79" s="192" t="s">
        <v>24</v>
      </c>
      <c r="G79" s="193"/>
      <c r="H79" s="193"/>
      <c r="I79" s="193">
        <f>'SO 01 D.1.1 Pol'!G873</f>
        <v>0</v>
      </c>
      <c r="J79" s="189" t="str">
        <f>IF(I137=0,"",I79/I137*100)</f>
        <v/>
      </c>
    </row>
    <row r="80" spans="1:10" ht="36.75" customHeight="1" x14ac:dyDescent="0.2">
      <c r="A80" s="178"/>
      <c r="B80" s="183" t="s">
        <v>113</v>
      </c>
      <c r="C80" s="184" t="s">
        <v>114</v>
      </c>
      <c r="D80" s="185"/>
      <c r="E80" s="185"/>
      <c r="F80" s="192" t="s">
        <v>24</v>
      </c>
      <c r="G80" s="193"/>
      <c r="H80" s="193"/>
      <c r="I80" s="193">
        <f>'SO 01 D.1.1 Pol'!G890</f>
        <v>0</v>
      </c>
      <c r="J80" s="189" t="str">
        <f>IF(I137=0,"",I80/I137*100)</f>
        <v/>
      </c>
    </row>
    <row r="81" spans="1:10" ht="36.75" customHeight="1" x14ac:dyDescent="0.2">
      <c r="A81" s="178"/>
      <c r="B81" s="183" t="s">
        <v>115</v>
      </c>
      <c r="C81" s="184" t="s">
        <v>116</v>
      </c>
      <c r="D81" s="185"/>
      <c r="E81" s="185"/>
      <c r="F81" s="192" t="s">
        <v>24</v>
      </c>
      <c r="G81" s="193"/>
      <c r="H81" s="193"/>
      <c r="I81" s="193">
        <f>'SO 01 D.1.1 Pol'!G901</f>
        <v>0</v>
      </c>
      <c r="J81" s="189" t="str">
        <f>IF(I137=0,"",I81/I137*100)</f>
        <v/>
      </c>
    </row>
    <row r="82" spans="1:10" ht="36.75" customHeight="1" x14ac:dyDescent="0.2">
      <c r="A82" s="178"/>
      <c r="B82" s="183" t="s">
        <v>117</v>
      </c>
      <c r="C82" s="184" t="s">
        <v>118</v>
      </c>
      <c r="D82" s="185"/>
      <c r="E82" s="185"/>
      <c r="F82" s="192" t="s">
        <v>24</v>
      </c>
      <c r="G82" s="193"/>
      <c r="H82" s="193"/>
      <c r="I82" s="193">
        <f>'SO 01 D.1.1 Pol'!G1208</f>
        <v>0</v>
      </c>
      <c r="J82" s="189" t="str">
        <f>IF(I137=0,"",I82/I137*100)</f>
        <v/>
      </c>
    </row>
    <row r="83" spans="1:10" ht="36.75" customHeight="1" x14ac:dyDescent="0.2">
      <c r="A83" s="178"/>
      <c r="B83" s="183" t="s">
        <v>119</v>
      </c>
      <c r="C83" s="184" t="s">
        <v>120</v>
      </c>
      <c r="D83" s="185"/>
      <c r="E83" s="185"/>
      <c r="F83" s="192" t="s">
        <v>24</v>
      </c>
      <c r="G83" s="193"/>
      <c r="H83" s="193"/>
      <c r="I83" s="193">
        <f>'SO 01 D.1.1 Pol'!G1211</f>
        <v>0</v>
      </c>
      <c r="J83" s="189" t="str">
        <f>IF(I137=0,"",I83/I137*100)</f>
        <v/>
      </c>
    </row>
    <row r="84" spans="1:10" ht="36.75" customHeight="1" x14ac:dyDescent="0.2">
      <c r="A84" s="178"/>
      <c r="B84" s="183" t="s">
        <v>121</v>
      </c>
      <c r="C84" s="184" t="s">
        <v>122</v>
      </c>
      <c r="D84" s="185"/>
      <c r="E84" s="185"/>
      <c r="F84" s="192" t="s">
        <v>25</v>
      </c>
      <c r="G84" s="193"/>
      <c r="H84" s="193"/>
      <c r="I84" s="193">
        <f>'SO 01 D.1.4.4 Pol'!G8</f>
        <v>0</v>
      </c>
      <c r="J84" s="189" t="str">
        <f>IF(I137=0,"",I84/I137*100)</f>
        <v/>
      </c>
    </row>
    <row r="85" spans="1:10" ht="36.75" customHeight="1" x14ac:dyDescent="0.2">
      <c r="A85" s="178"/>
      <c r="B85" s="183" t="s">
        <v>123</v>
      </c>
      <c r="C85" s="184" t="s">
        <v>124</v>
      </c>
      <c r="D85" s="185"/>
      <c r="E85" s="185"/>
      <c r="F85" s="192" t="s">
        <v>25</v>
      </c>
      <c r="G85" s="193"/>
      <c r="H85" s="193"/>
      <c r="I85" s="193">
        <f>'SO 01 D.1.4.1 Pol'!G11</f>
        <v>0</v>
      </c>
      <c r="J85" s="189" t="str">
        <f>IF(I137=0,"",I85/I137*100)</f>
        <v/>
      </c>
    </row>
    <row r="86" spans="1:10" ht="36.75" customHeight="1" x14ac:dyDescent="0.2">
      <c r="A86" s="178"/>
      <c r="B86" s="183" t="s">
        <v>125</v>
      </c>
      <c r="C86" s="184" t="s">
        <v>126</v>
      </c>
      <c r="D86" s="185"/>
      <c r="E86" s="185"/>
      <c r="F86" s="192" t="s">
        <v>25</v>
      </c>
      <c r="G86" s="193"/>
      <c r="H86" s="193"/>
      <c r="I86" s="193">
        <f>'SO 01 D.1.1 Pol'!G1247</f>
        <v>0</v>
      </c>
      <c r="J86" s="189" t="str">
        <f>IF(I137=0,"",I86/I137*100)</f>
        <v/>
      </c>
    </row>
    <row r="87" spans="1:10" ht="36.75" customHeight="1" x14ac:dyDescent="0.2">
      <c r="A87" s="178"/>
      <c r="B87" s="183" t="s">
        <v>127</v>
      </c>
      <c r="C87" s="184" t="s">
        <v>128</v>
      </c>
      <c r="D87" s="185"/>
      <c r="E87" s="185"/>
      <c r="F87" s="192" t="s">
        <v>25</v>
      </c>
      <c r="G87" s="193"/>
      <c r="H87" s="193"/>
      <c r="I87" s="193">
        <f>'SO 01 D.1.1 Pol'!G1320</f>
        <v>0</v>
      </c>
      <c r="J87" s="189" t="str">
        <f>IF(I137=0,"",I87/I137*100)</f>
        <v/>
      </c>
    </row>
    <row r="88" spans="1:10" ht="36.75" customHeight="1" x14ac:dyDescent="0.2">
      <c r="A88" s="178"/>
      <c r="B88" s="183" t="s">
        <v>129</v>
      </c>
      <c r="C88" s="184" t="s">
        <v>130</v>
      </c>
      <c r="D88" s="185"/>
      <c r="E88" s="185"/>
      <c r="F88" s="192" t="s">
        <v>25</v>
      </c>
      <c r="G88" s="193"/>
      <c r="H88" s="193"/>
      <c r="I88" s="193">
        <f>'SO 01 D.1.1 Pol'!G1325+'SO 01 D.1.4.4 Pol'!G18</f>
        <v>0</v>
      </c>
      <c r="J88" s="189" t="str">
        <f>IF(I137=0,"",I88/I137*100)</f>
        <v/>
      </c>
    </row>
    <row r="89" spans="1:10" ht="36.75" customHeight="1" x14ac:dyDescent="0.2">
      <c r="A89" s="178"/>
      <c r="B89" s="183" t="s">
        <v>131</v>
      </c>
      <c r="C89" s="184" t="s">
        <v>132</v>
      </c>
      <c r="D89" s="185"/>
      <c r="E89" s="185"/>
      <c r="F89" s="192" t="s">
        <v>25</v>
      </c>
      <c r="G89" s="193"/>
      <c r="H89" s="193"/>
      <c r="I89" s="193">
        <f>'SO 01 D.1.1 Pol'!G1383</f>
        <v>0</v>
      </c>
      <c r="J89" s="189" t="str">
        <f>IF(I137=0,"",I89/I137*100)</f>
        <v/>
      </c>
    </row>
    <row r="90" spans="1:10" ht="36.75" customHeight="1" x14ac:dyDescent="0.2">
      <c r="A90" s="178"/>
      <c r="B90" s="183" t="s">
        <v>133</v>
      </c>
      <c r="C90" s="184" t="s">
        <v>134</v>
      </c>
      <c r="D90" s="185"/>
      <c r="E90" s="185"/>
      <c r="F90" s="192" t="s">
        <v>25</v>
      </c>
      <c r="G90" s="193"/>
      <c r="H90" s="193"/>
      <c r="I90" s="193">
        <f>'SO 01 D.1.4.1 Pol'!G43</f>
        <v>0</v>
      </c>
      <c r="J90" s="189" t="str">
        <f>IF(I137=0,"",I90/I137*100)</f>
        <v/>
      </c>
    </row>
    <row r="91" spans="1:10" ht="36.75" customHeight="1" x14ac:dyDescent="0.2">
      <c r="A91" s="178"/>
      <c r="B91" s="183" t="s">
        <v>135</v>
      </c>
      <c r="C91" s="184" t="s">
        <v>136</v>
      </c>
      <c r="D91" s="185"/>
      <c r="E91" s="185"/>
      <c r="F91" s="192" t="s">
        <v>25</v>
      </c>
      <c r="G91" s="193"/>
      <c r="H91" s="193"/>
      <c r="I91" s="193">
        <f>'SO 01 D.1.4.1 Pol'!G92</f>
        <v>0</v>
      </c>
      <c r="J91" s="189" t="str">
        <f>IF(I137=0,"",I91/I137*100)</f>
        <v/>
      </c>
    </row>
    <row r="92" spans="1:10" ht="36.75" customHeight="1" x14ac:dyDescent="0.2">
      <c r="A92" s="178"/>
      <c r="B92" s="183" t="s">
        <v>137</v>
      </c>
      <c r="C92" s="184" t="s">
        <v>138</v>
      </c>
      <c r="D92" s="185"/>
      <c r="E92" s="185"/>
      <c r="F92" s="192" t="s">
        <v>25</v>
      </c>
      <c r="G92" s="193"/>
      <c r="H92" s="193"/>
      <c r="I92" s="193">
        <f>'SO 01 D.1.4.1 Pol'!G178</f>
        <v>0</v>
      </c>
      <c r="J92" s="189" t="str">
        <f>IF(I137=0,"",I92/I137*100)</f>
        <v/>
      </c>
    </row>
    <row r="93" spans="1:10" ht="36.75" customHeight="1" x14ac:dyDescent="0.2">
      <c r="A93" s="178"/>
      <c r="B93" s="183" t="s">
        <v>139</v>
      </c>
      <c r="C93" s="184" t="s">
        <v>140</v>
      </c>
      <c r="D93" s="185"/>
      <c r="E93" s="185"/>
      <c r="F93" s="192" t="s">
        <v>25</v>
      </c>
      <c r="G93" s="193"/>
      <c r="H93" s="193"/>
      <c r="I93" s="193">
        <f>'SO 01 D.1.4.1 Pol'!G200</f>
        <v>0</v>
      </c>
      <c r="J93" s="189" t="str">
        <f>IF(I137=0,"",I93/I137*100)</f>
        <v/>
      </c>
    </row>
    <row r="94" spans="1:10" ht="36.75" customHeight="1" x14ac:dyDescent="0.2">
      <c r="A94" s="178"/>
      <c r="B94" s="183" t="s">
        <v>141</v>
      </c>
      <c r="C94" s="184" t="s">
        <v>142</v>
      </c>
      <c r="D94" s="185"/>
      <c r="E94" s="185"/>
      <c r="F94" s="192" t="s">
        <v>25</v>
      </c>
      <c r="G94" s="193"/>
      <c r="H94" s="193"/>
      <c r="I94" s="193">
        <f>'SO 01 D.1.4.4 Pol'!G34</f>
        <v>0</v>
      </c>
      <c r="J94" s="189" t="str">
        <f>IF(I137=0,"",I94/I137*100)</f>
        <v/>
      </c>
    </row>
    <row r="95" spans="1:10" ht="36.75" customHeight="1" x14ac:dyDescent="0.2">
      <c r="A95" s="178"/>
      <c r="B95" s="183" t="s">
        <v>143</v>
      </c>
      <c r="C95" s="184" t="s">
        <v>144</v>
      </c>
      <c r="D95" s="185"/>
      <c r="E95" s="185"/>
      <c r="F95" s="192" t="s">
        <v>25</v>
      </c>
      <c r="G95" s="193"/>
      <c r="H95" s="193"/>
      <c r="I95" s="193">
        <f>'SO 01 D.1.4.1 Pol'!G214</f>
        <v>0</v>
      </c>
      <c r="J95" s="189" t="str">
        <f>IF(I137=0,"",I95/I137*100)</f>
        <v/>
      </c>
    </row>
    <row r="96" spans="1:10" ht="36.75" customHeight="1" x14ac:dyDescent="0.2">
      <c r="A96" s="178"/>
      <c r="B96" s="183" t="s">
        <v>145</v>
      </c>
      <c r="C96" s="184" t="s">
        <v>146</v>
      </c>
      <c r="D96" s="185"/>
      <c r="E96" s="185"/>
      <c r="F96" s="192" t="s">
        <v>25</v>
      </c>
      <c r="G96" s="193"/>
      <c r="H96" s="193"/>
      <c r="I96" s="193">
        <f>'SO 01 D.1.4.1 Pol'!G266</f>
        <v>0</v>
      </c>
      <c r="J96" s="189" t="str">
        <f>IF(I137=0,"",I96/I137*100)</f>
        <v/>
      </c>
    </row>
    <row r="97" spans="1:10" ht="36.75" customHeight="1" x14ac:dyDescent="0.2">
      <c r="A97" s="178"/>
      <c r="B97" s="183" t="s">
        <v>147</v>
      </c>
      <c r="C97" s="184" t="s">
        <v>148</v>
      </c>
      <c r="D97" s="185"/>
      <c r="E97" s="185"/>
      <c r="F97" s="192" t="s">
        <v>25</v>
      </c>
      <c r="G97" s="193"/>
      <c r="H97" s="193"/>
      <c r="I97" s="193">
        <f>'SO 01 D.1.4.3 Pol'!G8</f>
        <v>0</v>
      </c>
      <c r="J97" s="189" t="str">
        <f>IF(I137=0,"",I97/I137*100)</f>
        <v/>
      </c>
    </row>
    <row r="98" spans="1:10" ht="36.75" customHeight="1" x14ac:dyDescent="0.2">
      <c r="A98" s="178"/>
      <c r="B98" s="183" t="s">
        <v>149</v>
      </c>
      <c r="C98" s="184" t="s">
        <v>150</v>
      </c>
      <c r="D98" s="185"/>
      <c r="E98" s="185"/>
      <c r="F98" s="192" t="s">
        <v>25</v>
      </c>
      <c r="G98" s="193"/>
      <c r="H98" s="193"/>
      <c r="I98" s="193">
        <f>'SO 01 D.1.4.3 Pol'!G12</f>
        <v>0</v>
      </c>
      <c r="J98" s="189" t="str">
        <f>IF(I137=0,"",I98/I137*100)</f>
        <v/>
      </c>
    </row>
    <row r="99" spans="1:10" ht="36.75" customHeight="1" x14ac:dyDescent="0.2">
      <c r="A99" s="178"/>
      <c r="B99" s="183" t="s">
        <v>151</v>
      </c>
      <c r="C99" s="184" t="s">
        <v>152</v>
      </c>
      <c r="D99" s="185"/>
      <c r="E99" s="185"/>
      <c r="F99" s="192" t="s">
        <v>25</v>
      </c>
      <c r="G99" s="193"/>
      <c r="H99" s="193"/>
      <c r="I99" s="193">
        <f>'SO 01 D.1.4.3 Pol'!G16</f>
        <v>0</v>
      </c>
      <c r="J99" s="189" t="str">
        <f>IF(I137=0,"",I99/I137*100)</f>
        <v/>
      </c>
    </row>
    <row r="100" spans="1:10" ht="36.75" customHeight="1" x14ac:dyDescent="0.2">
      <c r="A100" s="178"/>
      <c r="B100" s="183" t="s">
        <v>153</v>
      </c>
      <c r="C100" s="184" t="s">
        <v>154</v>
      </c>
      <c r="D100" s="185"/>
      <c r="E100" s="185"/>
      <c r="F100" s="192" t="s">
        <v>25</v>
      </c>
      <c r="G100" s="193"/>
      <c r="H100" s="193"/>
      <c r="I100" s="193">
        <f>'SO 01 D.1.4.3 Pol'!G22</f>
        <v>0</v>
      </c>
      <c r="J100" s="189" t="str">
        <f>IF(I137=0,"",I100/I137*100)</f>
        <v/>
      </c>
    </row>
    <row r="101" spans="1:10" ht="36.75" customHeight="1" x14ac:dyDescent="0.2">
      <c r="A101" s="178"/>
      <c r="B101" s="183" t="s">
        <v>155</v>
      </c>
      <c r="C101" s="184" t="s">
        <v>156</v>
      </c>
      <c r="D101" s="185"/>
      <c r="E101" s="185"/>
      <c r="F101" s="192" t="s">
        <v>25</v>
      </c>
      <c r="G101" s="193"/>
      <c r="H101" s="193"/>
      <c r="I101" s="193">
        <f>'SO 01 D.1.4.3 Pol'!G26</f>
        <v>0</v>
      </c>
      <c r="J101" s="189" t="str">
        <f>IF(I137=0,"",I101/I137*100)</f>
        <v/>
      </c>
    </row>
    <row r="102" spans="1:10" ht="36.75" customHeight="1" x14ac:dyDescent="0.2">
      <c r="A102" s="178"/>
      <c r="B102" s="183" t="s">
        <v>157</v>
      </c>
      <c r="C102" s="184" t="s">
        <v>158</v>
      </c>
      <c r="D102" s="185"/>
      <c r="E102" s="185"/>
      <c r="F102" s="192" t="s">
        <v>25</v>
      </c>
      <c r="G102" s="193"/>
      <c r="H102" s="193"/>
      <c r="I102" s="193">
        <f>'SO 01 D.1.4.3 Pol'!G38</f>
        <v>0</v>
      </c>
      <c r="J102" s="189" t="str">
        <f>IF(I137=0,"",I102/I137*100)</f>
        <v/>
      </c>
    </row>
    <row r="103" spans="1:10" ht="36.75" customHeight="1" x14ac:dyDescent="0.2">
      <c r="A103" s="178"/>
      <c r="B103" s="183" t="s">
        <v>159</v>
      </c>
      <c r="C103" s="184" t="s">
        <v>160</v>
      </c>
      <c r="D103" s="185"/>
      <c r="E103" s="185"/>
      <c r="F103" s="192" t="s">
        <v>25</v>
      </c>
      <c r="G103" s="193"/>
      <c r="H103" s="193"/>
      <c r="I103" s="193">
        <f>'SO 01 D.1.4.3 Pol'!G47</f>
        <v>0</v>
      </c>
      <c r="J103" s="189" t="str">
        <f>IF(I137=0,"",I103/I137*100)</f>
        <v/>
      </c>
    </row>
    <row r="104" spans="1:10" ht="36.75" customHeight="1" x14ac:dyDescent="0.2">
      <c r="A104" s="178"/>
      <c r="B104" s="183" t="s">
        <v>161</v>
      </c>
      <c r="C104" s="184" t="s">
        <v>162</v>
      </c>
      <c r="D104" s="185"/>
      <c r="E104" s="185"/>
      <c r="F104" s="192" t="s">
        <v>25</v>
      </c>
      <c r="G104" s="193"/>
      <c r="H104" s="193"/>
      <c r="I104" s="193">
        <f>'SO 01 D.1.4.3 Pol'!G53</f>
        <v>0</v>
      </c>
      <c r="J104" s="189" t="str">
        <f>IF(I137=0,"",I104/I137*100)</f>
        <v/>
      </c>
    </row>
    <row r="105" spans="1:10" ht="36.75" customHeight="1" x14ac:dyDescent="0.2">
      <c r="A105" s="178"/>
      <c r="B105" s="183" t="s">
        <v>163</v>
      </c>
      <c r="C105" s="184" t="s">
        <v>164</v>
      </c>
      <c r="D105" s="185"/>
      <c r="E105" s="185"/>
      <c r="F105" s="192" t="s">
        <v>25</v>
      </c>
      <c r="G105" s="193"/>
      <c r="H105" s="193"/>
      <c r="I105" s="193">
        <f>'SO 01 D.1.4.3 Pol'!G57</f>
        <v>0</v>
      </c>
      <c r="J105" s="189" t="str">
        <f>IF(I137=0,"",I105/I137*100)</f>
        <v/>
      </c>
    </row>
    <row r="106" spans="1:10" ht="36.75" customHeight="1" x14ac:dyDescent="0.2">
      <c r="A106" s="178"/>
      <c r="B106" s="183" t="s">
        <v>165</v>
      </c>
      <c r="C106" s="184" t="s">
        <v>166</v>
      </c>
      <c r="D106" s="185"/>
      <c r="E106" s="185"/>
      <c r="F106" s="192" t="s">
        <v>25</v>
      </c>
      <c r="G106" s="193"/>
      <c r="H106" s="193"/>
      <c r="I106" s="193">
        <f>'SO 01 D.1.4.3 Pol'!G63</f>
        <v>0</v>
      </c>
      <c r="J106" s="189" t="str">
        <f>IF(I137=0,"",I106/I137*100)</f>
        <v/>
      </c>
    </row>
    <row r="107" spans="1:10" ht="36.75" customHeight="1" x14ac:dyDescent="0.2">
      <c r="A107" s="178"/>
      <c r="B107" s="183" t="s">
        <v>167</v>
      </c>
      <c r="C107" s="184" t="s">
        <v>168</v>
      </c>
      <c r="D107" s="185"/>
      <c r="E107" s="185"/>
      <c r="F107" s="192" t="s">
        <v>25</v>
      </c>
      <c r="G107" s="193"/>
      <c r="H107" s="193"/>
      <c r="I107" s="193">
        <f>'SO 01 D.1.4.3 Pol'!G73</f>
        <v>0</v>
      </c>
      <c r="J107" s="189" t="str">
        <f>IF(I137=0,"",I107/I137*100)</f>
        <v/>
      </c>
    </row>
    <row r="108" spans="1:10" ht="36.75" customHeight="1" x14ac:dyDescent="0.2">
      <c r="A108" s="178"/>
      <c r="B108" s="183" t="s">
        <v>169</v>
      </c>
      <c r="C108" s="184" t="s">
        <v>170</v>
      </c>
      <c r="D108" s="185"/>
      <c r="E108" s="185"/>
      <c r="F108" s="192" t="s">
        <v>25</v>
      </c>
      <c r="G108" s="193"/>
      <c r="H108" s="193"/>
      <c r="I108" s="193">
        <f>'SO 01 D.1.4.3 Pol'!G77</f>
        <v>0</v>
      </c>
      <c r="J108" s="189" t="str">
        <f>IF(I137=0,"",I108/I137*100)</f>
        <v/>
      </c>
    </row>
    <row r="109" spans="1:10" ht="36.75" customHeight="1" x14ac:dyDescent="0.2">
      <c r="A109" s="178"/>
      <c r="B109" s="183" t="s">
        <v>171</v>
      </c>
      <c r="C109" s="184" t="s">
        <v>172</v>
      </c>
      <c r="D109" s="185"/>
      <c r="E109" s="185"/>
      <c r="F109" s="192" t="s">
        <v>25</v>
      </c>
      <c r="G109" s="193"/>
      <c r="H109" s="193"/>
      <c r="I109" s="193">
        <f>'SO 01 D.1.4.4 Pol'!G46</f>
        <v>0</v>
      </c>
      <c r="J109" s="189" t="str">
        <f>IF(I137=0,"",I109/I137*100)</f>
        <v/>
      </c>
    </row>
    <row r="110" spans="1:10" ht="36.75" customHeight="1" x14ac:dyDescent="0.2">
      <c r="A110" s="178"/>
      <c r="B110" s="183" t="s">
        <v>173</v>
      </c>
      <c r="C110" s="184" t="s">
        <v>174</v>
      </c>
      <c r="D110" s="185"/>
      <c r="E110" s="185"/>
      <c r="F110" s="192" t="s">
        <v>25</v>
      </c>
      <c r="G110" s="193"/>
      <c r="H110" s="193"/>
      <c r="I110" s="193">
        <f>'SO 01 D.1.4.4 Pol'!G59</f>
        <v>0</v>
      </c>
      <c r="J110" s="189" t="str">
        <f>IF(I137=0,"",I110/I137*100)</f>
        <v/>
      </c>
    </row>
    <row r="111" spans="1:10" ht="36.75" customHeight="1" x14ac:dyDescent="0.2">
      <c r="A111" s="178"/>
      <c r="B111" s="183" t="s">
        <v>175</v>
      </c>
      <c r="C111" s="184" t="s">
        <v>176</v>
      </c>
      <c r="D111" s="185"/>
      <c r="E111" s="185"/>
      <c r="F111" s="192" t="s">
        <v>25</v>
      </c>
      <c r="G111" s="193"/>
      <c r="H111" s="193"/>
      <c r="I111" s="193">
        <f>'SO 01 D.1.4.4 Pol'!G74</f>
        <v>0</v>
      </c>
      <c r="J111" s="189" t="str">
        <f>IF(I137=0,"",I111/I137*100)</f>
        <v/>
      </c>
    </row>
    <row r="112" spans="1:10" ht="36.75" customHeight="1" x14ac:dyDescent="0.2">
      <c r="A112" s="178"/>
      <c r="B112" s="183" t="s">
        <v>177</v>
      </c>
      <c r="C112" s="184" t="s">
        <v>178</v>
      </c>
      <c r="D112" s="185"/>
      <c r="E112" s="185"/>
      <c r="F112" s="192" t="s">
        <v>25</v>
      </c>
      <c r="G112" s="193"/>
      <c r="H112" s="193"/>
      <c r="I112" s="193">
        <f>'SO 01 D.1.4.4 Pol'!G100</f>
        <v>0</v>
      </c>
      <c r="J112" s="189" t="str">
        <f>IF(I137=0,"",I112/I137*100)</f>
        <v/>
      </c>
    </row>
    <row r="113" spans="1:10" ht="36.75" customHeight="1" x14ac:dyDescent="0.2">
      <c r="A113" s="178"/>
      <c r="B113" s="183" t="s">
        <v>179</v>
      </c>
      <c r="C113" s="184" t="s">
        <v>180</v>
      </c>
      <c r="D113" s="185"/>
      <c r="E113" s="185"/>
      <c r="F113" s="192" t="s">
        <v>25</v>
      </c>
      <c r="G113" s="193"/>
      <c r="H113" s="193"/>
      <c r="I113" s="193">
        <f>'SO 01 D.1.4.4 Pol'!G121</f>
        <v>0</v>
      </c>
      <c r="J113" s="189" t="str">
        <f>IF(I137=0,"",I113/I137*100)</f>
        <v/>
      </c>
    </row>
    <row r="114" spans="1:10" ht="36.75" customHeight="1" x14ac:dyDescent="0.2">
      <c r="A114" s="178"/>
      <c r="B114" s="183" t="s">
        <v>181</v>
      </c>
      <c r="C114" s="184" t="s">
        <v>182</v>
      </c>
      <c r="D114" s="185"/>
      <c r="E114" s="185"/>
      <c r="F114" s="192" t="s">
        <v>25</v>
      </c>
      <c r="G114" s="193"/>
      <c r="H114" s="193"/>
      <c r="I114" s="193">
        <f>'SO 01 D.1.1 Pol'!G1391</f>
        <v>0</v>
      </c>
      <c r="J114" s="189" t="str">
        <f>IF(I137=0,"",I114/I137*100)</f>
        <v/>
      </c>
    </row>
    <row r="115" spans="1:10" ht="36.75" customHeight="1" x14ac:dyDescent="0.2">
      <c r="A115" s="178"/>
      <c r="B115" s="183" t="s">
        <v>183</v>
      </c>
      <c r="C115" s="184" t="s">
        <v>184</v>
      </c>
      <c r="D115" s="185"/>
      <c r="E115" s="185"/>
      <c r="F115" s="192" t="s">
        <v>25</v>
      </c>
      <c r="G115" s="193"/>
      <c r="H115" s="193"/>
      <c r="I115" s="193">
        <f>'SO 01 D.1.1 Pol'!G1638</f>
        <v>0</v>
      </c>
      <c r="J115" s="189" t="str">
        <f>IF(I137=0,"",I115/I137*100)</f>
        <v/>
      </c>
    </row>
    <row r="116" spans="1:10" ht="36.75" customHeight="1" x14ac:dyDescent="0.2">
      <c r="A116" s="178"/>
      <c r="B116" s="183" t="s">
        <v>185</v>
      </c>
      <c r="C116" s="184" t="s">
        <v>186</v>
      </c>
      <c r="D116" s="185"/>
      <c r="E116" s="185"/>
      <c r="F116" s="192" t="s">
        <v>25</v>
      </c>
      <c r="G116" s="193"/>
      <c r="H116" s="193"/>
      <c r="I116" s="193">
        <f>'SO 01 D.1.1 Pol'!G1654</f>
        <v>0</v>
      </c>
      <c r="J116" s="189" t="str">
        <f>IF(I137=0,"",I116/I137*100)</f>
        <v/>
      </c>
    </row>
    <row r="117" spans="1:10" ht="36.75" customHeight="1" x14ac:dyDescent="0.2">
      <c r="A117" s="178"/>
      <c r="B117" s="183" t="s">
        <v>187</v>
      </c>
      <c r="C117" s="184" t="s">
        <v>188</v>
      </c>
      <c r="D117" s="185"/>
      <c r="E117" s="185"/>
      <c r="F117" s="192" t="s">
        <v>25</v>
      </c>
      <c r="G117" s="193"/>
      <c r="H117" s="193"/>
      <c r="I117" s="193">
        <f>'SO 01 D.1.1 Pol'!G1735</f>
        <v>0</v>
      </c>
      <c r="J117" s="189" t="str">
        <f>IF(I137=0,"",I117/I137*100)</f>
        <v/>
      </c>
    </row>
    <row r="118" spans="1:10" ht="36.75" customHeight="1" x14ac:dyDescent="0.2">
      <c r="A118" s="178"/>
      <c r="B118" s="183" t="s">
        <v>189</v>
      </c>
      <c r="C118" s="184" t="s">
        <v>190</v>
      </c>
      <c r="D118" s="185"/>
      <c r="E118" s="185"/>
      <c r="F118" s="192" t="s">
        <v>25</v>
      </c>
      <c r="G118" s="193"/>
      <c r="H118" s="193"/>
      <c r="I118" s="193">
        <f>'SO 01 D.1.1 Pol'!G1759</f>
        <v>0</v>
      </c>
      <c r="J118" s="189" t="str">
        <f>IF(I137=0,"",I118/I137*100)</f>
        <v/>
      </c>
    </row>
    <row r="119" spans="1:10" ht="36.75" customHeight="1" x14ac:dyDescent="0.2">
      <c r="A119" s="178"/>
      <c r="B119" s="183" t="s">
        <v>191</v>
      </c>
      <c r="C119" s="184" t="s">
        <v>192</v>
      </c>
      <c r="D119" s="185"/>
      <c r="E119" s="185"/>
      <c r="F119" s="192" t="s">
        <v>25</v>
      </c>
      <c r="G119" s="193"/>
      <c r="H119" s="193"/>
      <c r="I119" s="193">
        <f>'SO 01 D.1.1 Pol'!G1943+'SO 01 D.1.4.1 Pol'!G277+'SO 01 D.1.4.4 Pol'!G148</f>
        <v>0</v>
      </c>
      <c r="J119" s="189" t="str">
        <f>IF(I137=0,"",I119/I137*100)</f>
        <v/>
      </c>
    </row>
    <row r="120" spans="1:10" ht="36.75" customHeight="1" x14ac:dyDescent="0.2">
      <c r="A120" s="178"/>
      <c r="B120" s="183" t="s">
        <v>193</v>
      </c>
      <c r="C120" s="184" t="s">
        <v>194</v>
      </c>
      <c r="D120" s="185"/>
      <c r="E120" s="185"/>
      <c r="F120" s="192" t="s">
        <v>25</v>
      </c>
      <c r="G120" s="193"/>
      <c r="H120" s="193"/>
      <c r="I120" s="193">
        <f>'SO 01 D.1.1 Pol'!G2018</f>
        <v>0</v>
      </c>
      <c r="J120" s="189" t="str">
        <f>IF(I137=0,"",I120/I137*100)</f>
        <v/>
      </c>
    </row>
    <row r="121" spans="1:10" ht="36.75" customHeight="1" x14ac:dyDescent="0.2">
      <c r="A121" s="178"/>
      <c r="B121" s="183" t="s">
        <v>195</v>
      </c>
      <c r="C121" s="184" t="s">
        <v>196</v>
      </c>
      <c r="D121" s="185"/>
      <c r="E121" s="185"/>
      <c r="F121" s="192" t="s">
        <v>25</v>
      </c>
      <c r="G121" s="193"/>
      <c r="H121" s="193"/>
      <c r="I121" s="193">
        <f>'SO 01 D.1.1 Pol'!G2070</f>
        <v>0</v>
      </c>
      <c r="J121" s="189" t="str">
        <f>IF(I137=0,"",I121/I137*100)</f>
        <v/>
      </c>
    </row>
    <row r="122" spans="1:10" ht="36.75" customHeight="1" x14ac:dyDescent="0.2">
      <c r="A122" s="178"/>
      <c r="B122" s="183" t="s">
        <v>197</v>
      </c>
      <c r="C122" s="184" t="s">
        <v>198</v>
      </c>
      <c r="D122" s="185"/>
      <c r="E122" s="185"/>
      <c r="F122" s="192" t="s">
        <v>25</v>
      </c>
      <c r="G122" s="193"/>
      <c r="H122" s="193"/>
      <c r="I122" s="193">
        <f>'SO 01 D.1.1 Pol'!G2157</f>
        <v>0</v>
      </c>
      <c r="J122" s="189" t="str">
        <f>IF(I137=0,"",I122/I137*100)</f>
        <v/>
      </c>
    </row>
    <row r="123" spans="1:10" ht="36.75" customHeight="1" x14ac:dyDescent="0.2">
      <c r="A123" s="178"/>
      <c r="B123" s="183" t="s">
        <v>199</v>
      </c>
      <c r="C123" s="184" t="s">
        <v>200</v>
      </c>
      <c r="D123" s="185"/>
      <c r="E123" s="185"/>
      <c r="F123" s="192" t="s">
        <v>25</v>
      </c>
      <c r="G123" s="193"/>
      <c r="H123" s="193"/>
      <c r="I123" s="193">
        <f>'SO 01 D.1.1 Pol'!G2178</f>
        <v>0</v>
      </c>
      <c r="J123" s="189" t="str">
        <f>IF(I137=0,"",I123/I137*100)</f>
        <v/>
      </c>
    </row>
    <row r="124" spans="1:10" ht="36.75" customHeight="1" x14ac:dyDescent="0.2">
      <c r="A124" s="178"/>
      <c r="B124" s="183" t="s">
        <v>201</v>
      </c>
      <c r="C124" s="184" t="s">
        <v>202</v>
      </c>
      <c r="D124" s="185"/>
      <c r="E124" s="185"/>
      <c r="F124" s="192" t="s">
        <v>25</v>
      </c>
      <c r="G124" s="193"/>
      <c r="H124" s="193"/>
      <c r="I124" s="193">
        <f>'SO 01 D.1.1 Pol'!G2194</f>
        <v>0</v>
      </c>
      <c r="J124" s="189" t="str">
        <f>IF(I137=0,"",I124/I137*100)</f>
        <v/>
      </c>
    </row>
    <row r="125" spans="1:10" ht="36.75" customHeight="1" x14ac:dyDescent="0.2">
      <c r="A125" s="178"/>
      <c r="B125" s="183" t="s">
        <v>203</v>
      </c>
      <c r="C125" s="184" t="s">
        <v>204</v>
      </c>
      <c r="D125" s="185"/>
      <c r="E125" s="185"/>
      <c r="F125" s="192" t="s">
        <v>25</v>
      </c>
      <c r="G125" s="193"/>
      <c r="H125" s="193"/>
      <c r="I125" s="193">
        <f>'SO 01 D.1.1 Pol'!G2228</f>
        <v>0</v>
      </c>
      <c r="J125" s="189" t="str">
        <f>IF(I137=0,"",I125/I137*100)</f>
        <v/>
      </c>
    </row>
    <row r="126" spans="1:10" ht="36.75" customHeight="1" x14ac:dyDescent="0.2">
      <c r="A126" s="178"/>
      <c r="B126" s="183" t="s">
        <v>205</v>
      </c>
      <c r="C126" s="184" t="s">
        <v>206</v>
      </c>
      <c r="D126" s="185"/>
      <c r="E126" s="185"/>
      <c r="F126" s="192" t="s">
        <v>25</v>
      </c>
      <c r="G126" s="193"/>
      <c r="H126" s="193"/>
      <c r="I126" s="193">
        <f>'SO 01 D.1.1 Pol'!G2317+'SO 01 D.1.4.1 Pol'!G282</f>
        <v>0</v>
      </c>
      <c r="J126" s="189" t="str">
        <f>IF(I137=0,"",I126/I137*100)</f>
        <v/>
      </c>
    </row>
    <row r="127" spans="1:10" ht="36.75" customHeight="1" x14ac:dyDescent="0.2">
      <c r="A127" s="178"/>
      <c r="B127" s="183" t="s">
        <v>207</v>
      </c>
      <c r="C127" s="184" t="s">
        <v>208</v>
      </c>
      <c r="D127" s="185"/>
      <c r="E127" s="185"/>
      <c r="F127" s="192" t="s">
        <v>25</v>
      </c>
      <c r="G127" s="193"/>
      <c r="H127" s="193"/>
      <c r="I127" s="193">
        <f>'SO 01 D.1.1 Pol'!G2337</f>
        <v>0</v>
      </c>
      <c r="J127" s="189" t="str">
        <f>IF(I137=0,"",I127/I137*100)</f>
        <v/>
      </c>
    </row>
    <row r="128" spans="1:10" ht="36.75" customHeight="1" x14ac:dyDescent="0.2">
      <c r="A128" s="178"/>
      <c r="B128" s="183" t="s">
        <v>209</v>
      </c>
      <c r="C128" s="184" t="s">
        <v>210</v>
      </c>
      <c r="D128" s="185"/>
      <c r="E128" s="185"/>
      <c r="F128" s="192" t="s">
        <v>25</v>
      </c>
      <c r="G128" s="193"/>
      <c r="H128" s="193"/>
      <c r="I128" s="193">
        <f>'SO 01 D.1.1 Pol'!G2376</f>
        <v>0</v>
      </c>
      <c r="J128" s="189" t="str">
        <f>IF(I137=0,"",I128/I137*100)</f>
        <v/>
      </c>
    </row>
    <row r="129" spans="1:10" ht="36.75" customHeight="1" x14ac:dyDescent="0.2">
      <c r="A129" s="178"/>
      <c r="B129" s="183" t="s">
        <v>211</v>
      </c>
      <c r="C129" s="184" t="s">
        <v>170</v>
      </c>
      <c r="D129" s="185"/>
      <c r="E129" s="185"/>
      <c r="F129" s="192" t="s">
        <v>25</v>
      </c>
      <c r="G129" s="193"/>
      <c r="H129" s="193"/>
      <c r="I129" s="193">
        <f>'SO 01 D.1.1 Pol'!G2397</f>
        <v>0</v>
      </c>
      <c r="J129" s="189" t="str">
        <f>IF(I137=0,"",I129/I137*100)</f>
        <v/>
      </c>
    </row>
    <row r="130" spans="1:10" ht="36.75" customHeight="1" x14ac:dyDescent="0.2">
      <c r="A130" s="178"/>
      <c r="B130" s="183" t="s">
        <v>212</v>
      </c>
      <c r="C130" s="184" t="s">
        <v>213</v>
      </c>
      <c r="D130" s="185"/>
      <c r="E130" s="185"/>
      <c r="F130" s="192" t="s">
        <v>26</v>
      </c>
      <c r="G130" s="193"/>
      <c r="H130" s="193"/>
      <c r="I130" s="193">
        <f>'SO 01 D.1.4.5 Pol'!G8</f>
        <v>0</v>
      </c>
      <c r="J130" s="189" t="str">
        <f>IF(I137=0,"",I130/I137*100)</f>
        <v/>
      </c>
    </row>
    <row r="131" spans="1:10" ht="36.75" customHeight="1" x14ac:dyDescent="0.2">
      <c r="A131" s="178"/>
      <c r="B131" s="183" t="s">
        <v>214</v>
      </c>
      <c r="C131" s="184" t="s">
        <v>215</v>
      </c>
      <c r="D131" s="185"/>
      <c r="E131" s="185"/>
      <c r="F131" s="192" t="s">
        <v>26</v>
      </c>
      <c r="G131" s="193"/>
      <c r="H131" s="193"/>
      <c r="I131" s="193">
        <f>'SO 01 D.1.4.4 Pol'!G154</f>
        <v>0</v>
      </c>
      <c r="J131" s="189" t="str">
        <f>IF(I137=0,"",I131/I137*100)</f>
        <v/>
      </c>
    </row>
    <row r="132" spans="1:10" ht="36.75" customHeight="1" x14ac:dyDescent="0.2">
      <c r="A132" s="178"/>
      <c r="B132" s="183" t="s">
        <v>216</v>
      </c>
      <c r="C132" s="184" t="s">
        <v>217</v>
      </c>
      <c r="D132" s="185"/>
      <c r="E132" s="185"/>
      <c r="F132" s="192" t="s">
        <v>26</v>
      </c>
      <c r="G132" s="193"/>
      <c r="H132" s="193"/>
      <c r="I132" s="193">
        <f>'SO 01 D.1.4.5 Pol'!G84</f>
        <v>0</v>
      </c>
      <c r="J132" s="189" t="str">
        <f>IF(I137=0,"",I132/I137*100)</f>
        <v/>
      </c>
    </row>
    <row r="133" spans="1:10" ht="36.75" customHeight="1" x14ac:dyDescent="0.2">
      <c r="A133" s="178"/>
      <c r="B133" s="183" t="s">
        <v>218</v>
      </c>
      <c r="C133" s="184" t="s">
        <v>170</v>
      </c>
      <c r="D133" s="185"/>
      <c r="E133" s="185"/>
      <c r="F133" s="192" t="s">
        <v>26</v>
      </c>
      <c r="G133" s="193"/>
      <c r="H133" s="193"/>
      <c r="I133" s="193">
        <f>'SO 01 D.1.4.5 Pol'!G95</f>
        <v>0</v>
      </c>
      <c r="J133" s="189" t="str">
        <f>IF(I137=0,"",I133/I137*100)</f>
        <v/>
      </c>
    </row>
    <row r="134" spans="1:10" ht="36.75" customHeight="1" x14ac:dyDescent="0.2">
      <c r="A134" s="178"/>
      <c r="B134" s="183" t="s">
        <v>219</v>
      </c>
      <c r="C134" s="184" t="s">
        <v>220</v>
      </c>
      <c r="D134" s="185"/>
      <c r="E134" s="185"/>
      <c r="F134" s="192" t="s">
        <v>221</v>
      </c>
      <c r="G134" s="193"/>
      <c r="H134" s="193"/>
      <c r="I134" s="193">
        <f>'SO 01 D.1.1 Pol'!G2405</f>
        <v>0</v>
      </c>
      <c r="J134" s="189" t="str">
        <f>IF(I137=0,"",I134/I137*100)</f>
        <v/>
      </c>
    </row>
    <row r="135" spans="1:10" ht="36.75" customHeight="1" x14ac:dyDescent="0.2">
      <c r="A135" s="178"/>
      <c r="B135" s="183" t="s">
        <v>222</v>
      </c>
      <c r="C135" s="184" t="s">
        <v>27</v>
      </c>
      <c r="D135" s="185"/>
      <c r="E135" s="185"/>
      <c r="F135" s="192" t="s">
        <v>222</v>
      </c>
      <c r="G135" s="193"/>
      <c r="H135" s="193"/>
      <c r="I135" s="193">
        <f>'OVN 001 Naklady'!G8</f>
        <v>0</v>
      </c>
      <c r="J135" s="189" t="str">
        <f>IF(I137=0,"",I135/I137*100)</f>
        <v/>
      </c>
    </row>
    <row r="136" spans="1:10" ht="36.75" customHeight="1" x14ac:dyDescent="0.2">
      <c r="A136" s="178"/>
      <c r="B136" s="183" t="s">
        <v>223</v>
      </c>
      <c r="C136" s="184" t="s">
        <v>28</v>
      </c>
      <c r="D136" s="185"/>
      <c r="E136" s="185"/>
      <c r="F136" s="192" t="s">
        <v>223</v>
      </c>
      <c r="G136" s="193"/>
      <c r="H136" s="193"/>
      <c r="I136" s="193">
        <f>'OVN 001 Naklady'!G17+'SO 01 D.1.4.1 Pol'!G285</f>
        <v>0</v>
      </c>
      <c r="J136" s="189" t="str">
        <f>IF(I137=0,"",I136/I137*100)</f>
        <v/>
      </c>
    </row>
    <row r="137" spans="1:10" ht="25.5" customHeight="1" x14ac:dyDescent="0.2">
      <c r="A137" s="179"/>
      <c r="B137" s="186" t="s">
        <v>1</v>
      </c>
      <c r="C137" s="187"/>
      <c r="D137" s="188"/>
      <c r="E137" s="188"/>
      <c r="F137" s="194"/>
      <c r="G137" s="195"/>
      <c r="H137" s="195"/>
      <c r="I137" s="195">
        <f>SUM(I65:I136)</f>
        <v>0</v>
      </c>
      <c r="J137" s="190">
        <f>SUM(J65:J136)</f>
        <v>0</v>
      </c>
    </row>
    <row r="138" spans="1:10" x14ac:dyDescent="0.2">
      <c r="F138" s="135"/>
      <c r="G138" s="135"/>
      <c r="H138" s="135"/>
      <c r="I138" s="135"/>
      <c r="J138" s="191"/>
    </row>
    <row r="139" spans="1:10" x14ac:dyDescent="0.2">
      <c r="F139" s="135"/>
      <c r="G139" s="135"/>
      <c r="H139" s="135"/>
      <c r="I139" s="135"/>
      <c r="J139" s="191"/>
    </row>
    <row r="140" spans="1:10" x14ac:dyDescent="0.2">
      <c r="F140" s="135"/>
      <c r="G140" s="135"/>
      <c r="H140" s="135"/>
      <c r="I140" s="135"/>
      <c r="J140" s="191"/>
    </row>
  </sheetData>
  <sheetProtection algorithmName="SHA-512" hashValue="P5K7pvJAu4SR24Rek0zeGuWilo1CkJLGOpVM5vH43P9v3Tb+BVmazu58qtXFuSq9XM8jBKYLQtbg4mnhd/YwVw==" saltValue="mnuSIdFUUP7SSEIUpOABN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34:E134"/>
    <mergeCell ref="C135:E135"/>
    <mergeCell ref="C136:E136"/>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fkfkKTHe0eEmDDH7SrDPIHDxDPCdWa07FsxLezlZMgTsf1jhMC1GIwDk2b/VwOki51+sKSP+W9vfKOnXHG1CXQ==" saltValue="ufivXJaSfT5bJfBBlK3tY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CB4-3EC7-4148-8B96-7DB1ECD387D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224</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227</v>
      </c>
      <c r="C3" s="201" t="s">
        <v>52</v>
      </c>
      <c r="D3" s="199"/>
      <c r="E3" s="199"/>
      <c r="F3" s="199"/>
      <c r="G3" s="200"/>
      <c r="AC3" s="176" t="s">
        <v>228</v>
      </c>
      <c r="AG3" t="s">
        <v>229</v>
      </c>
    </row>
    <row r="4" spans="1:60" ht="24.95" customHeight="1" x14ac:dyDescent="0.2">
      <c r="A4" s="202" t="s">
        <v>9</v>
      </c>
      <c r="B4" s="203" t="s">
        <v>53</v>
      </c>
      <c r="C4" s="204" t="s">
        <v>52</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222</v>
      </c>
      <c r="C8" s="244" t="s">
        <v>27</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254</v>
      </c>
    </row>
    <row r="9" spans="1:60" outlineLevel="1" x14ac:dyDescent="0.2">
      <c r="A9" s="235">
        <v>1</v>
      </c>
      <c r="B9" s="236" t="s">
        <v>255</v>
      </c>
      <c r="C9" s="245" t="s">
        <v>256</v>
      </c>
      <c r="D9" s="237" t="s">
        <v>257</v>
      </c>
      <c r="E9" s="238">
        <v>1</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258</v>
      </c>
      <c r="T9" s="241" t="s">
        <v>259</v>
      </c>
      <c r="U9" s="223">
        <v>0</v>
      </c>
      <c r="V9" s="223">
        <f>ROUND(E9*U9,2)</f>
        <v>0</v>
      </c>
      <c r="W9" s="223"/>
      <c r="X9" s="223" t="s">
        <v>260</v>
      </c>
      <c r="Y9" s="223" t="s">
        <v>261</v>
      </c>
      <c r="Z9" s="212"/>
      <c r="AA9" s="212"/>
      <c r="AB9" s="212"/>
      <c r="AC9" s="212"/>
      <c r="AD9" s="212"/>
      <c r="AE9" s="212"/>
      <c r="AF9" s="212"/>
      <c r="AG9" s="212" t="s">
        <v>262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6" t="s">
        <v>263</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264</v>
      </c>
      <c r="AH10" s="212"/>
      <c r="AI10" s="212"/>
      <c r="AJ10" s="212"/>
      <c r="AK10" s="212"/>
      <c r="AL10" s="212"/>
      <c r="AM10" s="212"/>
      <c r="AN10" s="212"/>
      <c r="AO10" s="212"/>
      <c r="AP10" s="212"/>
      <c r="AQ10" s="212"/>
      <c r="AR10" s="212"/>
      <c r="AS10" s="212"/>
      <c r="AT10" s="212"/>
      <c r="AU10" s="212"/>
      <c r="AV10" s="212"/>
      <c r="AW10" s="212"/>
      <c r="AX10" s="212"/>
      <c r="AY10" s="212"/>
      <c r="AZ10" s="212"/>
      <c r="BA10" s="242" t="str">
        <f>C10</f>
        <v>Náklady dodavatele vyplývající z povinností dodavatele stanovených obchodními podmínkami před zahájením stavebních prací. Tato skupina zahrnuje zejména náklady na přípravné činnosti.</v>
      </c>
      <c r="BB10" s="212"/>
      <c r="BC10" s="212"/>
      <c r="BD10" s="212"/>
      <c r="BE10" s="212"/>
      <c r="BF10" s="212"/>
      <c r="BG10" s="212"/>
      <c r="BH10" s="212"/>
    </row>
    <row r="11" spans="1:60" outlineLevel="1" x14ac:dyDescent="0.2">
      <c r="A11" s="235">
        <v>2</v>
      </c>
      <c r="B11" s="236" t="s">
        <v>265</v>
      </c>
      <c r="C11" s="245" t="s">
        <v>266</v>
      </c>
      <c r="D11" s="237" t="s">
        <v>257</v>
      </c>
      <c r="E11" s="238">
        <v>1</v>
      </c>
      <c r="F11" s="239"/>
      <c r="G11" s="240">
        <f>ROUND(E11*F11,2)</f>
        <v>0</v>
      </c>
      <c r="H11" s="239"/>
      <c r="I11" s="240">
        <f>ROUND(E11*H11,2)</f>
        <v>0</v>
      </c>
      <c r="J11" s="239"/>
      <c r="K11" s="240">
        <f>ROUND(E11*J11,2)</f>
        <v>0</v>
      </c>
      <c r="L11" s="240">
        <v>21</v>
      </c>
      <c r="M11" s="240">
        <f>G11*(1+L11/100)</f>
        <v>0</v>
      </c>
      <c r="N11" s="238">
        <v>0</v>
      </c>
      <c r="O11" s="238">
        <f>ROUND(E11*N11,2)</f>
        <v>0</v>
      </c>
      <c r="P11" s="238">
        <v>0</v>
      </c>
      <c r="Q11" s="238">
        <f>ROUND(E11*P11,2)</f>
        <v>0</v>
      </c>
      <c r="R11" s="240"/>
      <c r="S11" s="240" t="s">
        <v>258</v>
      </c>
      <c r="T11" s="241" t="s">
        <v>259</v>
      </c>
      <c r="U11" s="223">
        <v>0</v>
      </c>
      <c r="V11" s="223">
        <f>ROUND(E11*U11,2)</f>
        <v>0</v>
      </c>
      <c r="W11" s="223"/>
      <c r="X11" s="223" t="s">
        <v>260</v>
      </c>
      <c r="Y11" s="223" t="s">
        <v>261</v>
      </c>
      <c r="Z11" s="212"/>
      <c r="AA11" s="212"/>
      <c r="AB11" s="212"/>
      <c r="AC11" s="212"/>
      <c r="AD11" s="212"/>
      <c r="AE11" s="212"/>
      <c r="AF11" s="212"/>
      <c r="AG11" s="212" t="s">
        <v>262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6" t="s">
        <v>267</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264</v>
      </c>
      <c r="AH12" s="212"/>
      <c r="AI12" s="212"/>
      <c r="AJ12" s="212"/>
      <c r="AK12" s="212"/>
      <c r="AL12" s="212"/>
      <c r="AM12" s="212"/>
      <c r="AN12" s="212"/>
      <c r="AO12" s="212"/>
      <c r="AP12" s="212"/>
      <c r="AQ12" s="212"/>
      <c r="AR12" s="212"/>
      <c r="AS12" s="212"/>
      <c r="AT12" s="212"/>
      <c r="AU12" s="212"/>
      <c r="AV12" s="212"/>
      <c r="AW12" s="212"/>
      <c r="AX12" s="212"/>
      <c r="AY12" s="212"/>
      <c r="AZ12" s="212"/>
      <c r="BA12" s="242" t="str">
        <f>C12</f>
        <v>Zaměření a vytýčení stávajících inženýrských sítí v místě stavby z hlediska jejich ochrany při provádění stavby.</v>
      </c>
      <c r="BB12" s="212"/>
      <c r="BC12" s="212"/>
      <c r="BD12" s="212"/>
      <c r="BE12" s="212"/>
      <c r="BF12" s="212"/>
      <c r="BG12" s="212"/>
      <c r="BH12" s="212"/>
    </row>
    <row r="13" spans="1:60" outlineLevel="1" x14ac:dyDescent="0.2">
      <c r="A13" s="235">
        <v>3</v>
      </c>
      <c r="B13" s="236" t="s">
        <v>268</v>
      </c>
      <c r="C13" s="245" t="s">
        <v>269</v>
      </c>
      <c r="D13" s="237" t="s">
        <v>257</v>
      </c>
      <c r="E13" s="238">
        <v>1</v>
      </c>
      <c r="F13" s="239"/>
      <c r="G13" s="240">
        <f>ROUND(E13*F13,2)</f>
        <v>0</v>
      </c>
      <c r="H13" s="239"/>
      <c r="I13" s="240">
        <f>ROUND(E13*H13,2)</f>
        <v>0</v>
      </c>
      <c r="J13" s="239"/>
      <c r="K13" s="240">
        <f>ROUND(E13*J13,2)</f>
        <v>0</v>
      </c>
      <c r="L13" s="240">
        <v>21</v>
      </c>
      <c r="M13" s="240">
        <f>G13*(1+L13/100)</f>
        <v>0</v>
      </c>
      <c r="N13" s="238">
        <v>0</v>
      </c>
      <c r="O13" s="238">
        <f>ROUND(E13*N13,2)</f>
        <v>0</v>
      </c>
      <c r="P13" s="238">
        <v>0</v>
      </c>
      <c r="Q13" s="238">
        <f>ROUND(E13*P13,2)</f>
        <v>0</v>
      </c>
      <c r="R13" s="240"/>
      <c r="S13" s="240" t="s">
        <v>258</v>
      </c>
      <c r="T13" s="241" t="s">
        <v>259</v>
      </c>
      <c r="U13" s="223">
        <v>0</v>
      </c>
      <c r="V13" s="223">
        <f>ROUND(E13*U13,2)</f>
        <v>0</v>
      </c>
      <c r="W13" s="223"/>
      <c r="X13" s="223" t="s">
        <v>260</v>
      </c>
      <c r="Y13" s="223" t="s">
        <v>261</v>
      </c>
      <c r="Z13" s="212"/>
      <c r="AA13" s="212"/>
      <c r="AB13" s="212"/>
      <c r="AC13" s="212"/>
      <c r="AD13" s="212"/>
      <c r="AE13" s="212"/>
      <c r="AF13" s="212"/>
      <c r="AG13" s="212" t="s">
        <v>270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6" t="s">
        <v>271</v>
      </c>
      <c r="D14" s="243"/>
      <c r="E14" s="243"/>
      <c r="F14" s="243"/>
      <c r="G14" s="24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264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5">
        <v>4</v>
      </c>
      <c r="B15" s="236" t="s">
        <v>272</v>
      </c>
      <c r="C15" s="245" t="s">
        <v>273</v>
      </c>
      <c r="D15" s="237" t="s">
        <v>257</v>
      </c>
      <c r="E15" s="238">
        <v>1</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c r="S15" s="240" t="s">
        <v>258</v>
      </c>
      <c r="T15" s="241" t="s">
        <v>259</v>
      </c>
      <c r="U15" s="223">
        <v>0</v>
      </c>
      <c r="V15" s="223">
        <f>ROUND(E15*U15,2)</f>
        <v>0</v>
      </c>
      <c r="W15" s="223"/>
      <c r="X15" s="223" t="s">
        <v>260</v>
      </c>
      <c r="Y15" s="223" t="s">
        <v>261</v>
      </c>
      <c r="Z15" s="212"/>
      <c r="AA15" s="212"/>
      <c r="AB15" s="212"/>
      <c r="AC15" s="212"/>
      <c r="AD15" s="212"/>
      <c r="AE15" s="212"/>
      <c r="AF15" s="212"/>
      <c r="AG15" s="212" t="s">
        <v>274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6" t="s">
        <v>275</v>
      </c>
      <c r="D16" s="243"/>
      <c r="E16" s="243"/>
      <c r="F16" s="243"/>
      <c r="G16" s="24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264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8" t="s">
        <v>253</v>
      </c>
      <c r="B17" s="229" t="s">
        <v>223</v>
      </c>
      <c r="C17" s="244" t="s">
        <v>28</v>
      </c>
      <c r="D17" s="230"/>
      <c r="E17" s="231"/>
      <c r="F17" s="232"/>
      <c r="G17" s="232">
        <f>SUMIF(AG18:AG26,"&lt;&gt;NOR",G18:G26)</f>
        <v>0</v>
      </c>
      <c r="H17" s="232"/>
      <c r="I17" s="232">
        <f>SUM(I18:I26)</f>
        <v>0</v>
      </c>
      <c r="J17" s="232"/>
      <c r="K17" s="232">
        <f>SUM(K18:K26)</f>
        <v>0</v>
      </c>
      <c r="L17" s="232"/>
      <c r="M17" s="232">
        <f>SUM(M18:M26)</f>
        <v>0</v>
      </c>
      <c r="N17" s="231"/>
      <c r="O17" s="231">
        <f>SUM(O18:O26)</f>
        <v>0</v>
      </c>
      <c r="P17" s="231"/>
      <c r="Q17" s="231">
        <f>SUM(Q18:Q26)</f>
        <v>0</v>
      </c>
      <c r="R17" s="232"/>
      <c r="S17" s="232"/>
      <c r="T17" s="233"/>
      <c r="U17" s="227"/>
      <c r="V17" s="227">
        <f>SUM(V18:V26)</f>
        <v>0</v>
      </c>
      <c r="W17" s="227"/>
      <c r="X17" s="227"/>
      <c r="Y17" s="227"/>
      <c r="AG17" t="s">
        <v>254</v>
      </c>
    </row>
    <row r="18" spans="1:60" outlineLevel="1" x14ac:dyDescent="0.2">
      <c r="A18" s="235">
        <v>5</v>
      </c>
      <c r="B18" s="236" t="s">
        <v>276</v>
      </c>
      <c r="C18" s="245" t="s">
        <v>277</v>
      </c>
      <c r="D18" s="237" t="s">
        <v>257</v>
      </c>
      <c r="E18" s="238">
        <v>1</v>
      </c>
      <c r="F18" s="239"/>
      <c r="G18" s="240">
        <f>ROUND(E18*F18,2)</f>
        <v>0</v>
      </c>
      <c r="H18" s="239"/>
      <c r="I18" s="240">
        <f>ROUND(E18*H18,2)</f>
        <v>0</v>
      </c>
      <c r="J18" s="239"/>
      <c r="K18" s="240">
        <f>ROUND(E18*J18,2)</f>
        <v>0</v>
      </c>
      <c r="L18" s="240">
        <v>21</v>
      </c>
      <c r="M18" s="240">
        <f>G18*(1+L18/100)</f>
        <v>0</v>
      </c>
      <c r="N18" s="238">
        <v>0</v>
      </c>
      <c r="O18" s="238">
        <f>ROUND(E18*N18,2)</f>
        <v>0</v>
      </c>
      <c r="P18" s="238">
        <v>0</v>
      </c>
      <c r="Q18" s="238">
        <f>ROUND(E18*P18,2)</f>
        <v>0</v>
      </c>
      <c r="R18" s="240"/>
      <c r="S18" s="240" t="s">
        <v>258</v>
      </c>
      <c r="T18" s="241" t="s">
        <v>259</v>
      </c>
      <c r="U18" s="223">
        <v>0</v>
      </c>
      <c r="V18" s="223">
        <f>ROUND(E18*U18,2)</f>
        <v>0</v>
      </c>
      <c r="W18" s="223"/>
      <c r="X18" s="223" t="s">
        <v>260</v>
      </c>
      <c r="Y18" s="223" t="s">
        <v>261</v>
      </c>
      <c r="Z18" s="212"/>
      <c r="AA18" s="212"/>
      <c r="AB18" s="212"/>
      <c r="AC18" s="212"/>
      <c r="AD18" s="212"/>
      <c r="AE18" s="212"/>
      <c r="AF18" s="212"/>
      <c r="AG18" s="212" t="s">
        <v>262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46" t="s">
        <v>278</v>
      </c>
      <c r="D19" s="243"/>
      <c r="E19" s="243"/>
      <c r="F19" s="243"/>
      <c r="G19" s="24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264</v>
      </c>
      <c r="AH19" s="212"/>
      <c r="AI19" s="212"/>
      <c r="AJ19" s="212"/>
      <c r="AK19" s="212"/>
      <c r="AL19" s="212"/>
      <c r="AM19" s="212"/>
      <c r="AN19" s="212"/>
      <c r="AO19" s="212"/>
      <c r="AP19" s="212"/>
      <c r="AQ19" s="212"/>
      <c r="AR19" s="212"/>
      <c r="AS19" s="212"/>
      <c r="AT19" s="212"/>
      <c r="AU19" s="212"/>
      <c r="AV19" s="212"/>
      <c r="AW19" s="212"/>
      <c r="AX19" s="212"/>
      <c r="AY19" s="212"/>
      <c r="AZ19" s="212"/>
      <c r="BA19" s="242"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12"/>
      <c r="BC19" s="212"/>
      <c r="BD19" s="212"/>
      <c r="BE19" s="212"/>
      <c r="BF19" s="212"/>
      <c r="BG19" s="212"/>
      <c r="BH19" s="212"/>
    </row>
    <row r="20" spans="1:60" outlineLevel="1" x14ac:dyDescent="0.2">
      <c r="A20" s="235">
        <v>6</v>
      </c>
      <c r="B20" s="236" t="s">
        <v>279</v>
      </c>
      <c r="C20" s="245" t="s">
        <v>280</v>
      </c>
      <c r="D20" s="237" t="s">
        <v>257</v>
      </c>
      <c r="E20" s="238">
        <v>1</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c r="S20" s="240" t="s">
        <v>258</v>
      </c>
      <c r="T20" s="241" t="s">
        <v>259</v>
      </c>
      <c r="U20" s="223">
        <v>0</v>
      </c>
      <c r="V20" s="223">
        <f>ROUND(E20*U20,2)</f>
        <v>0</v>
      </c>
      <c r="W20" s="223"/>
      <c r="X20" s="223" t="s">
        <v>260</v>
      </c>
      <c r="Y20" s="223" t="s">
        <v>261</v>
      </c>
      <c r="Z20" s="212"/>
      <c r="AA20" s="212"/>
      <c r="AB20" s="212"/>
      <c r="AC20" s="212"/>
      <c r="AD20" s="212"/>
      <c r="AE20" s="212"/>
      <c r="AF20" s="212"/>
      <c r="AG20" s="212" t="s">
        <v>262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6" t="s">
        <v>281</v>
      </c>
      <c r="D21" s="243"/>
      <c r="E21" s="243"/>
      <c r="F21" s="243"/>
      <c r="G21" s="24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264</v>
      </c>
      <c r="AH21" s="212"/>
      <c r="AI21" s="212"/>
      <c r="AJ21" s="212"/>
      <c r="AK21" s="212"/>
      <c r="AL21" s="212"/>
      <c r="AM21" s="212"/>
      <c r="AN21" s="212"/>
      <c r="AO21" s="212"/>
      <c r="AP21" s="212"/>
      <c r="AQ21" s="212"/>
      <c r="AR21" s="212"/>
      <c r="AS21" s="212"/>
      <c r="AT21" s="212"/>
      <c r="AU21" s="212"/>
      <c r="AV21" s="212"/>
      <c r="AW21" s="212"/>
      <c r="AX21" s="212"/>
      <c r="AY21" s="212"/>
      <c r="AZ21" s="212"/>
      <c r="BA21" s="242" t="str">
        <f>C21</f>
        <v>Náklady zhotovitele, které vzniknou v souvislosti s povinnostmi zhotovitele při předání a převzetí díla.</v>
      </c>
      <c r="BB21" s="212"/>
      <c r="BC21" s="212"/>
      <c r="BD21" s="212"/>
      <c r="BE21" s="212"/>
      <c r="BF21" s="212"/>
      <c r="BG21" s="212"/>
      <c r="BH21" s="212"/>
    </row>
    <row r="22" spans="1:60" outlineLevel="1" x14ac:dyDescent="0.2">
      <c r="A22" s="235">
        <v>7</v>
      </c>
      <c r="B22" s="236" t="s">
        <v>282</v>
      </c>
      <c r="C22" s="245" t="s">
        <v>283</v>
      </c>
      <c r="D22" s="237" t="s">
        <v>257</v>
      </c>
      <c r="E22" s="238">
        <v>1</v>
      </c>
      <c r="F22" s="239"/>
      <c r="G22" s="240">
        <f>ROUND(E22*F22,2)</f>
        <v>0</v>
      </c>
      <c r="H22" s="239"/>
      <c r="I22" s="240">
        <f>ROUND(E22*H22,2)</f>
        <v>0</v>
      </c>
      <c r="J22" s="239"/>
      <c r="K22" s="240">
        <f>ROUND(E22*J22,2)</f>
        <v>0</v>
      </c>
      <c r="L22" s="240">
        <v>21</v>
      </c>
      <c r="M22" s="240">
        <f>G22*(1+L22/100)</f>
        <v>0</v>
      </c>
      <c r="N22" s="238">
        <v>0</v>
      </c>
      <c r="O22" s="238">
        <f>ROUND(E22*N22,2)</f>
        <v>0</v>
      </c>
      <c r="P22" s="238">
        <v>0</v>
      </c>
      <c r="Q22" s="238">
        <f>ROUND(E22*P22,2)</f>
        <v>0</v>
      </c>
      <c r="R22" s="240"/>
      <c r="S22" s="240" t="s">
        <v>258</v>
      </c>
      <c r="T22" s="241" t="s">
        <v>259</v>
      </c>
      <c r="U22" s="223">
        <v>0</v>
      </c>
      <c r="V22" s="223">
        <f>ROUND(E22*U22,2)</f>
        <v>0</v>
      </c>
      <c r="W22" s="223"/>
      <c r="X22" s="223" t="s">
        <v>260</v>
      </c>
      <c r="Y22" s="223" t="s">
        <v>261</v>
      </c>
      <c r="Z22" s="212"/>
      <c r="AA22" s="212"/>
      <c r="AB22" s="212"/>
      <c r="AC22" s="212"/>
      <c r="AD22" s="212"/>
      <c r="AE22" s="212"/>
      <c r="AF22" s="212"/>
      <c r="AG22" s="212" t="s">
        <v>262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6" t="s">
        <v>284</v>
      </c>
      <c r="D23" s="243"/>
      <c r="E23" s="243"/>
      <c r="F23" s="243"/>
      <c r="G23" s="24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264</v>
      </c>
      <c r="AH23" s="212"/>
      <c r="AI23" s="212"/>
      <c r="AJ23" s="212"/>
      <c r="AK23" s="212"/>
      <c r="AL23" s="212"/>
      <c r="AM23" s="212"/>
      <c r="AN23" s="212"/>
      <c r="AO23" s="212"/>
      <c r="AP23" s="212"/>
      <c r="AQ23" s="212"/>
      <c r="AR23" s="212"/>
      <c r="AS23" s="212"/>
      <c r="AT23" s="212"/>
      <c r="AU23" s="212"/>
      <c r="AV23" s="212"/>
      <c r="AW23" s="212"/>
      <c r="AX23" s="212"/>
      <c r="AY23" s="212"/>
      <c r="AZ23" s="212"/>
      <c r="BA23" s="242" t="str">
        <f>C23</f>
        <v>Náklady na provedení skutečného zaměření stavby v rozsahu nezbytném pro zápis změny do katastru nemovitostí.</v>
      </c>
      <c r="BB23" s="212"/>
      <c r="BC23" s="212"/>
      <c r="BD23" s="212"/>
      <c r="BE23" s="212"/>
      <c r="BF23" s="212"/>
      <c r="BG23" s="212"/>
      <c r="BH23" s="212"/>
    </row>
    <row r="24" spans="1:60" outlineLevel="1" x14ac:dyDescent="0.2">
      <c r="A24" s="235">
        <v>8</v>
      </c>
      <c r="B24" s="236" t="s">
        <v>285</v>
      </c>
      <c r="C24" s="245" t="s">
        <v>286</v>
      </c>
      <c r="D24" s="237" t="s">
        <v>257</v>
      </c>
      <c r="E24" s="238">
        <v>1</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258</v>
      </c>
      <c r="T24" s="241" t="s">
        <v>259</v>
      </c>
      <c r="U24" s="223">
        <v>0</v>
      </c>
      <c r="V24" s="223">
        <f>ROUND(E24*U24,2)</f>
        <v>0</v>
      </c>
      <c r="W24" s="223"/>
      <c r="X24" s="223" t="s">
        <v>260</v>
      </c>
      <c r="Y24" s="223" t="s">
        <v>261</v>
      </c>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46" t="s">
        <v>287</v>
      </c>
      <c r="D25" s="243"/>
      <c r="E25" s="243"/>
      <c r="F25" s="243"/>
      <c r="G25" s="24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264</v>
      </c>
      <c r="AH25" s="212"/>
      <c r="AI25" s="212"/>
      <c r="AJ25" s="212"/>
      <c r="AK25" s="212"/>
      <c r="AL25" s="212"/>
      <c r="AM25" s="212"/>
      <c r="AN25" s="212"/>
      <c r="AO25" s="212"/>
      <c r="AP25" s="212"/>
      <c r="AQ25" s="212"/>
      <c r="AR25" s="212"/>
      <c r="AS25" s="212"/>
      <c r="AT25" s="212"/>
      <c r="AU25" s="212"/>
      <c r="AV25" s="212"/>
      <c r="AW25" s="212"/>
      <c r="AX25" s="212"/>
      <c r="AY25" s="212"/>
      <c r="AZ25" s="212"/>
      <c r="BA25" s="242" t="str">
        <f>C25</f>
        <v>Finanční rezerva požadovaná objednatelem jako součást smluvní ceny. Způsob jejího stanovení, čerpání a vykazování definuje objednatel.</v>
      </c>
      <c r="BB25" s="212"/>
      <c r="BC25" s="212"/>
      <c r="BD25" s="212"/>
      <c r="BE25" s="212"/>
      <c r="BF25" s="212"/>
      <c r="BG25" s="212"/>
      <c r="BH25" s="212"/>
    </row>
    <row r="26" spans="1:60" outlineLevel="2" x14ac:dyDescent="0.2">
      <c r="A26" s="219"/>
      <c r="B26" s="220"/>
      <c r="C26" s="247" t="s">
        <v>288</v>
      </c>
      <c r="D26" s="225"/>
      <c r="E26" s="226">
        <v>1</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289</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3"/>
      <c r="B27" s="4"/>
      <c r="C27" s="248"/>
      <c r="D27" s="6"/>
      <c r="E27" s="3"/>
      <c r="F27" s="3"/>
      <c r="G27" s="3"/>
      <c r="H27" s="3"/>
      <c r="I27" s="3"/>
      <c r="J27" s="3"/>
      <c r="K27" s="3"/>
      <c r="L27" s="3"/>
      <c r="M27" s="3"/>
      <c r="N27" s="3"/>
      <c r="O27" s="3"/>
      <c r="P27" s="3"/>
      <c r="Q27" s="3"/>
      <c r="R27" s="3"/>
      <c r="S27" s="3"/>
      <c r="T27" s="3"/>
      <c r="U27" s="3"/>
      <c r="V27" s="3"/>
      <c r="W27" s="3"/>
      <c r="X27" s="3"/>
      <c r="Y27" s="3"/>
      <c r="AE27">
        <v>15</v>
      </c>
      <c r="AF27">
        <v>21</v>
      </c>
      <c r="AG27" t="s">
        <v>239</v>
      </c>
    </row>
    <row r="28" spans="1:60" x14ac:dyDescent="0.2">
      <c r="A28" s="215"/>
      <c r="B28" s="216" t="s">
        <v>29</v>
      </c>
      <c r="C28" s="249"/>
      <c r="D28" s="217"/>
      <c r="E28" s="218"/>
      <c r="F28" s="218"/>
      <c r="G28" s="234">
        <f>G8+G17</f>
        <v>0</v>
      </c>
      <c r="H28" s="3"/>
      <c r="I28" s="3"/>
      <c r="J28" s="3"/>
      <c r="K28" s="3"/>
      <c r="L28" s="3"/>
      <c r="M28" s="3"/>
      <c r="N28" s="3"/>
      <c r="O28" s="3"/>
      <c r="P28" s="3"/>
      <c r="Q28" s="3"/>
      <c r="R28" s="3"/>
      <c r="S28" s="3"/>
      <c r="T28" s="3"/>
      <c r="U28" s="3"/>
      <c r="V28" s="3"/>
      <c r="W28" s="3"/>
      <c r="X28" s="3"/>
      <c r="Y28" s="3"/>
      <c r="AE28">
        <f>SUMIF(L7:L26,AE27,G7:G26)</f>
        <v>0</v>
      </c>
      <c r="AF28">
        <f>SUMIF(L7:L26,AF27,G7:G26)</f>
        <v>0</v>
      </c>
      <c r="AG28" t="s">
        <v>290</v>
      </c>
    </row>
    <row r="29" spans="1:60" x14ac:dyDescent="0.2">
      <c r="C29" s="250"/>
      <c r="D29" s="10"/>
      <c r="AG29" t="s">
        <v>291</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1kEclacr9ZKDT9wSQIeSTTiUfvdCxmCXP7OhAHiMV/ei6V49Um1N9TYW0+8z9kBvcNX28CQik4xv3UasM2iVQ==" saltValue="idw4DyhW/EkxoKcCzdihPA==" spinCount="100000" sheet="1" formatRows="0"/>
  <mergeCells count="12">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E8B0-1170-496B-99BB-3025D370DC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292</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55</v>
      </c>
      <c r="C3" s="201" t="s">
        <v>56</v>
      </c>
      <c r="D3" s="199"/>
      <c r="E3" s="199"/>
      <c r="F3" s="199"/>
      <c r="G3" s="200"/>
      <c r="AC3" s="176" t="s">
        <v>226</v>
      </c>
      <c r="AG3" t="s">
        <v>229</v>
      </c>
    </row>
    <row r="4" spans="1:60" ht="24.95" customHeight="1" x14ac:dyDescent="0.2">
      <c r="A4" s="202" t="s">
        <v>9</v>
      </c>
      <c r="B4" s="203" t="s">
        <v>57</v>
      </c>
      <c r="C4" s="204" t="s">
        <v>58</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83</v>
      </c>
      <c r="C8" s="244" t="s">
        <v>84</v>
      </c>
      <c r="D8" s="230"/>
      <c r="E8" s="231"/>
      <c r="F8" s="232"/>
      <c r="G8" s="232">
        <f>SUMIF(AG9:AG23,"&lt;&gt;NOR",G9:G23)</f>
        <v>0</v>
      </c>
      <c r="H8" s="232"/>
      <c r="I8" s="232">
        <f>SUM(I9:I23)</f>
        <v>0</v>
      </c>
      <c r="J8" s="232"/>
      <c r="K8" s="232">
        <f>SUM(K9:K23)</f>
        <v>0</v>
      </c>
      <c r="L8" s="232"/>
      <c r="M8" s="232">
        <f>SUM(M9:M23)</f>
        <v>0</v>
      </c>
      <c r="N8" s="231"/>
      <c r="O8" s="231">
        <f>SUM(O9:O23)</f>
        <v>0</v>
      </c>
      <c r="P8" s="231"/>
      <c r="Q8" s="231">
        <f>SUM(Q9:Q23)</f>
        <v>0</v>
      </c>
      <c r="R8" s="232"/>
      <c r="S8" s="232"/>
      <c r="T8" s="233"/>
      <c r="U8" s="227"/>
      <c r="V8" s="227">
        <f>SUM(V9:V23)</f>
        <v>14.129999999999999</v>
      </c>
      <c r="W8" s="227"/>
      <c r="X8" s="227"/>
      <c r="Y8" s="227"/>
      <c r="AG8" t="s">
        <v>254</v>
      </c>
    </row>
    <row r="9" spans="1:60" outlineLevel="1" x14ac:dyDescent="0.2">
      <c r="A9" s="235">
        <v>1</v>
      </c>
      <c r="B9" s="236" t="s">
        <v>293</v>
      </c>
      <c r="C9" s="245" t="s">
        <v>294</v>
      </c>
      <c r="D9" s="237" t="s">
        <v>295</v>
      </c>
      <c r="E9" s="238">
        <v>10.406000000000001</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296</v>
      </c>
      <c r="S9" s="240" t="s">
        <v>258</v>
      </c>
      <c r="T9" s="241" t="s">
        <v>258</v>
      </c>
      <c r="U9" s="223">
        <v>0.26666000000000001</v>
      </c>
      <c r="V9" s="223">
        <f>ROUND(E9*U9,2)</f>
        <v>2.77</v>
      </c>
      <c r="W9" s="223"/>
      <c r="X9" s="223" t="s">
        <v>297</v>
      </c>
      <c r="Y9" s="223" t="s">
        <v>261</v>
      </c>
      <c r="Z9" s="212"/>
      <c r="AA9" s="212"/>
      <c r="AB9" s="212"/>
      <c r="AC9" s="212"/>
      <c r="AD9" s="212"/>
      <c r="AE9" s="212"/>
      <c r="AF9" s="212"/>
      <c r="AG9" s="212" t="s">
        <v>298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7" t="s">
        <v>299</v>
      </c>
      <c r="D10" s="256"/>
      <c r="E10" s="256"/>
      <c r="F10" s="256"/>
      <c r="G10" s="25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300</v>
      </c>
      <c r="AH10" s="212"/>
      <c r="AI10" s="212"/>
      <c r="AJ10" s="212"/>
      <c r="AK10" s="212"/>
      <c r="AL10" s="212"/>
      <c r="AM10" s="212"/>
      <c r="AN10" s="212"/>
      <c r="AO10" s="212"/>
      <c r="AP10" s="212"/>
      <c r="AQ10" s="212"/>
      <c r="AR10" s="212"/>
      <c r="AS10" s="212"/>
      <c r="AT10" s="212"/>
      <c r="AU10" s="212"/>
      <c r="AV10" s="212"/>
      <c r="AW10" s="212"/>
      <c r="AX10" s="212"/>
      <c r="AY10" s="212"/>
      <c r="AZ10" s="212"/>
      <c r="BA10" s="24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7" t="s">
        <v>301</v>
      </c>
      <c r="D11" s="225"/>
      <c r="E11" s="226">
        <v>10.406000000000001</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289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5">
        <v>2</v>
      </c>
      <c r="B12" s="236" t="s">
        <v>302</v>
      </c>
      <c r="C12" s="245" t="s">
        <v>303</v>
      </c>
      <c r="D12" s="237" t="s">
        <v>295</v>
      </c>
      <c r="E12" s="238">
        <v>7.5372000000000003</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t="s">
        <v>296</v>
      </c>
      <c r="S12" s="240" t="s">
        <v>258</v>
      </c>
      <c r="T12" s="241" t="s">
        <v>258</v>
      </c>
      <c r="U12" s="223">
        <v>1.0999999999999999E-2</v>
      </c>
      <c r="V12" s="223">
        <f>ROUND(E12*U12,2)</f>
        <v>0.08</v>
      </c>
      <c r="W12" s="223"/>
      <c r="X12" s="223" t="s">
        <v>297</v>
      </c>
      <c r="Y12" s="223" t="s">
        <v>261</v>
      </c>
      <c r="Z12" s="212"/>
      <c r="AA12" s="212"/>
      <c r="AB12" s="212"/>
      <c r="AC12" s="212"/>
      <c r="AD12" s="212"/>
      <c r="AE12" s="212"/>
      <c r="AF12" s="212"/>
      <c r="AG12" s="212" t="s">
        <v>298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7" t="s">
        <v>304</v>
      </c>
      <c r="D13" s="256"/>
      <c r="E13" s="256"/>
      <c r="F13" s="256"/>
      <c r="G13" s="256"/>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5">
        <v>3</v>
      </c>
      <c r="B14" s="236" t="s">
        <v>305</v>
      </c>
      <c r="C14" s="245" t="s">
        <v>306</v>
      </c>
      <c r="D14" s="237" t="s">
        <v>295</v>
      </c>
      <c r="E14" s="238">
        <v>7.5372000000000003</v>
      </c>
      <c r="F14" s="239"/>
      <c r="G14" s="240">
        <f>ROUND(E14*F14,2)</f>
        <v>0</v>
      </c>
      <c r="H14" s="239"/>
      <c r="I14" s="240">
        <f>ROUND(E14*H14,2)</f>
        <v>0</v>
      </c>
      <c r="J14" s="239"/>
      <c r="K14" s="240">
        <f>ROUND(E14*J14,2)</f>
        <v>0</v>
      </c>
      <c r="L14" s="240">
        <v>21</v>
      </c>
      <c r="M14" s="240">
        <f>G14*(1+L14/100)</f>
        <v>0</v>
      </c>
      <c r="N14" s="238">
        <v>0</v>
      </c>
      <c r="O14" s="238">
        <f>ROUND(E14*N14,2)</f>
        <v>0</v>
      </c>
      <c r="P14" s="238">
        <v>0</v>
      </c>
      <c r="Q14" s="238">
        <f>ROUND(E14*P14,2)</f>
        <v>0</v>
      </c>
      <c r="R14" s="240" t="s">
        <v>296</v>
      </c>
      <c r="S14" s="240" t="s">
        <v>258</v>
      </c>
      <c r="T14" s="241" t="s">
        <v>258</v>
      </c>
      <c r="U14" s="223">
        <v>0</v>
      </c>
      <c r="V14" s="223">
        <f>ROUND(E14*U14,2)</f>
        <v>0</v>
      </c>
      <c r="W14" s="223"/>
      <c r="X14" s="223" t="s">
        <v>297</v>
      </c>
      <c r="Y14" s="223" t="s">
        <v>261</v>
      </c>
      <c r="Z14" s="212"/>
      <c r="AA14" s="212"/>
      <c r="AB14" s="212"/>
      <c r="AC14" s="212"/>
      <c r="AD14" s="212"/>
      <c r="AE14" s="212"/>
      <c r="AF14" s="212"/>
      <c r="AG14" s="212" t="s">
        <v>298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7" t="s">
        <v>304</v>
      </c>
      <c r="D15" s="256"/>
      <c r="E15" s="256"/>
      <c r="F15" s="256"/>
      <c r="G15" s="256"/>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5">
        <v>4</v>
      </c>
      <c r="B16" s="236" t="s">
        <v>307</v>
      </c>
      <c r="C16" s="245" t="s">
        <v>308</v>
      </c>
      <c r="D16" s="237" t="s">
        <v>295</v>
      </c>
      <c r="E16" s="238">
        <v>7.5372000000000003</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t="s">
        <v>296</v>
      </c>
      <c r="S16" s="240" t="s">
        <v>258</v>
      </c>
      <c r="T16" s="241" t="s">
        <v>258</v>
      </c>
      <c r="U16" s="223">
        <v>0.65200000000000002</v>
      </c>
      <c r="V16" s="223">
        <f>ROUND(E16*U16,2)</f>
        <v>4.91</v>
      </c>
      <c r="W16" s="223"/>
      <c r="X16" s="223" t="s">
        <v>297</v>
      </c>
      <c r="Y16" s="223" t="s">
        <v>261</v>
      </c>
      <c r="Z16" s="212"/>
      <c r="AA16" s="212"/>
      <c r="AB16" s="212"/>
      <c r="AC16" s="212"/>
      <c r="AD16" s="212"/>
      <c r="AE16" s="212"/>
      <c r="AF16" s="212"/>
      <c r="AG16" s="212" t="s">
        <v>298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7" t="s">
        <v>309</v>
      </c>
      <c r="D17" s="225"/>
      <c r="E17" s="226">
        <v>10.406000000000001</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289</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7" t="s">
        <v>310</v>
      </c>
      <c r="D18" s="225"/>
      <c r="E18" s="226">
        <v>-2.8687999999999998</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289</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57">
        <v>5</v>
      </c>
      <c r="B19" s="258" t="s">
        <v>311</v>
      </c>
      <c r="C19" s="268" t="s">
        <v>312</v>
      </c>
      <c r="D19" s="259" t="s">
        <v>295</v>
      </c>
      <c r="E19" s="260">
        <v>7.5372000000000003</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t="s">
        <v>296</v>
      </c>
      <c r="S19" s="262" t="s">
        <v>258</v>
      </c>
      <c r="T19" s="263" t="s">
        <v>258</v>
      </c>
      <c r="U19" s="223">
        <v>8.9999999999999993E-3</v>
      </c>
      <c r="V19" s="223">
        <f>ROUND(E19*U19,2)</f>
        <v>7.0000000000000007E-2</v>
      </c>
      <c r="W19" s="223"/>
      <c r="X19" s="223" t="s">
        <v>297</v>
      </c>
      <c r="Y19" s="223" t="s">
        <v>261</v>
      </c>
      <c r="Z19" s="212"/>
      <c r="AA19" s="212"/>
      <c r="AB19" s="212"/>
      <c r="AC19" s="212"/>
      <c r="AD19" s="212"/>
      <c r="AE19" s="212"/>
      <c r="AF19" s="212"/>
      <c r="AG19" s="212" t="s">
        <v>298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5">
        <v>6</v>
      </c>
      <c r="B20" s="236" t="s">
        <v>313</v>
      </c>
      <c r="C20" s="245" t="s">
        <v>314</v>
      </c>
      <c r="D20" s="237" t="s">
        <v>295</v>
      </c>
      <c r="E20" s="238">
        <v>2.8687999999999998</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t="s">
        <v>296</v>
      </c>
      <c r="S20" s="240" t="s">
        <v>258</v>
      </c>
      <c r="T20" s="241" t="s">
        <v>258</v>
      </c>
      <c r="U20" s="223">
        <v>2.1949999999999998</v>
      </c>
      <c r="V20" s="223">
        <f>ROUND(E20*U20,2)</f>
        <v>6.3</v>
      </c>
      <c r="W20" s="223"/>
      <c r="X20" s="223" t="s">
        <v>297</v>
      </c>
      <c r="Y20" s="223" t="s">
        <v>261</v>
      </c>
      <c r="Z20" s="212"/>
      <c r="AA20" s="212"/>
      <c r="AB20" s="212"/>
      <c r="AC20" s="212"/>
      <c r="AD20" s="212"/>
      <c r="AE20" s="212"/>
      <c r="AF20" s="212"/>
      <c r="AG20" s="212" t="s">
        <v>298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67" t="s">
        <v>315</v>
      </c>
      <c r="D21" s="256"/>
      <c r="E21" s="256"/>
      <c r="F21" s="256"/>
      <c r="G21" s="256"/>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300</v>
      </c>
      <c r="AH21" s="212"/>
      <c r="AI21" s="212"/>
      <c r="AJ21" s="212"/>
      <c r="AK21" s="212"/>
      <c r="AL21" s="212"/>
      <c r="AM21" s="212"/>
      <c r="AN21" s="212"/>
      <c r="AO21" s="212"/>
      <c r="AP21" s="212"/>
      <c r="AQ21" s="212"/>
      <c r="AR21" s="212"/>
      <c r="AS21" s="212"/>
      <c r="AT21" s="212"/>
      <c r="AU21" s="212"/>
      <c r="AV21" s="212"/>
      <c r="AW21" s="212"/>
      <c r="AX21" s="212"/>
      <c r="AY21" s="212"/>
      <c r="AZ21" s="212"/>
      <c r="BA21" s="242" t="str">
        <f>C21</f>
        <v>sypaninou z vhodných hornin tř. 1 - 4 nebo materiálem, uloženým ve vzdálenosti do 30 m od vnějšího kraje objektu, pro jakoukoliv míru zhutnění,</v>
      </c>
      <c r="BB21" s="212"/>
      <c r="BC21" s="212"/>
      <c r="BD21" s="212"/>
      <c r="BE21" s="212"/>
      <c r="BF21" s="212"/>
      <c r="BG21" s="212"/>
      <c r="BH21" s="212"/>
    </row>
    <row r="22" spans="1:60" ht="33.75" outlineLevel="2" x14ac:dyDescent="0.2">
      <c r="A22" s="219"/>
      <c r="B22" s="220"/>
      <c r="C22" s="247" t="s">
        <v>316</v>
      </c>
      <c r="D22" s="225"/>
      <c r="E22" s="226">
        <v>2.8687999999999998</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289</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7</v>
      </c>
      <c r="B23" s="258" t="s">
        <v>317</v>
      </c>
      <c r="C23" s="268" t="s">
        <v>318</v>
      </c>
      <c r="D23" s="259" t="s">
        <v>295</v>
      </c>
      <c r="E23" s="260">
        <v>7.5372000000000003</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t="s">
        <v>296</v>
      </c>
      <c r="S23" s="262" t="s">
        <v>258</v>
      </c>
      <c r="T23" s="263" t="s">
        <v>258</v>
      </c>
      <c r="U23" s="223">
        <v>0</v>
      </c>
      <c r="V23" s="223">
        <f>ROUND(E23*U23,2)</f>
        <v>0</v>
      </c>
      <c r="W23" s="223"/>
      <c r="X23" s="223" t="s">
        <v>297</v>
      </c>
      <c r="Y23" s="223" t="s">
        <v>261</v>
      </c>
      <c r="Z23" s="212"/>
      <c r="AA23" s="212"/>
      <c r="AB23" s="212"/>
      <c r="AC23" s="212"/>
      <c r="AD23" s="212"/>
      <c r="AE23" s="212"/>
      <c r="AF23" s="212"/>
      <c r="AG23" s="212" t="s">
        <v>298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8" t="s">
        <v>253</v>
      </c>
      <c r="B24" s="229" t="s">
        <v>85</v>
      </c>
      <c r="C24" s="244" t="s">
        <v>86</v>
      </c>
      <c r="D24" s="230"/>
      <c r="E24" s="231"/>
      <c r="F24" s="232"/>
      <c r="G24" s="232">
        <f>SUMIF(AG25:AG45,"&lt;&gt;NOR",G25:G45)</f>
        <v>0</v>
      </c>
      <c r="H24" s="232"/>
      <c r="I24" s="232">
        <f>SUM(I25:I45)</f>
        <v>0</v>
      </c>
      <c r="J24" s="232"/>
      <c r="K24" s="232">
        <f>SUM(K25:K45)</f>
        <v>0</v>
      </c>
      <c r="L24" s="232"/>
      <c r="M24" s="232">
        <f>SUM(M25:M45)</f>
        <v>0</v>
      </c>
      <c r="N24" s="231"/>
      <c r="O24" s="231">
        <f>SUM(O25:O45)</f>
        <v>11.05</v>
      </c>
      <c r="P24" s="231"/>
      <c r="Q24" s="231">
        <f>SUM(Q25:Q45)</f>
        <v>0</v>
      </c>
      <c r="R24" s="232"/>
      <c r="S24" s="232"/>
      <c r="T24" s="233"/>
      <c r="U24" s="227"/>
      <c r="V24" s="227">
        <f>SUM(V25:V45)</f>
        <v>26.92</v>
      </c>
      <c r="W24" s="227"/>
      <c r="X24" s="227"/>
      <c r="Y24" s="227"/>
      <c r="AG24" t="s">
        <v>254</v>
      </c>
    </row>
    <row r="25" spans="1:60" ht="22.5" outlineLevel="1" x14ac:dyDescent="0.2">
      <c r="A25" s="235">
        <v>8</v>
      </c>
      <c r="B25" s="236" t="s">
        <v>319</v>
      </c>
      <c r="C25" s="245" t="s">
        <v>320</v>
      </c>
      <c r="D25" s="237" t="s">
        <v>321</v>
      </c>
      <c r="E25" s="238">
        <v>28.184999999999999</v>
      </c>
      <c r="F25" s="239"/>
      <c r="G25" s="240">
        <f>ROUND(E25*F25,2)</f>
        <v>0</v>
      </c>
      <c r="H25" s="239"/>
      <c r="I25" s="240">
        <f>ROUND(E25*H25,2)</f>
        <v>0</v>
      </c>
      <c r="J25" s="239"/>
      <c r="K25" s="240">
        <f>ROUND(E25*J25,2)</f>
        <v>0</v>
      </c>
      <c r="L25" s="240">
        <v>21</v>
      </c>
      <c r="M25" s="240">
        <f>G25*(1+L25/100)</f>
        <v>0</v>
      </c>
      <c r="N25" s="238">
        <v>0</v>
      </c>
      <c r="O25" s="238">
        <f>ROUND(E25*N25,2)</f>
        <v>0</v>
      </c>
      <c r="P25" s="238">
        <v>0</v>
      </c>
      <c r="Q25" s="238">
        <f>ROUND(E25*P25,2)</f>
        <v>0</v>
      </c>
      <c r="R25" s="240" t="s">
        <v>322</v>
      </c>
      <c r="S25" s="240" t="s">
        <v>258</v>
      </c>
      <c r="T25" s="241" t="s">
        <v>258</v>
      </c>
      <c r="U25" s="223">
        <v>0.52600000000000002</v>
      </c>
      <c r="V25" s="223">
        <f>ROUND(E25*U25,2)</f>
        <v>14.83</v>
      </c>
      <c r="W25" s="223"/>
      <c r="X25" s="223" t="s">
        <v>297</v>
      </c>
      <c r="Y25" s="223" t="s">
        <v>323</v>
      </c>
      <c r="Z25" s="212"/>
      <c r="AA25" s="212"/>
      <c r="AB25" s="212"/>
      <c r="AC25" s="212"/>
      <c r="AD25" s="212"/>
      <c r="AE25" s="212"/>
      <c r="AF25" s="212"/>
      <c r="AG25" s="212" t="s">
        <v>298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7" t="s">
        <v>324</v>
      </c>
      <c r="D26" s="225"/>
      <c r="E26" s="226">
        <v>14.7875</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289</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7" t="s">
        <v>325</v>
      </c>
      <c r="D27" s="225"/>
      <c r="E27" s="226">
        <v>13.397500000000001</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289</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5">
        <v>9</v>
      </c>
      <c r="B28" s="236" t="s">
        <v>326</v>
      </c>
      <c r="C28" s="245" t="s">
        <v>327</v>
      </c>
      <c r="D28" s="237" t="s">
        <v>295</v>
      </c>
      <c r="E28" s="238">
        <v>4.0479000000000003</v>
      </c>
      <c r="F28" s="239"/>
      <c r="G28" s="240">
        <f>ROUND(E28*F28,2)</f>
        <v>0</v>
      </c>
      <c r="H28" s="239"/>
      <c r="I28" s="240">
        <f>ROUND(E28*H28,2)</f>
        <v>0</v>
      </c>
      <c r="J28" s="239"/>
      <c r="K28" s="240">
        <f>ROUND(E28*J28,2)</f>
        <v>0</v>
      </c>
      <c r="L28" s="240">
        <v>21</v>
      </c>
      <c r="M28" s="240">
        <f>G28*(1+L28/100)</f>
        <v>0</v>
      </c>
      <c r="N28" s="238">
        <v>2.5249999999999999</v>
      </c>
      <c r="O28" s="238">
        <f>ROUND(E28*N28,2)</f>
        <v>10.220000000000001</v>
      </c>
      <c r="P28" s="238">
        <v>0</v>
      </c>
      <c r="Q28" s="238">
        <f>ROUND(E28*P28,2)</f>
        <v>0</v>
      </c>
      <c r="R28" s="240" t="s">
        <v>328</v>
      </c>
      <c r="S28" s="240" t="s">
        <v>258</v>
      </c>
      <c r="T28" s="241" t="s">
        <v>258</v>
      </c>
      <c r="U28" s="223">
        <v>0.47699999999999998</v>
      </c>
      <c r="V28" s="223">
        <f>ROUND(E28*U28,2)</f>
        <v>1.93</v>
      </c>
      <c r="W28" s="223"/>
      <c r="X28" s="223" t="s">
        <v>297</v>
      </c>
      <c r="Y28" s="223" t="s">
        <v>261</v>
      </c>
      <c r="Z28" s="212"/>
      <c r="AA28" s="212"/>
      <c r="AB28" s="212"/>
      <c r="AC28" s="212"/>
      <c r="AD28" s="212"/>
      <c r="AE28" s="212"/>
      <c r="AF28" s="212"/>
      <c r="AG28" s="212" t="s">
        <v>298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7" t="s">
        <v>329</v>
      </c>
      <c r="D29" s="256"/>
      <c r="E29" s="256"/>
      <c r="F29" s="256"/>
      <c r="G29" s="256"/>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7" t="s">
        <v>330</v>
      </c>
      <c r="D30" s="225"/>
      <c r="E30" s="226">
        <v>4.0479000000000003</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289</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5">
        <v>10</v>
      </c>
      <c r="B31" s="236" t="s">
        <v>331</v>
      </c>
      <c r="C31" s="245" t="s">
        <v>332</v>
      </c>
      <c r="D31" s="237" t="s">
        <v>321</v>
      </c>
      <c r="E31" s="238">
        <v>4.0250000000000004</v>
      </c>
      <c r="F31" s="239"/>
      <c r="G31" s="240">
        <f>ROUND(E31*F31,2)</f>
        <v>0</v>
      </c>
      <c r="H31" s="239"/>
      <c r="I31" s="240">
        <f>ROUND(E31*H31,2)</f>
        <v>0</v>
      </c>
      <c r="J31" s="239"/>
      <c r="K31" s="240">
        <f>ROUND(E31*J31,2)</f>
        <v>0</v>
      </c>
      <c r="L31" s="240">
        <v>21</v>
      </c>
      <c r="M31" s="240">
        <f>G31*(1+L31/100)</f>
        <v>0</v>
      </c>
      <c r="N31" s="238">
        <v>3.9199999999999999E-2</v>
      </c>
      <c r="O31" s="238">
        <f>ROUND(E31*N31,2)</f>
        <v>0.16</v>
      </c>
      <c r="P31" s="238">
        <v>0</v>
      </c>
      <c r="Q31" s="238">
        <f>ROUND(E31*P31,2)</f>
        <v>0</v>
      </c>
      <c r="R31" s="240" t="s">
        <v>328</v>
      </c>
      <c r="S31" s="240" t="s">
        <v>258</v>
      </c>
      <c r="T31" s="241" t="s">
        <v>258</v>
      </c>
      <c r="U31" s="223">
        <v>1.6</v>
      </c>
      <c r="V31" s="223">
        <f>ROUND(E31*U31,2)</f>
        <v>6.44</v>
      </c>
      <c r="W31" s="223"/>
      <c r="X31" s="223" t="s">
        <v>297</v>
      </c>
      <c r="Y31" s="223" t="s">
        <v>261</v>
      </c>
      <c r="Z31" s="212"/>
      <c r="AA31" s="212"/>
      <c r="AB31" s="212"/>
      <c r="AC31" s="212"/>
      <c r="AD31" s="212"/>
      <c r="AE31" s="212"/>
      <c r="AF31" s="212"/>
      <c r="AG31" s="212" t="s">
        <v>298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19"/>
      <c r="B32" s="220"/>
      <c r="C32" s="267" t="s">
        <v>333</v>
      </c>
      <c r="D32" s="256"/>
      <c r="E32" s="256"/>
      <c r="F32" s="256"/>
      <c r="G32" s="256"/>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300</v>
      </c>
      <c r="AH32" s="212"/>
      <c r="AI32" s="212"/>
      <c r="AJ32" s="212"/>
      <c r="AK32" s="212"/>
      <c r="AL32" s="212"/>
      <c r="AM32" s="212"/>
      <c r="AN32" s="212"/>
      <c r="AO32" s="212"/>
      <c r="AP32" s="212"/>
      <c r="AQ32" s="212"/>
      <c r="AR32" s="212"/>
      <c r="AS32" s="212"/>
      <c r="AT32" s="212"/>
      <c r="AU32" s="212"/>
      <c r="AV32" s="212"/>
      <c r="AW32" s="212"/>
      <c r="AX32" s="212"/>
      <c r="AY32" s="212"/>
      <c r="AZ32" s="212"/>
      <c r="BA32" s="242" t="str">
        <f>C32</f>
        <v>svislé nebo šikmé (odkloněné) , půdorysně přímé nebo zalomené, stěn základových desek ve volných nebo zapažených jámách, rýhách, šachtách, včetně případných vzpěr,</v>
      </c>
      <c r="BB32" s="212"/>
      <c r="BC32" s="212"/>
      <c r="BD32" s="212"/>
      <c r="BE32" s="212"/>
      <c r="BF32" s="212"/>
      <c r="BG32" s="212"/>
      <c r="BH32" s="212"/>
    </row>
    <row r="33" spans="1:60" outlineLevel="2" x14ac:dyDescent="0.2">
      <c r="A33" s="219"/>
      <c r="B33" s="220"/>
      <c r="C33" s="247" t="s">
        <v>334</v>
      </c>
      <c r="D33" s="225"/>
      <c r="E33" s="226">
        <v>4.0250000000000004</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289</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5">
        <v>11</v>
      </c>
      <c r="B34" s="236" t="s">
        <v>335</v>
      </c>
      <c r="C34" s="245" t="s">
        <v>336</v>
      </c>
      <c r="D34" s="237" t="s">
        <v>321</v>
      </c>
      <c r="E34" s="238">
        <v>4.0250000000000004</v>
      </c>
      <c r="F34" s="239"/>
      <c r="G34" s="240">
        <f>ROUND(E34*F34,2)</f>
        <v>0</v>
      </c>
      <c r="H34" s="239"/>
      <c r="I34" s="240">
        <f>ROUND(E34*H34,2)</f>
        <v>0</v>
      </c>
      <c r="J34" s="239"/>
      <c r="K34" s="240">
        <f>ROUND(E34*J34,2)</f>
        <v>0</v>
      </c>
      <c r="L34" s="240">
        <v>21</v>
      </c>
      <c r="M34" s="240">
        <f>G34*(1+L34/100)</f>
        <v>0</v>
      </c>
      <c r="N34" s="238">
        <v>0</v>
      </c>
      <c r="O34" s="238">
        <f>ROUND(E34*N34,2)</f>
        <v>0</v>
      </c>
      <c r="P34" s="238">
        <v>0</v>
      </c>
      <c r="Q34" s="238">
        <f>ROUND(E34*P34,2)</f>
        <v>0</v>
      </c>
      <c r="R34" s="240" t="s">
        <v>328</v>
      </c>
      <c r="S34" s="240" t="s">
        <v>258</v>
      </c>
      <c r="T34" s="241" t="s">
        <v>258</v>
      </c>
      <c r="U34" s="223">
        <v>0.32</v>
      </c>
      <c r="V34" s="223">
        <f>ROUND(E34*U34,2)</f>
        <v>1.29</v>
      </c>
      <c r="W34" s="223"/>
      <c r="X34" s="223" t="s">
        <v>297</v>
      </c>
      <c r="Y34" s="223" t="s">
        <v>261</v>
      </c>
      <c r="Z34" s="212"/>
      <c r="AA34" s="212"/>
      <c r="AB34" s="212"/>
      <c r="AC34" s="212"/>
      <c r="AD34" s="212"/>
      <c r="AE34" s="212"/>
      <c r="AF34" s="212"/>
      <c r="AG34" s="212" t="s">
        <v>298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67" t="s">
        <v>333</v>
      </c>
      <c r="D35" s="256"/>
      <c r="E35" s="256"/>
      <c r="F35" s="256"/>
      <c r="G35" s="256"/>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300</v>
      </c>
      <c r="AH35" s="212"/>
      <c r="AI35" s="212"/>
      <c r="AJ35" s="212"/>
      <c r="AK35" s="212"/>
      <c r="AL35" s="212"/>
      <c r="AM35" s="212"/>
      <c r="AN35" s="212"/>
      <c r="AO35" s="212"/>
      <c r="AP35" s="212"/>
      <c r="AQ35" s="212"/>
      <c r="AR35" s="212"/>
      <c r="AS35" s="212"/>
      <c r="AT35" s="212"/>
      <c r="AU35" s="212"/>
      <c r="AV35" s="212"/>
      <c r="AW35" s="212"/>
      <c r="AX35" s="212"/>
      <c r="AY35" s="212"/>
      <c r="AZ35" s="212"/>
      <c r="BA35" s="242" t="str">
        <f>C35</f>
        <v>svislé nebo šikmé (odkloněné) , půdorysně přímé nebo zalomené, stěn základových desek ve volných nebo zapažených jámách, rýhách, šachtách, včetně případných vzpěr,</v>
      </c>
      <c r="BB35" s="212"/>
      <c r="BC35" s="212"/>
      <c r="BD35" s="212"/>
      <c r="BE35" s="212"/>
      <c r="BF35" s="212"/>
      <c r="BG35" s="212"/>
      <c r="BH35" s="212"/>
    </row>
    <row r="36" spans="1:60" outlineLevel="2" x14ac:dyDescent="0.2">
      <c r="A36" s="219"/>
      <c r="B36" s="220"/>
      <c r="C36" s="269" t="s">
        <v>337</v>
      </c>
      <c r="D36" s="264"/>
      <c r="E36" s="264"/>
      <c r="F36" s="264"/>
      <c r="G36" s="264"/>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264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5">
        <v>12</v>
      </c>
      <c r="B37" s="236" t="s">
        <v>338</v>
      </c>
      <c r="C37" s="245" t="s">
        <v>339</v>
      </c>
      <c r="D37" s="237" t="s">
        <v>295</v>
      </c>
      <c r="E37" s="238">
        <v>0.23580000000000001</v>
      </c>
      <c r="F37" s="239"/>
      <c r="G37" s="240">
        <f>ROUND(E37*F37,2)</f>
        <v>0</v>
      </c>
      <c r="H37" s="239"/>
      <c r="I37" s="240">
        <f>ROUND(E37*H37,2)</f>
        <v>0</v>
      </c>
      <c r="J37" s="239"/>
      <c r="K37" s="240">
        <f>ROUND(E37*J37,2)</f>
        <v>0</v>
      </c>
      <c r="L37" s="240">
        <v>21</v>
      </c>
      <c r="M37" s="240">
        <f>G37*(1+L37/100)</f>
        <v>0</v>
      </c>
      <c r="N37" s="238">
        <v>2.5249999999999999</v>
      </c>
      <c r="O37" s="238">
        <f>ROUND(E37*N37,2)</f>
        <v>0.6</v>
      </c>
      <c r="P37" s="238">
        <v>0</v>
      </c>
      <c r="Q37" s="238">
        <f>ROUND(E37*P37,2)</f>
        <v>0</v>
      </c>
      <c r="R37" s="240" t="s">
        <v>328</v>
      </c>
      <c r="S37" s="240" t="s">
        <v>258</v>
      </c>
      <c r="T37" s="241" t="s">
        <v>258</v>
      </c>
      <c r="U37" s="223">
        <v>0.47699999999999998</v>
      </c>
      <c r="V37" s="223">
        <f>ROUND(E37*U37,2)</f>
        <v>0.11</v>
      </c>
      <c r="W37" s="223"/>
      <c r="X37" s="223" t="s">
        <v>297</v>
      </c>
      <c r="Y37" s="223" t="s">
        <v>261</v>
      </c>
      <c r="Z37" s="212"/>
      <c r="AA37" s="212"/>
      <c r="AB37" s="212"/>
      <c r="AC37" s="212"/>
      <c r="AD37" s="212"/>
      <c r="AE37" s="212"/>
      <c r="AF37" s="212"/>
      <c r="AG37" s="212" t="s">
        <v>298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6" t="s">
        <v>340</v>
      </c>
      <c r="D38" s="243"/>
      <c r="E38" s="243"/>
      <c r="F38" s="243"/>
      <c r="G38" s="24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264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7" t="s">
        <v>341</v>
      </c>
      <c r="D39" s="225"/>
      <c r="E39" s="226">
        <v>0.23580000000000001</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289</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5">
        <v>13</v>
      </c>
      <c r="B40" s="236" t="s">
        <v>342</v>
      </c>
      <c r="C40" s="245" t="s">
        <v>343</v>
      </c>
      <c r="D40" s="237" t="s">
        <v>321</v>
      </c>
      <c r="E40" s="238">
        <v>1.6919999999999999</v>
      </c>
      <c r="F40" s="239"/>
      <c r="G40" s="240">
        <f>ROUND(E40*F40,2)</f>
        <v>0</v>
      </c>
      <c r="H40" s="239"/>
      <c r="I40" s="240">
        <f>ROUND(E40*H40,2)</f>
        <v>0</v>
      </c>
      <c r="J40" s="239"/>
      <c r="K40" s="240">
        <f>ROUND(E40*J40,2)</f>
        <v>0</v>
      </c>
      <c r="L40" s="240">
        <v>21</v>
      </c>
      <c r="M40" s="240">
        <f>G40*(1+L40/100)</f>
        <v>0</v>
      </c>
      <c r="N40" s="238">
        <v>3.916E-2</v>
      </c>
      <c r="O40" s="238">
        <f>ROUND(E40*N40,2)</f>
        <v>7.0000000000000007E-2</v>
      </c>
      <c r="P40" s="238">
        <v>0</v>
      </c>
      <c r="Q40" s="238">
        <f>ROUND(E40*P40,2)</f>
        <v>0</v>
      </c>
      <c r="R40" s="240" t="s">
        <v>328</v>
      </c>
      <c r="S40" s="240" t="s">
        <v>258</v>
      </c>
      <c r="T40" s="241" t="s">
        <v>258</v>
      </c>
      <c r="U40" s="223">
        <v>1.05</v>
      </c>
      <c r="V40" s="223">
        <f>ROUND(E40*U40,2)</f>
        <v>1.78</v>
      </c>
      <c r="W40" s="223"/>
      <c r="X40" s="223" t="s">
        <v>297</v>
      </c>
      <c r="Y40" s="223" t="s">
        <v>261</v>
      </c>
      <c r="Z40" s="212"/>
      <c r="AA40" s="212"/>
      <c r="AB40" s="212"/>
      <c r="AC40" s="212"/>
      <c r="AD40" s="212"/>
      <c r="AE40" s="212"/>
      <c r="AF40" s="212"/>
      <c r="AG40" s="212" t="s">
        <v>298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2" x14ac:dyDescent="0.2">
      <c r="A41" s="219"/>
      <c r="B41" s="220"/>
      <c r="C41" s="267" t="s">
        <v>344</v>
      </c>
      <c r="D41" s="256"/>
      <c r="E41" s="256"/>
      <c r="F41" s="256"/>
      <c r="G41" s="256"/>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300</v>
      </c>
      <c r="AH41" s="212"/>
      <c r="AI41" s="212"/>
      <c r="AJ41" s="212"/>
      <c r="AK41" s="212"/>
      <c r="AL41" s="212"/>
      <c r="AM41" s="212"/>
      <c r="AN41" s="212"/>
      <c r="AO41" s="212"/>
      <c r="AP41" s="212"/>
      <c r="AQ41" s="212"/>
      <c r="AR41" s="212"/>
      <c r="AS41" s="212"/>
      <c r="AT41" s="212"/>
      <c r="AU41" s="212"/>
      <c r="AV41" s="212"/>
      <c r="AW41" s="212"/>
      <c r="AX41" s="212"/>
      <c r="AY41" s="212"/>
      <c r="AZ41" s="212"/>
      <c r="BA41" s="242" t="str">
        <f>C41</f>
        <v>svislé nebo šikmé (odkloněné), půdorysně přímé nebo zalomené, stěn základových pasů ve volných nebo zapažených jámách, rýhách, šachtách, včetně případných vzpěr,</v>
      </c>
      <c r="BB41" s="212"/>
      <c r="BC41" s="212"/>
      <c r="BD41" s="212"/>
      <c r="BE41" s="212"/>
      <c r="BF41" s="212"/>
      <c r="BG41" s="212"/>
      <c r="BH41" s="212"/>
    </row>
    <row r="42" spans="1:60" outlineLevel="2" x14ac:dyDescent="0.2">
      <c r="A42" s="219"/>
      <c r="B42" s="220"/>
      <c r="C42" s="247" t="s">
        <v>345</v>
      </c>
      <c r="D42" s="225"/>
      <c r="E42" s="226">
        <v>1.6919999999999999</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289</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5">
        <v>14</v>
      </c>
      <c r="B43" s="236" t="s">
        <v>346</v>
      </c>
      <c r="C43" s="245" t="s">
        <v>347</v>
      </c>
      <c r="D43" s="237" t="s">
        <v>321</v>
      </c>
      <c r="E43" s="238">
        <v>1.6919999999999999</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t="s">
        <v>328</v>
      </c>
      <c r="S43" s="240" t="s">
        <v>258</v>
      </c>
      <c r="T43" s="241" t="s">
        <v>258</v>
      </c>
      <c r="U43" s="223">
        <v>0.32</v>
      </c>
      <c r="V43" s="223">
        <f>ROUND(E43*U43,2)</f>
        <v>0.54</v>
      </c>
      <c r="W43" s="223"/>
      <c r="X43" s="223" t="s">
        <v>297</v>
      </c>
      <c r="Y43" s="223" t="s">
        <v>261</v>
      </c>
      <c r="Z43" s="212"/>
      <c r="AA43" s="212"/>
      <c r="AB43" s="212"/>
      <c r="AC43" s="212"/>
      <c r="AD43" s="212"/>
      <c r="AE43" s="212"/>
      <c r="AF43" s="212"/>
      <c r="AG43" s="212" t="s">
        <v>298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7" t="s">
        <v>344</v>
      </c>
      <c r="D44" s="256"/>
      <c r="E44" s="256"/>
      <c r="F44" s="256"/>
      <c r="G44" s="256"/>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300</v>
      </c>
      <c r="AH44" s="212"/>
      <c r="AI44" s="212"/>
      <c r="AJ44" s="212"/>
      <c r="AK44" s="212"/>
      <c r="AL44" s="212"/>
      <c r="AM44" s="212"/>
      <c r="AN44" s="212"/>
      <c r="AO44" s="212"/>
      <c r="AP44" s="212"/>
      <c r="AQ44" s="212"/>
      <c r="AR44" s="212"/>
      <c r="AS44" s="212"/>
      <c r="AT44" s="212"/>
      <c r="AU44" s="212"/>
      <c r="AV44" s="212"/>
      <c r="AW44" s="212"/>
      <c r="AX44" s="212"/>
      <c r="AY44" s="212"/>
      <c r="AZ44" s="212"/>
      <c r="BA44" s="242" t="str">
        <f>C44</f>
        <v>svislé nebo šikmé (odkloněné), půdorysně přímé nebo zalomené, stěn základových pasů ve volných nebo zapažených jámách, rýhách, šachtách, včetně případných vzpěr,</v>
      </c>
      <c r="BB44" s="212"/>
      <c r="BC44" s="212"/>
      <c r="BD44" s="212"/>
      <c r="BE44" s="212"/>
      <c r="BF44" s="212"/>
      <c r="BG44" s="212"/>
      <c r="BH44" s="212"/>
    </row>
    <row r="45" spans="1:60" outlineLevel="2" x14ac:dyDescent="0.2">
      <c r="A45" s="219"/>
      <c r="B45" s="220"/>
      <c r="C45" s="269" t="s">
        <v>337</v>
      </c>
      <c r="D45" s="264"/>
      <c r="E45" s="264"/>
      <c r="F45" s="264"/>
      <c r="G45" s="264"/>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264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8" t="s">
        <v>253</v>
      </c>
      <c r="B46" s="229" t="s">
        <v>87</v>
      </c>
      <c r="C46" s="244" t="s">
        <v>88</v>
      </c>
      <c r="D46" s="230"/>
      <c r="E46" s="231"/>
      <c r="F46" s="232"/>
      <c r="G46" s="232">
        <f>SUMIF(AG47:AG177,"&lt;&gt;NOR",G47:G177)</f>
        <v>0</v>
      </c>
      <c r="H46" s="232"/>
      <c r="I46" s="232">
        <f>SUM(I47:I177)</f>
        <v>0</v>
      </c>
      <c r="J46" s="232"/>
      <c r="K46" s="232">
        <f>SUM(K47:K177)</f>
        <v>0</v>
      </c>
      <c r="L46" s="232"/>
      <c r="M46" s="232">
        <f>SUM(M47:M177)</f>
        <v>0</v>
      </c>
      <c r="N46" s="231"/>
      <c r="O46" s="231">
        <f>SUM(O47:O177)</f>
        <v>7.42</v>
      </c>
      <c r="P46" s="231"/>
      <c r="Q46" s="231">
        <f>SUM(Q47:Q177)</f>
        <v>0</v>
      </c>
      <c r="R46" s="232"/>
      <c r="S46" s="232"/>
      <c r="T46" s="233"/>
      <c r="U46" s="227"/>
      <c r="V46" s="227">
        <f>SUM(V47:V177)</f>
        <v>80.37</v>
      </c>
      <c r="W46" s="227"/>
      <c r="X46" s="227"/>
      <c r="Y46" s="227"/>
      <c r="AG46" t="s">
        <v>254</v>
      </c>
    </row>
    <row r="47" spans="1:60" outlineLevel="1" x14ac:dyDescent="0.2">
      <c r="A47" s="235">
        <v>15</v>
      </c>
      <c r="B47" s="236" t="s">
        <v>348</v>
      </c>
      <c r="C47" s="245" t="s">
        <v>349</v>
      </c>
      <c r="D47" s="237" t="s">
        <v>295</v>
      </c>
      <c r="E47" s="238">
        <v>0.90590000000000004</v>
      </c>
      <c r="F47" s="239"/>
      <c r="G47" s="240">
        <f>ROUND(E47*F47,2)</f>
        <v>0</v>
      </c>
      <c r="H47" s="239"/>
      <c r="I47" s="240">
        <f>ROUND(E47*H47,2)</f>
        <v>0</v>
      </c>
      <c r="J47" s="239"/>
      <c r="K47" s="240">
        <f>ROUND(E47*J47,2)</f>
        <v>0</v>
      </c>
      <c r="L47" s="240">
        <v>21</v>
      </c>
      <c r="M47" s="240">
        <f>G47*(1+L47/100)</f>
        <v>0</v>
      </c>
      <c r="N47" s="238">
        <v>1.6823999999999999</v>
      </c>
      <c r="O47" s="238">
        <f>ROUND(E47*N47,2)</f>
        <v>1.52</v>
      </c>
      <c r="P47" s="238">
        <v>0</v>
      </c>
      <c r="Q47" s="238">
        <f>ROUND(E47*P47,2)</f>
        <v>0</v>
      </c>
      <c r="R47" s="240" t="s">
        <v>350</v>
      </c>
      <c r="S47" s="240" t="s">
        <v>258</v>
      </c>
      <c r="T47" s="241" t="s">
        <v>258</v>
      </c>
      <c r="U47" s="223">
        <v>6.8680000000000003</v>
      </c>
      <c r="V47" s="223">
        <f>ROUND(E47*U47,2)</f>
        <v>6.22</v>
      </c>
      <c r="W47" s="223"/>
      <c r="X47" s="223" t="s">
        <v>297</v>
      </c>
      <c r="Y47" s="223" t="s">
        <v>351</v>
      </c>
      <c r="Z47" s="212"/>
      <c r="AA47" s="212"/>
      <c r="AB47" s="212"/>
      <c r="AC47" s="212"/>
      <c r="AD47" s="212"/>
      <c r="AE47" s="212"/>
      <c r="AF47" s="212"/>
      <c r="AG47" s="212" t="s">
        <v>298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7" t="s">
        <v>352</v>
      </c>
      <c r="D48" s="256"/>
      <c r="E48" s="256"/>
      <c r="F48" s="256"/>
      <c r="G48" s="256"/>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7" t="s">
        <v>353</v>
      </c>
      <c r="D49" s="225"/>
      <c r="E49" s="226">
        <v>7.8119999999999995E-2</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289</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7" t="s">
        <v>354</v>
      </c>
      <c r="D50" s="225"/>
      <c r="E50" s="226">
        <v>4.4999999999999998E-2</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289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47" t="s">
        <v>355</v>
      </c>
      <c r="D51" s="225"/>
      <c r="E51" s="226">
        <v>3.7499999999999999E-2</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289</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7" t="s">
        <v>356</v>
      </c>
      <c r="D52" s="225"/>
      <c r="E52" s="226">
        <v>5.0250000000000003E-2</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289</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7" t="s">
        <v>357</v>
      </c>
      <c r="D53" s="225"/>
      <c r="E53" s="226">
        <v>2.2499999999999999E-2</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289</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7" t="s">
        <v>358</v>
      </c>
      <c r="D54" s="225"/>
      <c r="E54" s="226">
        <v>1.6199999999999999E-2</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289</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7" t="s">
        <v>359</v>
      </c>
      <c r="D55" s="225"/>
      <c r="E55" s="226">
        <v>0.1113</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289</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7" t="s">
        <v>360</v>
      </c>
      <c r="D56" s="225"/>
      <c r="E56" s="226">
        <v>0.11550000000000001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289</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7" t="s">
        <v>361</v>
      </c>
      <c r="D57" s="225"/>
      <c r="E57" s="226">
        <v>9.4500000000000001E-2</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289</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7" t="s">
        <v>362</v>
      </c>
      <c r="D58" s="225"/>
      <c r="E58" s="226">
        <v>0.11550000000000001</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289</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7" t="s">
        <v>363</v>
      </c>
      <c r="D59" s="225"/>
      <c r="E59" s="226">
        <v>0.12180000000000001</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289</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7" t="s">
        <v>364</v>
      </c>
      <c r="D60" s="225"/>
      <c r="E60" s="226">
        <v>4.6730000000000001E-2</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289</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47" t="s">
        <v>365</v>
      </c>
      <c r="D61" s="225"/>
      <c r="E61" s="226">
        <v>5.0999999999999997E-2</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289</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5">
        <v>16</v>
      </c>
      <c r="B62" s="236" t="s">
        <v>366</v>
      </c>
      <c r="C62" s="245" t="s">
        <v>367</v>
      </c>
      <c r="D62" s="237" t="s">
        <v>368</v>
      </c>
      <c r="E62" s="238">
        <v>31</v>
      </c>
      <c r="F62" s="239"/>
      <c r="G62" s="240">
        <f>ROUND(E62*F62,2)</f>
        <v>0</v>
      </c>
      <c r="H62" s="239"/>
      <c r="I62" s="240">
        <f>ROUND(E62*H62,2)</f>
        <v>0</v>
      </c>
      <c r="J62" s="239"/>
      <c r="K62" s="240">
        <f>ROUND(E62*J62,2)</f>
        <v>0</v>
      </c>
      <c r="L62" s="240">
        <v>21</v>
      </c>
      <c r="M62" s="240">
        <f>G62*(1+L62/100)</f>
        <v>0</v>
      </c>
      <c r="N62" s="238">
        <v>5.2500000000000003E-3</v>
      </c>
      <c r="O62" s="238">
        <f>ROUND(E62*N62,2)</f>
        <v>0.16</v>
      </c>
      <c r="P62" s="238">
        <v>0</v>
      </c>
      <c r="Q62" s="238">
        <f>ROUND(E62*P62,2)</f>
        <v>0</v>
      </c>
      <c r="R62" s="240" t="s">
        <v>350</v>
      </c>
      <c r="S62" s="240" t="s">
        <v>258</v>
      </c>
      <c r="T62" s="241" t="s">
        <v>258</v>
      </c>
      <c r="U62" s="223">
        <v>0.11</v>
      </c>
      <c r="V62" s="223">
        <f>ROUND(E62*U62,2)</f>
        <v>3.41</v>
      </c>
      <c r="W62" s="223"/>
      <c r="X62" s="223" t="s">
        <v>297</v>
      </c>
      <c r="Y62" s="223" t="s">
        <v>369</v>
      </c>
      <c r="Z62" s="212"/>
      <c r="AA62" s="212"/>
      <c r="AB62" s="212"/>
      <c r="AC62" s="212"/>
      <c r="AD62" s="212"/>
      <c r="AE62" s="212"/>
      <c r="AF62" s="212"/>
      <c r="AG62" s="212" t="s">
        <v>298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7" t="s">
        <v>370</v>
      </c>
      <c r="D63" s="256"/>
      <c r="E63" s="256"/>
      <c r="F63" s="256"/>
      <c r="G63" s="256"/>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7" t="s">
        <v>371</v>
      </c>
      <c r="D64" s="225"/>
      <c r="E64" s="226">
        <v>2</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289</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7" t="s">
        <v>372</v>
      </c>
      <c r="D65" s="225"/>
      <c r="E65" s="226">
        <v>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289</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7" t="s">
        <v>373</v>
      </c>
      <c r="D66" s="225"/>
      <c r="E66" s="226">
        <v>27</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289</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5">
        <v>17</v>
      </c>
      <c r="B67" s="236" t="s">
        <v>374</v>
      </c>
      <c r="C67" s="245" t="s">
        <v>375</v>
      </c>
      <c r="D67" s="237" t="s">
        <v>368</v>
      </c>
      <c r="E67" s="238">
        <v>4</v>
      </c>
      <c r="F67" s="239"/>
      <c r="G67" s="240">
        <f>ROUND(E67*F67,2)</f>
        <v>0</v>
      </c>
      <c r="H67" s="239"/>
      <c r="I67" s="240">
        <f>ROUND(E67*H67,2)</f>
        <v>0</v>
      </c>
      <c r="J67" s="239"/>
      <c r="K67" s="240">
        <f>ROUND(E67*J67,2)</f>
        <v>0</v>
      </c>
      <c r="L67" s="240">
        <v>21</v>
      </c>
      <c r="M67" s="240">
        <f>G67*(1+L67/100)</f>
        <v>0</v>
      </c>
      <c r="N67" s="238">
        <v>6.3E-3</v>
      </c>
      <c r="O67" s="238">
        <f>ROUND(E67*N67,2)</f>
        <v>0.03</v>
      </c>
      <c r="P67" s="238">
        <v>0</v>
      </c>
      <c r="Q67" s="238">
        <f>ROUND(E67*P67,2)</f>
        <v>0</v>
      </c>
      <c r="R67" s="240" t="s">
        <v>350</v>
      </c>
      <c r="S67" s="240" t="s">
        <v>258</v>
      </c>
      <c r="T67" s="241" t="s">
        <v>258</v>
      </c>
      <c r="U67" s="223">
        <v>0.11</v>
      </c>
      <c r="V67" s="223">
        <f>ROUND(E67*U67,2)</f>
        <v>0.44</v>
      </c>
      <c r="W67" s="223"/>
      <c r="X67" s="223" t="s">
        <v>297</v>
      </c>
      <c r="Y67" s="223" t="s">
        <v>261</v>
      </c>
      <c r="Z67" s="212"/>
      <c r="AA67" s="212"/>
      <c r="AB67" s="212"/>
      <c r="AC67" s="212"/>
      <c r="AD67" s="212"/>
      <c r="AE67" s="212"/>
      <c r="AF67" s="212"/>
      <c r="AG67" s="212" t="s">
        <v>298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7" t="s">
        <v>370</v>
      </c>
      <c r="D68" s="256"/>
      <c r="E68" s="256"/>
      <c r="F68" s="256"/>
      <c r="G68" s="256"/>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300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47" t="s">
        <v>376</v>
      </c>
      <c r="D69" s="225"/>
      <c r="E69" s="226">
        <v>2</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289</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7" t="s">
        <v>377</v>
      </c>
      <c r="D70" s="225"/>
      <c r="E70" s="226">
        <v>2</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289</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5">
        <v>18</v>
      </c>
      <c r="B71" s="236" t="s">
        <v>378</v>
      </c>
      <c r="C71" s="245" t="s">
        <v>379</v>
      </c>
      <c r="D71" s="237" t="s">
        <v>368</v>
      </c>
      <c r="E71" s="238">
        <v>2</v>
      </c>
      <c r="F71" s="239"/>
      <c r="G71" s="240">
        <f>ROUND(E71*F71,2)</f>
        <v>0</v>
      </c>
      <c r="H71" s="239"/>
      <c r="I71" s="240">
        <f>ROUND(E71*H71,2)</f>
        <v>0</v>
      </c>
      <c r="J71" s="239"/>
      <c r="K71" s="240">
        <f>ROUND(E71*J71,2)</f>
        <v>0</v>
      </c>
      <c r="L71" s="240">
        <v>21</v>
      </c>
      <c r="M71" s="240">
        <f>G71*(1+L71/100)</f>
        <v>0</v>
      </c>
      <c r="N71" s="238">
        <v>7.6600000000000001E-3</v>
      </c>
      <c r="O71" s="238">
        <f>ROUND(E71*N71,2)</f>
        <v>0.02</v>
      </c>
      <c r="P71" s="238">
        <v>0</v>
      </c>
      <c r="Q71" s="238">
        <f>ROUND(E71*P71,2)</f>
        <v>0</v>
      </c>
      <c r="R71" s="240" t="s">
        <v>350</v>
      </c>
      <c r="S71" s="240" t="s">
        <v>258</v>
      </c>
      <c r="T71" s="241" t="s">
        <v>258</v>
      </c>
      <c r="U71" s="223">
        <v>0.11</v>
      </c>
      <c r="V71" s="223">
        <f>ROUND(E71*U71,2)</f>
        <v>0.22</v>
      </c>
      <c r="W71" s="223"/>
      <c r="X71" s="223" t="s">
        <v>297</v>
      </c>
      <c r="Y71" s="223" t="s">
        <v>261</v>
      </c>
      <c r="Z71" s="212"/>
      <c r="AA71" s="212"/>
      <c r="AB71" s="212"/>
      <c r="AC71" s="212"/>
      <c r="AD71" s="212"/>
      <c r="AE71" s="212"/>
      <c r="AF71" s="212"/>
      <c r="AG71" s="212" t="s">
        <v>298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7" t="s">
        <v>370</v>
      </c>
      <c r="D72" s="256"/>
      <c r="E72" s="256"/>
      <c r="F72" s="256"/>
      <c r="G72" s="256"/>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300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7" t="s">
        <v>380</v>
      </c>
      <c r="D73" s="225"/>
      <c r="E73" s="226">
        <v>2</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289</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5">
        <v>19</v>
      </c>
      <c r="B74" s="236" t="s">
        <v>381</v>
      </c>
      <c r="C74" s="245" t="s">
        <v>382</v>
      </c>
      <c r="D74" s="237" t="s">
        <v>368</v>
      </c>
      <c r="E74" s="238">
        <v>2</v>
      </c>
      <c r="F74" s="239"/>
      <c r="G74" s="240">
        <f>ROUND(E74*F74,2)</f>
        <v>0</v>
      </c>
      <c r="H74" s="239"/>
      <c r="I74" s="240">
        <f>ROUND(E74*H74,2)</f>
        <v>0</v>
      </c>
      <c r="J74" s="239"/>
      <c r="K74" s="240">
        <f>ROUND(E74*J74,2)</f>
        <v>0</v>
      </c>
      <c r="L74" s="240">
        <v>21</v>
      </c>
      <c r="M74" s="240">
        <f>G74*(1+L74/100)</f>
        <v>0</v>
      </c>
      <c r="N74" s="238">
        <v>8.3999999999999995E-3</v>
      </c>
      <c r="O74" s="238">
        <f>ROUND(E74*N74,2)</f>
        <v>0.02</v>
      </c>
      <c r="P74" s="238">
        <v>0</v>
      </c>
      <c r="Q74" s="238">
        <f>ROUND(E74*P74,2)</f>
        <v>0</v>
      </c>
      <c r="R74" s="240" t="s">
        <v>350</v>
      </c>
      <c r="S74" s="240" t="s">
        <v>258</v>
      </c>
      <c r="T74" s="241" t="s">
        <v>258</v>
      </c>
      <c r="U74" s="223">
        <v>0.14899999999999999</v>
      </c>
      <c r="V74" s="223">
        <f>ROUND(E74*U74,2)</f>
        <v>0.3</v>
      </c>
      <c r="W74" s="223"/>
      <c r="X74" s="223" t="s">
        <v>297</v>
      </c>
      <c r="Y74" s="223" t="s">
        <v>261</v>
      </c>
      <c r="Z74" s="212"/>
      <c r="AA74" s="212"/>
      <c r="AB74" s="212"/>
      <c r="AC74" s="212"/>
      <c r="AD74" s="212"/>
      <c r="AE74" s="212"/>
      <c r="AF74" s="212"/>
      <c r="AG74" s="212" t="s">
        <v>298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7" t="s">
        <v>370</v>
      </c>
      <c r="D75" s="256"/>
      <c r="E75" s="256"/>
      <c r="F75" s="256"/>
      <c r="G75" s="256"/>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7" t="s">
        <v>383</v>
      </c>
      <c r="D76" s="225"/>
      <c r="E76" s="226">
        <v>2</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289</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5">
        <v>20</v>
      </c>
      <c r="B77" s="236" t="s">
        <v>384</v>
      </c>
      <c r="C77" s="245" t="s">
        <v>385</v>
      </c>
      <c r="D77" s="237" t="s">
        <v>368</v>
      </c>
      <c r="E77" s="238">
        <v>6</v>
      </c>
      <c r="F77" s="239"/>
      <c r="G77" s="240">
        <f>ROUND(E77*F77,2)</f>
        <v>0</v>
      </c>
      <c r="H77" s="239"/>
      <c r="I77" s="240">
        <f>ROUND(E77*H77,2)</f>
        <v>0</v>
      </c>
      <c r="J77" s="239"/>
      <c r="K77" s="240">
        <f>ROUND(E77*J77,2)</f>
        <v>0</v>
      </c>
      <c r="L77" s="240">
        <v>21</v>
      </c>
      <c r="M77" s="240">
        <f>G77*(1+L77/100)</f>
        <v>0</v>
      </c>
      <c r="N77" s="238">
        <v>1.0500000000000001E-2</v>
      </c>
      <c r="O77" s="238">
        <f>ROUND(E77*N77,2)</f>
        <v>0.06</v>
      </c>
      <c r="P77" s="238">
        <v>0</v>
      </c>
      <c r="Q77" s="238">
        <f>ROUND(E77*P77,2)</f>
        <v>0</v>
      </c>
      <c r="R77" s="240" t="s">
        <v>350</v>
      </c>
      <c r="S77" s="240" t="s">
        <v>258</v>
      </c>
      <c r="T77" s="241" t="s">
        <v>258</v>
      </c>
      <c r="U77" s="223">
        <v>0.21</v>
      </c>
      <c r="V77" s="223">
        <f>ROUND(E77*U77,2)</f>
        <v>1.26</v>
      </c>
      <c r="W77" s="223"/>
      <c r="X77" s="223" t="s">
        <v>297</v>
      </c>
      <c r="Y77" s="223" t="s">
        <v>261</v>
      </c>
      <c r="Z77" s="212"/>
      <c r="AA77" s="212"/>
      <c r="AB77" s="212"/>
      <c r="AC77" s="212"/>
      <c r="AD77" s="212"/>
      <c r="AE77" s="212"/>
      <c r="AF77" s="212"/>
      <c r="AG77" s="212" t="s">
        <v>298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7" t="s">
        <v>370</v>
      </c>
      <c r="D78" s="256"/>
      <c r="E78" s="256"/>
      <c r="F78" s="256"/>
      <c r="G78" s="256"/>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300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7" t="s">
        <v>386</v>
      </c>
      <c r="D79" s="225"/>
      <c r="E79" s="226">
        <v>2</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289</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7" t="s">
        <v>387</v>
      </c>
      <c r="D80" s="225"/>
      <c r="E80" s="226">
        <v>2</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289</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7" t="s">
        <v>388</v>
      </c>
      <c r="D81" s="225"/>
      <c r="E81" s="226">
        <v>2</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289</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5">
        <v>21</v>
      </c>
      <c r="B82" s="236" t="s">
        <v>389</v>
      </c>
      <c r="C82" s="245" t="s">
        <v>390</v>
      </c>
      <c r="D82" s="237" t="s">
        <v>368</v>
      </c>
      <c r="E82" s="238">
        <v>21</v>
      </c>
      <c r="F82" s="239"/>
      <c r="G82" s="240">
        <f>ROUND(E82*F82,2)</f>
        <v>0</v>
      </c>
      <c r="H82" s="239"/>
      <c r="I82" s="240">
        <f>ROUND(E82*H82,2)</f>
        <v>0</v>
      </c>
      <c r="J82" s="239"/>
      <c r="K82" s="240">
        <f>ROUND(E82*J82,2)</f>
        <v>0</v>
      </c>
      <c r="L82" s="240">
        <v>21</v>
      </c>
      <c r="M82" s="240">
        <f>G82*(1+L82/100)</f>
        <v>0</v>
      </c>
      <c r="N82" s="238">
        <v>1.26E-2</v>
      </c>
      <c r="O82" s="238">
        <f>ROUND(E82*N82,2)</f>
        <v>0.26</v>
      </c>
      <c r="P82" s="238">
        <v>0</v>
      </c>
      <c r="Q82" s="238">
        <f>ROUND(E82*P82,2)</f>
        <v>0</v>
      </c>
      <c r="R82" s="240" t="s">
        <v>350</v>
      </c>
      <c r="S82" s="240" t="s">
        <v>258</v>
      </c>
      <c r="T82" s="241" t="s">
        <v>258</v>
      </c>
      <c r="U82" s="223">
        <v>0.21</v>
      </c>
      <c r="V82" s="223">
        <f>ROUND(E82*U82,2)</f>
        <v>4.41</v>
      </c>
      <c r="W82" s="223"/>
      <c r="X82" s="223" t="s">
        <v>297</v>
      </c>
      <c r="Y82" s="223" t="s">
        <v>261</v>
      </c>
      <c r="Z82" s="212"/>
      <c r="AA82" s="212"/>
      <c r="AB82" s="212"/>
      <c r="AC82" s="212"/>
      <c r="AD82" s="212"/>
      <c r="AE82" s="212"/>
      <c r="AF82" s="212"/>
      <c r="AG82" s="212" t="s">
        <v>298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7" t="s">
        <v>370</v>
      </c>
      <c r="D83" s="256"/>
      <c r="E83" s="256"/>
      <c r="F83" s="256"/>
      <c r="G83" s="256"/>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7" t="s">
        <v>391</v>
      </c>
      <c r="D84" s="225"/>
      <c r="E84" s="226">
        <v>2</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289</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47" t="s">
        <v>392</v>
      </c>
      <c r="D85" s="225"/>
      <c r="E85" s="226">
        <v>2</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289</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7" t="s">
        <v>393</v>
      </c>
      <c r="D86" s="225"/>
      <c r="E86" s="226">
        <v>2</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289</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7" t="s">
        <v>394</v>
      </c>
      <c r="D87" s="225"/>
      <c r="E87" s="226">
        <v>2</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289</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7" t="s">
        <v>395</v>
      </c>
      <c r="D88" s="225"/>
      <c r="E88" s="226">
        <v>2</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289</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7" t="s">
        <v>396</v>
      </c>
      <c r="D89" s="225"/>
      <c r="E89" s="226">
        <v>2</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289</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7" t="s">
        <v>397</v>
      </c>
      <c r="D90" s="225"/>
      <c r="E90" s="226">
        <v>6</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289</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7" t="s">
        <v>398</v>
      </c>
      <c r="D91" s="225"/>
      <c r="E91" s="226">
        <v>3</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289</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5">
        <v>22</v>
      </c>
      <c r="B92" s="236" t="s">
        <v>399</v>
      </c>
      <c r="C92" s="245" t="s">
        <v>400</v>
      </c>
      <c r="D92" s="237" t="s">
        <v>295</v>
      </c>
      <c r="E92" s="238">
        <v>0.90049999999999997</v>
      </c>
      <c r="F92" s="239"/>
      <c r="G92" s="240">
        <f>ROUND(E92*F92,2)</f>
        <v>0</v>
      </c>
      <c r="H92" s="239"/>
      <c r="I92" s="240">
        <f>ROUND(E92*H92,2)</f>
        <v>0</v>
      </c>
      <c r="J92" s="239"/>
      <c r="K92" s="240">
        <f>ROUND(E92*J92,2)</f>
        <v>0</v>
      </c>
      <c r="L92" s="240">
        <v>21</v>
      </c>
      <c r="M92" s="240">
        <f>G92*(1+L92/100)</f>
        <v>0</v>
      </c>
      <c r="N92" s="238">
        <v>2.52501</v>
      </c>
      <c r="O92" s="238">
        <f>ROUND(E92*N92,2)</f>
        <v>2.27</v>
      </c>
      <c r="P92" s="238">
        <v>0</v>
      </c>
      <c r="Q92" s="238">
        <f>ROUND(E92*P92,2)</f>
        <v>0</v>
      </c>
      <c r="R92" s="240" t="s">
        <v>328</v>
      </c>
      <c r="S92" s="240" t="s">
        <v>258</v>
      </c>
      <c r="T92" s="241" t="s">
        <v>258</v>
      </c>
      <c r="U92" s="223">
        <v>1.421</v>
      </c>
      <c r="V92" s="223">
        <f>ROUND(E92*U92,2)</f>
        <v>1.28</v>
      </c>
      <c r="W92" s="223"/>
      <c r="X92" s="223" t="s">
        <v>297</v>
      </c>
      <c r="Y92" s="223" t="s">
        <v>351</v>
      </c>
      <c r="Z92" s="212"/>
      <c r="AA92" s="212"/>
      <c r="AB92" s="212"/>
      <c r="AC92" s="212"/>
      <c r="AD92" s="212"/>
      <c r="AE92" s="212"/>
      <c r="AF92" s="212"/>
      <c r="AG92" s="212" t="s">
        <v>298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47" t="s">
        <v>353</v>
      </c>
      <c r="D93" s="225"/>
      <c r="E93" s="226">
        <v>7.8119999999999995E-2</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289</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7" t="s">
        <v>354</v>
      </c>
      <c r="D94" s="225"/>
      <c r="E94" s="226">
        <v>4.4999999999999998E-2</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289</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7" t="s">
        <v>355</v>
      </c>
      <c r="D95" s="225"/>
      <c r="E95" s="226">
        <v>3.7499999999999999E-2</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289</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7" t="s">
        <v>356</v>
      </c>
      <c r="D96" s="225"/>
      <c r="E96" s="226">
        <v>5.0250000000000003E-2</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289</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7" t="s">
        <v>357</v>
      </c>
      <c r="D97" s="225"/>
      <c r="E97" s="226">
        <v>2.2499999999999999E-2</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289</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7" t="s">
        <v>401</v>
      </c>
      <c r="D98" s="225"/>
      <c r="E98" s="226">
        <v>1.0800000000000001E-2</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289</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7" t="s">
        <v>359</v>
      </c>
      <c r="D99" s="225"/>
      <c r="E99" s="226">
        <v>0.1113</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289</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7" t="s">
        <v>360</v>
      </c>
      <c r="D100" s="225"/>
      <c r="E100" s="226">
        <v>0.11550000000000001</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289</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7" t="s">
        <v>361</v>
      </c>
      <c r="D101" s="225"/>
      <c r="E101" s="226">
        <v>9.4500000000000001E-2</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289</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7" t="s">
        <v>362</v>
      </c>
      <c r="D102" s="225"/>
      <c r="E102" s="226">
        <v>0.11550000000000001</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289</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7" t="s">
        <v>363</v>
      </c>
      <c r="D103" s="225"/>
      <c r="E103" s="226">
        <v>0.12180000000000001</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289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7" t="s">
        <v>364</v>
      </c>
      <c r="D104" s="225"/>
      <c r="E104" s="226">
        <v>4.6730000000000001E-2</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289</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7" t="s">
        <v>365</v>
      </c>
      <c r="D105" s="225"/>
      <c r="E105" s="226">
        <v>5.0999999999999997E-2</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289</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5">
        <v>23</v>
      </c>
      <c r="B106" s="236" t="s">
        <v>402</v>
      </c>
      <c r="C106" s="245" t="s">
        <v>403</v>
      </c>
      <c r="D106" s="237" t="s">
        <v>404</v>
      </c>
      <c r="E106" s="238">
        <v>1.7383999999999999</v>
      </c>
      <c r="F106" s="239"/>
      <c r="G106" s="240">
        <f>ROUND(E106*F106,2)</f>
        <v>0</v>
      </c>
      <c r="H106" s="239"/>
      <c r="I106" s="240">
        <f>ROUND(E106*H106,2)</f>
        <v>0</v>
      </c>
      <c r="J106" s="239"/>
      <c r="K106" s="240">
        <f>ROUND(E106*J106,2)</f>
        <v>0</v>
      </c>
      <c r="L106" s="240">
        <v>21</v>
      </c>
      <c r="M106" s="240">
        <f>G106*(1+L106/100)</f>
        <v>0</v>
      </c>
      <c r="N106" s="238">
        <v>1.9539999999999998E-2</v>
      </c>
      <c r="O106" s="238">
        <f>ROUND(E106*N106,2)</f>
        <v>0.03</v>
      </c>
      <c r="P106" s="238">
        <v>0</v>
      </c>
      <c r="Q106" s="238">
        <f>ROUND(E106*P106,2)</f>
        <v>0</v>
      </c>
      <c r="R106" s="240" t="s">
        <v>328</v>
      </c>
      <c r="S106" s="240" t="s">
        <v>258</v>
      </c>
      <c r="T106" s="241" t="s">
        <v>258</v>
      </c>
      <c r="U106" s="223">
        <v>18.175000000000001</v>
      </c>
      <c r="V106" s="223">
        <f>ROUND(E106*U106,2)</f>
        <v>31.6</v>
      </c>
      <c r="W106" s="223"/>
      <c r="X106" s="223" t="s">
        <v>297</v>
      </c>
      <c r="Y106" s="223" t="s">
        <v>261</v>
      </c>
      <c r="Z106" s="212"/>
      <c r="AA106" s="212"/>
      <c r="AB106" s="212"/>
      <c r="AC106" s="212"/>
      <c r="AD106" s="212"/>
      <c r="AE106" s="212"/>
      <c r="AF106" s="212"/>
      <c r="AG106" s="212" t="s">
        <v>298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7" t="s">
        <v>405</v>
      </c>
      <c r="D107" s="256"/>
      <c r="E107" s="256"/>
      <c r="F107" s="256"/>
      <c r="G107" s="256"/>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300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7" t="s">
        <v>406</v>
      </c>
      <c r="D108" s="225"/>
      <c r="E108" s="226"/>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289</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7" t="s">
        <v>407</v>
      </c>
      <c r="D109" s="225"/>
      <c r="E109" s="226">
        <v>2.052E-2</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289</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7" t="s">
        <v>408</v>
      </c>
      <c r="D110" s="225"/>
      <c r="E110" s="226"/>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289</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7" t="s">
        <v>409</v>
      </c>
      <c r="D111" s="225"/>
      <c r="E111" s="226">
        <v>0.15178</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289</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47" t="s">
        <v>410</v>
      </c>
      <c r="D112" s="225"/>
      <c r="E112" s="226">
        <v>0.10199999999999999</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289</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7" t="s">
        <v>411</v>
      </c>
      <c r="D113" s="225"/>
      <c r="E113" s="226">
        <v>5.0999999999999997E-2</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289</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7" t="s">
        <v>412</v>
      </c>
      <c r="D114" s="225"/>
      <c r="E114" s="226">
        <v>6.8339999999999998E-2</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289</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47" t="s">
        <v>413</v>
      </c>
      <c r="D115" s="225"/>
      <c r="E115" s="226">
        <v>5.0999999999999997E-2</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289</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7" t="s">
        <v>414</v>
      </c>
      <c r="D116" s="225"/>
      <c r="E116" s="226">
        <v>0.21623999999999999</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289</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7" t="s">
        <v>415</v>
      </c>
      <c r="D117" s="225"/>
      <c r="E117" s="226">
        <v>0.22439999999999999</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289</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7" t="s">
        <v>416</v>
      </c>
      <c r="D118" s="225"/>
      <c r="E118" s="226">
        <v>0.18360000000000001</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289</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7" t="s">
        <v>417</v>
      </c>
      <c r="D119" s="225"/>
      <c r="E119" s="226">
        <v>0.22439999999999999</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289</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7" t="s">
        <v>418</v>
      </c>
      <c r="D120" s="225"/>
      <c r="E120" s="226">
        <v>0.23663999999999999</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289</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7" t="s">
        <v>419</v>
      </c>
      <c r="D121" s="225"/>
      <c r="E121" s="226">
        <v>9.6290000000000001E-2</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289</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7" t="s">
        <v>420</v>
      </c>
      <c r="D122" s="225"/>
      <c r="E122" s="226">
        <v>6.9360000000000005E-2</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289</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7" t="s">
        <v>421</v>
      </c>
      <c r="D123" s="225"/>
      <c r="E123" s="226">
        <v>2.1420000000000002E-2</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289</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7" t="s">
        <v>422</v>
      </c>
      <c r="D124" s="225"/>
      <c r="E124" s="226">
        <v>2.1420000000000002E-2</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289</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5">
        <v>24</v>
      </c>
      <c r="B125" s="236" t="s">
        <v>423</v>
      </c>
      <c r="C125" s="245" t="s">
        <v>424</v>
      </c>
      <c r="D125" s="237" t="s">
        <v>321</v>
      </c>
      <c r="E125" s="238">
        <v>6.5868000000000002</v>
      </c>
      <c r="F125" s="239"/>
      <c r="G125" s="240">
        <f>ROUND(E125*F125,2)</f>
        <v>0</v>
      </c>
      <c r="H125" s="239"/>
      <c r="I125" s="240">
        <f>ROUND(E125*H125,2)</f>
        <v>0</v>
      </c>
      <c r="J125" s="239"/>
      <c r="K125" s="240">
        <f>ROUND(E125*J125,2)</f>
        <v>0</v>
      </c>
      <c r="L125" s="240">
        <v>21</v>
      </c>
      <c r="M125" s="240">
        <f>G125*(1+L125/100)</f>
        <v>0</v>
      </c>
      <c r="N125" s="238">
        <v>0.15679999999999999</v>
      </c>
      <c r="O125" s="238">
        <f>ROUND(E125*N125,2)</f>
        <v>1.03</v>
      </c>
      <c r="P125" s="238">
        <v>0</v>
      </c>
      <c r="Q125" s="238">
        <f>ROUND(E125*P125,2)</f>
        <v>0</v>
      </c>
      <c r="R125" s="240" t="s">
        <v>328</v>
      </c>
      <c r="S125" s="240" t="s">
        <v>258</v>
      </c>
      <c r="T125" s="241" t="s">
        <v>258</v>
      </c>
      <c r="U125" s="223">
        <v>1.2225999999999999</v>
      </c>
      <c r="V125" s="223">
        <f>ROUND(E125*U125,2)</f>
        <v>8.0500000000000007</v>
      </c>
      <c r="W125" s="223"/>
      <c r="X125" s="223" t="s">
        <v>297</v>
      </c>
      <c r="Y125" s="223" t="s">
        <v>351</v>
      </c>
      <c r="Z125" s="212"/>
      <c r="AA125" s="212"/>
      <c r="AB125" s="212"/>
      <c r="AC125" s="212"/>
      <c r="AD125" s="212"/>
      <c r="AE125" s="212"/>
      <c r="AF125" s="212"/>
      <c r="AG125" s="212" t="s">
        <v>298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7" t="s">
        <v>425</v>
      </c>
      <c r="D126" s="256"/>
      <c r="E126" s="256"/>
      <c r="F126" s="256"/>
      <c r="G126" s="256"/>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300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7" t="s">
        <v>426</v>
      </c>
      <c r="D127" s="225"/>
      <c r="E127" s="226">
        <v>0.44640000000000002</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289</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7" t="s">
        <v>427</v>
      </c>
      <c r="D128" s="225"/>
      <c r="E128" s="226">
        <v>0.6</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289</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7" t="s">
        <v>428</v>
      </c>
      <c r="D129" s="225"/>
      <c r="E129" s="226">
        <v>0.3</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289</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7" t="s">
        <v>429</v>
      </c>
      <c r="D130" s="225"/>
      <c r="E130" s="226">
        <v>0.40200000000000002</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289</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7" t="s">
        <v>430</v>
      </c>
      <c r="D131" s="225"/>
      <c r="E131" s="226">
        <v>0.3</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289</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47" t="s">
        <v>431</v>
      </c>
      <c r="D132" s="225"/>
      <c r="E132" s="226">
        <v>0.12</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289</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7" t="s">
        <v>432</v>
      </c>
      <c r="D133" s="225"/>
      <c r="E133" s="226">
        <v>0.63600000000000001</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289</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7" t="s">
        <v>433</v>
      </c>
      <c r="D134" s="225"/>
      <c r="E134" s="226">
        <v>0.66</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289</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7" t="s">
        <v>434</v>
      </c>
      <c r="D135" s="225"/>
      <c r="E135" s="226">
        <v>0.54</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289</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47" t="s">
        <v>435</v>
      </c>
      <c r="D136" s="225"/>
      <c r="E136" s="226">
        <v>0.66</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289</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47" t="s">
        <v>436</v>
      </c>
      <c r="D137" s="225"/>
      <c r="E137" s="226">
        <v>0.69599999999999995</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289</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7" t="s">
        <v>437</v>
      </c>
      <c r="D138" s="225"/>
      <c r="E138" s="226">
        <v>0.56640000000000001</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289</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7" t="s">
        <v>438</v>
      </c>
      <c r="D139" s="225"/>
      <c r="E139" s="226">
        <v>0.40799999999999997</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289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7" t="s">
        <v>439</v>
      </c>
      <c r="D140" s="225"/>
      <c r="E140" s="226">
        <v>0.126</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289</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7" t="s">
        <v>440</v>
      </c>
      <c r="D141" s="225"/>
      <c r="E141" s="226">
        <v>0.126</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289</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5">
        <v>25</v>
      </c>
      <c r="B142" s="236" t="s">
        <v>441</v>
      </c>
      <c r="C142" s="245" t="s">
        <v>442</v>
      </c>
      <c r="D142" s="237" t="s">
        <v>321</v>
      </c>
      <c r="E142" s="238">
        <v>25.9895</v>
      </c>
      <c r="F142" s="239"/>
      <c r="G142" s="240">
        <f>ROUND(E142*F142,2)</f>
        <v>0</v>
      </c>
      <c r="H142" s="239"/>
      <c r="I142" s="240">
        <f>ROUND(E142*H142,2)</f>
        <v>0</v>
      </c>
      <c r="J142" s="239"/>
      <c r="K142" s="240">
        <f>ROUND(E142*J142,2)</f>
        <v>0</v>
      </c>
      <c r="L142" s="240">
        <v>21</v>
      </c>
      <c r="M142" s="240">
        <f>G142*(1+L142/100)</f>
        <v>0</v>
      </c>
      <c r="N142" s="238">
        <v>5.4200000000000003E-3</v>
      </c>
      <c r="O142" s="238">
        <f>ROUND(E142*N142,2)</f>
        <v>0.14000000000000001</v>
      </c>
      <c r="P142" s="238">
        <v>0</v>
      </c>
      <c r="Q142" s="238">
        <f>ROUND(E142*P142,2)</f>
        <v>0</v>
      </c>
      <c r="R142" s="240" t="s">
        <v>328</v>
      </c>
      <c r="S142" s="240" t="s">
        <v>258</v>
      </c>
      <c r="T142" s="241" t="s">
        <v>258</v>
      </c>
      <c r="U142" s="223">
        <v>0.89205000000000001</v>
      </c>
      <c r="V142" s="223">
        <f>ROUND(E142*U142,2)</f>
        <v>23.18</v>
      </c>
      <c r="W142" s="223"/>
      <c r="X142" s="223" t="s">
        <v>297</v>
      </c>
      <c r="Y142" s="223" t="s">
        <v>351</v>
      </c>
      <c r="Z142" s="212"/>
      <c r="AA142" s="212"/>
      <c r="AB142" s="212"/>
      <c r="AC142" s="212"/>
      <c r="AD142" s="212"/>
      <c r="AE142" s="212"/>
      <c r="AF142" s="212"/>
      <c r="AG142" s="212" t="s">
        <v>298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2" x14ac:dyDescent="0.2">
      <c r="A143" s="219"/>
      <c r="B143" s="220"/>
      <c r="C143" s="267" t="s">
        <v>443</v>
      </c>
      <c r="D143" s="256"/>
      <c r="E143" s="256"/>
      <c r="F143" s="256"/>
      <c r="G143" s="256"/>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300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2" t="str">
        <f>C143</f>
        <v>plentování potrubí, válcovaných nosníků, výklenků nebo nik, jakéhokoliv tvaru, na jakoukoliv maltu, s potřebným vypnutím pletiva, přetažením a zakotvením drátů a provedení postřiku maltou,</v>
      </c>
      <c r="BB143" s="212"/>
      <c r="BC143" s="212"/>
      <c r="BD143" s="212"/>
      <c r="BE143" s="212"/>
      <c r="BF143" s="212"/>
      <c r="BG143" s="212"/>
      <c r="BH143" s="212"/>
    </row>
    <row r="144" spans="1:60" outlineLevel="2" x14ac:dyDescent="0.2">
      <c r="A144" s="219"/>
      <c r="B144" s="220"/>
      <c r="C144" s="247" t="s">
        <v>444</v>
      </c>
      <c r="D144" s="225"/>
      <c r="E144" s="226">
        <v>2.0459999999999998</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289</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7" t="s">
        <v>445</v>
      </c>
      <c r="D145" s="225"/>
      <c r="E145" s="226">
        <v>1.75</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289</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7" t="s">
        <v>446</v>
      </c>
      <c r="D146" s="225"/>
      <c r="E146" s="226">
        <v>1.125</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289</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7" t="s">
        <v>447</v>
      </c>
      <c r="D147" s="225"/>
      <c r="E147" s="226">
        <v>1.5075000000000001</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289</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7" t="s">
        <v>448</v>
      </c>
      <c r="D148" s="225"/>
      <c r="E148" s="226">
        <v>0.875</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289</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7" t="s">
        <v>449</v>
      </c>
      <c r="D149" s="225"/>
      <c r="E149" s="226">
        <v>0.48</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289</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7" t="s">
        <v>450</v>
      </c>
      <c r="D150" s="225"/>
      <c r="E150" s="226">
        <v>2.915</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289</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7" t="s">
        <v>451</v>
      </c>
      <c r="D151" s="225"/>
      <c r="E151" s="226">
        <v>3.0249999999999999</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289</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7" t="s">
        <v>452</v>
      </c>
      <c r="D152" s="225"/>
      <c r="E152" s="226">
        <v>2.4750000000000001</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289</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7" t="s">
        <v>453</v>
      </c>
      <c r="D153" s="225"/>
      <c r="E153" s="226">
        <v>3.0249999999999999</v>
      </c>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289</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7" t="s">
        <v>454</v>
      </c>
      <c r="D154" s="225"/>
      <c r="E154" s="226">
        <v>3.19</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289</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7" t="s">
        <v>455</v>
      </c>
      <c r="D155" s="225"/>
      <c r="E155" s="226">
        <v>1.4159999999999999</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289</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7" t="s">
        <v>456</v>
      </c>
      <c r="D156" s="225"/>
      <c r="E156" s="226">
        <v>1.53</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289</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7" t="s">
        <v>457</v>
      </c>
      <c r="D157" s="225"/>
      <c r="E157" s="226">
        <v>0.315</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289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7" t="s">
        <v>458</v>
      </c>
      <c r="D158" s="225"/>
      <c r="E158" s="226">
        <v>0.315</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289</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5">
        <v>26</v>
      </c>
      <c r="B159" s="236" t="s">
        <v>459</v>
      </c>
      <c r="C159" s="245" t="s">
        <v>460</v>
      </c>
      <c r="D159" s="237" t="s">
        <v>404</v>
      </c>
      <c r="E159" s="238">
        <v>2.2159999999999999E-2</v>
      </c>
      <c r="F159" s="239"/>
      <c r="G159" s="240">
        <f>ROUND(E159*F159,2)</f>
        <v>0</v>
      </c>
      <c r="H159" s="239"/>
      <c r="I159" s="240">
        <f>ROUND(E159*H159,2)</f>
        <v>0</v>
      </c>
      <c r="J159" s="239"/>
      <c r="K159" s="240">
        <f>ROUND(E159*J159,2)</f>
        <v>0</v>
      </c>
      <c r="L159" s="240">
        <v>21</v>
      </c>
      <c r="M159" s="240">
        <f>G159*(1+L159/100)</f>
        <v>0</v>
      </c>
      <c r="N159" s="238">
        <v>1</v>
      </c>
      <c r="O159" s="238">
        <f>ROUND(E159*N159,2)</f>
        <v>0.02</v>
      </c>
      <c r="P159" s="238">
        <v>0</v>
      </c>
      <c r="Q159" s="238">
        <f>ROUND(E159*P159,2)</f>
        <v>0</v>
      </c>
      <c r="R159" s="240" t="s">
        <v>461</v>
      </c>
      <c r="S159" s="240" t="s">
        <v>258</v>
      </c>
      <c r="T159" s="241" t="s">
        <v>258</v>
      </c>
      <c r="U159" s="223">
        <v>0</v>
      </c>
      <c r="V159" s="223">
        <f>ROUND(E159*U159,2)</f>
        <v>0</v>
      </c>
      <c r="W159" s="223"/>
      <c r="X159" s="223" t="s">
        <v>462</v>
      </c>
      <c r="Y159" s="223" t="s">
        <v>261</v>
      </c>
      <c r="Z159" s="212"/>
      <c r="AA159" s="212"/>
      <c r="AB159" s="212"/>
      <c r="AC159" s="212"/>
      <c r="AD159" s="212"/>
      <c r="AE159" s="212"/>
      <c r="AF159" s="212"/>
      <c r="AG159" s="212" t="s">
        <v>463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7" t="s">
        <v>464</v>
      </c>
      <c r="D160" s="225"/>
      <c r="E160" s="226"/>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289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47" t="s">
        <v>465</v>
      </c>
      <c r="D161" s="225"/>
      <c r="E161" s="226">
        <v>2.2159999999999999E-2</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289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1" x14ac:dyDescent="0.2">
      <c r="A162" s="235">
        <v>27</v>
      </c>
      <c r="B162" s="236" t="s">
        <v>466</v>
      </c>
      <c r="C162" s="245" t="s">
        <v>467</v>
      </c>
      <c r="D162" s="237" t="s">
        <v>404</v>
      </c>
      <c r="E162" s="238">
        <v>1.85531</v>
      </c>
      <c r="F162" s="239"/>
      <c r="G162" s="240">
        <f>ROUND(E162*F162,2)</f>
        <v>0</v>
      </c>
      <c r="H162" s="239"/>
      <c r="I162" s="240">
        <f>ROUND(E162*H162,2)</f>
        <v>0</v>
      </c>
      <c r="J162" s="239"/>
      <c r="K162" s="240">
        <f>ROUND(E162*J162,2)</f>
        <v>0</v>
      </c>
      <c r="L162" s="240">
        <v>21</v>
      </c>
      <c r="M162" s="240">
        <f>G162*(1+L162/100)</f>
        <v>0</v>
      </c>
      <c r="N162" s="238">
        <v>1</v>
      </c>
      <c r="O162" s="238">
        <f>ROUND(E162*N162,2)</f>
        <v>1.86</v>
      </c>
      <c r="P162" s="238">
        <v>0</v>
      </c>
      <c r="Q162" s="238">
        <f>ROUND(E162*P162,2)</f>
        <v>0</v>
      </c>
      <c r="R162" s="240" t="s">
        <v>461</v>
      </c>
      <c r="S162" s="240" t="s">
        <v>258</v>
      </c>
      <c r="T162" s="241" t="s">
        <v>258</v>
      </c>
      <c r="U162" s="223">
        <v>0</v>
      </c>
      <c r="V162" s="223">
        <f>ROUND(E162*U162,2)</f>
        <v>0</v>
      </c>
      <c r="W162" s="223"/>
      <c r="X162" s="223" t="s">
        <v>462</v>
      </c>
      <c r="Y162" s="223" t="s">
        <v>261</v>
      </c>
      <c r="Z162" s="212"/>
      <c r="AA162" s="212"/>
      <c r="AB162" s="212"/>
      <c r="AC162" s="212"/>
      <c r="AD162" s="212"/>
      <c r="AE162" s="212"/>
      <c r="AF162" s="212"/>
      <c r="AG162" s="212" t="s">
        <v>463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7" t="s">
        <v>468</v>
      </c>
      <c r="D163" s="225"/>
      <c r="E163" s="226"/>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289</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7" t="s">
        <v>469</v>
      </c>
      <c r="D164" s="225"/>
      <c r="E164" s="226">
        <v>0.16392000000000001</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289</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7" t="s">
        <v>470</v>
      </c>
      <c r="D165" s="225"/>
      <c r="E165" s="226">
        <v>0.11015999999999999</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289</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7" t="s">
        <v>471</v>
      </c>
      <c r="D166" s="225"/>
      <c r="E166" s="226">
        <v>5.5079999999999997E-2</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289</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7" t="s">
        <v>472</v>
      </c>
      <c r="D167" s="225"/>
      <c r="E167" s="226">
        <v>7.3810000000000001E-2</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289</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47" t="s">
        <v>473</v>
      </c>
      <c r="D168" s="225"/>
      <c r="E168" s="226">
        <v>5.5079999999999997E-2</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289</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47" t="s">
        <v>474</v>
      </c>
      <c r="D169" s="225"/>
      <c r="E169" s="226">
        <v>0.23354</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289</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47" t="s">
        <v>475</v>
      </c>
      <c r="D170" s="225"/>
      <c r="E170" s="226">
        <v>0.24235000000000001</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289</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7" t="s">
        <v>476</v>
      </c>
      <c r="D171" s="225"/>
      <c r="E171" s="226">
        <v>0.19828999999999999</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289</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47" t="s">
        <v>477</v>
      </c>
      <c r="D172" s="225"/>
      <c r="E172" s="226">
        <v>0.24235000000000001</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289</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47" t="s">
        <v>478</v>
      </c>
      <c r="D173" s="225"/>
      <c r="E173" s="226">
        <v>0.25557000000000002</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289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7" t="s">
        <v>479</v>
      </c>
      <c r="D174" s="225"/>
      <c r="E174" s="226">
        <v>0.10399</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289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47" t="s">
        <v>480</v>
      </c>
      <c r="D175" s="225"/>
      <c r="E175" s="226">
        <v>7.4910000000000004E-2</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289</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47" t="s">
        <v>481</v>
      </c>
      <c r="D176" s="225"/>
      <c r="E176" s="226">
        <v>2.3130000000000001E-2</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289</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47" t="s">
        <v>482</v>
      </c>
      <c r="D177" s="225"/>
      <c r="E177" s="226">
        <v>2.3130000000000001E-2</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289</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x14ac:dyDescent="0.2">
      <c r="A178" s="228" t="s">
        <v>253</v>
      </c>
      <c r="B178" s="229" t="s">
        <v>89</v>
      </c>
      <c r="C178" s="244" t="s">
        <v>90</v>
      </c>
      <c r="D178" s="230"/>
      <c r="E178" s="231"/>
      <c r="F178" s="232"/>
      <c r="G178" s="232">
        <f>SUMIF(AG179:AG228,"&lt;&gt;NOR",G179:G228)</f>
        <v>0</v>
      </c>
      <c r="H178" s="232"/>
      <c r="I178" s="232">
        <f>SUM(I179:I228)</f>
        <v>0</v>
      </c>
      <c r="J178" s="232"/>
      <c r="K178" s="232">
        <f>SUM(K179:K228)</f>
        <v>0</v>
      </c>
      <c r="L178" s="232"/>
      <c r="M178" s="232">
        <f>SUM(M179:M228)</f>
        <v>0</v>
      </c>
      <c r="N178" s="231"/>
      <c r="O178" s="231">
        <f>SUM(O179:O228)</f>
        <v>32.96</v>
      </c>
      <c r="P178" s="231"/>
      <c r="Q178" s="231">
        <f>SUM(Q179:Q228)</f>
        <v>0</v>
      </c>
      <c r="R178" s="232"/>
      <c r="S178" s="232"/>
      <c r="T178" s="233"/>
      <c r="U178" s="227"/>
      <c r="V178" s="227">
        <f>SUM(V179:V228)</f>
        <v>96.429999999999978</v>
      </c>
      <c r="W178" s="227"/>
      <c r="X178" s="227"/>
      <c r="Y178" s="227"/>
      <c r="AG178" t="s">
        <v>254</v>
      </c>
    </row>
    <row r="179" spans="1:60" ht="22.5" outlineLevel="1" x14ac:dyDescent="0.2">
      <c r="A179" s="235">
        <v>28</v>
      </c>
      <c r="B179" s="236" t="s">
        <v>483</v>
      </c>
      <c r="C179" s="245" t="s">
        <v>484</v>
      </c>
      <c r="D179" s="237" t="s">
        <v>295</v>
      </c>
      <c r="E179" s="238">
        <v>1.9438599999999999</v>
      </c>
      <c r="F179" s="239"/>
      <c r="G179" s="240">
        <f>ROUND(E179*F179,2)</f>
        <v>0</v>
      </c>
      <c r="H179" s="239"/>
      <c r="I179" s="240">
        <f>ROUND(E179*H179,2)</f>
        <v>0</v>
      </c>
      <c r="J179" s="239"/>
      <c r="K179" s="240">
        <f>ROUND(E179*J179,2)</f>
        <v>0</v>
      </c>
      <c r="L179" s="240">
        <v>21</v>
      </c>
      <c r="M179" s="240">
        <f>G179*(1+L179/100)</f>
        <v>0</v>
      </c>
      <c r="N179" s="238">
        <v>1.62836</v>
      </c>
      <c r="O179" s="238">
        <f>ROUND(E179*N179,2)</f>
        <v>3.17</v>
      </c>
      <c r="P179" s="238">
        <v>0</v>
      </c>
      <c r="Q179" s="238">
        <f>ROUND(E179*P179,2)</f>
        <v>0</v>
      </c>
      <c r="R179" s="240" t="s">
        <v>350</v>
      </c>
      <c r="S179" s="240" t="s">
        <v>258</v>
      </c>
      <c r="T179" s="241" t="s">
        <v>258</v>
      </c>
      <c r="U179" s="223">
        <v>4.8899999999999997</v>
      </c>
      <c r="V179" s="223">
        <f>ROUND(E179*U179,2)</f>
        <v>9.51</v>
      </c>
      <c r="W179" s="223"/>
      <c r="X179" s="223" t="s">
        <v>297</v>
      </c>
      <c r="Y179" s="223" t="s">
        <v>261</v>
      </c>
      <c r="Z179" s="212"/>
      <c r="AA179" s="212"/>
      <c r="AB179" s="212"/>
      <c r="AC179" s="212"/>
      <c r="AD179" s="212"/>
      <c r="AE179" s="212"/>
      <c r="AF179" s="212"/>
      <c r="AG179" s="212" t="s">
        <v>298</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7" t="s">
        <v>485</v>
      </c>
      <c r="D180" s="256"/>
      <c r="E180" s="256"/>
      <c r="F180" s="256"/>
      <c r="G180" s="256"/>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300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7" t="s">
        <v>486</v>
      </c>
      <c r="D181" s="225"/>
      <c r="E181" s="226">
        <v>0.42</v>
      </c>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289</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7" t="s">
        <v>487</v>
      </c>
      <c r="D182" s="225"/>
      <c r="E182" s="226">
        <v>0.68686000000000003</v>
      </c>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289</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7" t="s">
        <v>488</v>
      </c>
      <c r="D183" s="225"/>
      <c r="E183" s="226">
        <v>0.83699999999999997</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289</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35">
        <v>29</v>
      </c>
      <c r="B184" s="236" t="s">
        <v>489</v>
      </c>
      <c r="C184" s="245" t="s">
        <v>490</v>
      </c>
      <c r="D184" s="237" t="s">
        <v>295</v>
      </c>
      <c r="E184" s="238">
        <v>1.2376</v>
      </c>
      <c r="F184" s="239"/>
      <c r="G184" s="240">
        <f>ROUND(E184*F184,2)</f>
        <v>0</v>
      </c>
      <c r="H184" s="239"/>
      <c r="I184" s="240">
        <f>ROUND(E184*H184,2)</f>
        <v>0</v>
      </c>
      <c r="J184" s="239"/>
      <c r="K184" s="240">
        <f>ROUND(E184*J184,2)</f>
        <v>0</v>
      </c>
      <c r="L184" s="240">
        <v>21</v>
      </c>
      <c r="M184" s="240">
        <f>G184*(1+L184/100)</f>
        <v>0</v>
      </c>
      <c r="N184" s="238">
        <v>1.62836</v>
      </c>
      <c r="O184" s="238">
        <f>ROUND(E184*N184,2)</f>
        <v>2.02</v>
      </c>
      <c r="P184" s="238">
        <v>0</v>
      </c>
      <c r="Q184" s="238">
        <f>ROUND(E184*P184,2)</f>
        <v>0</v>
      </c>
      <c r="R184" s="240" t="s">
        <v>350</v>
      </c>
      <c r="S184" s="240" t="s">
        <v>258</v>
      </c>
      <c r="T184" s="241" t="s">
        <v>258</v>
      </c>
      <c r="U184" s="223">
        <v>3.9380000000000002</v>
      </c>
      <c r="V184" s="223">
        <f>ROUND(E184*U184,2)</f>
        <v>4.87</v>
      </c>
      <c r="W184" s="223"/>
      <c r="X184" s="223" t="s">
        <v>297</v>
      </c>
      <c r="Y184" s="223" t="s">
        <v>261</v>
      </c>
      <c r="Z184" s="212"/>
      <c r="AA184" s="212"/>
      <c r="AB184" s="212"/>
      <c r="AC184" s="212"/>
      <c r="AD184" s="212"/>
      <c r="AE184" s="212"/>
      <c r="AF184" s="212"/>
      <c r="AG184" s="212" t="s">
        <v>298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67" t="s">
        <v>485</v>
      </c>
      <c r="D185" s="256"/>
      <c r="E185" s="256"/>
      <c r="F185" s="256"/>
      <c r="G185" s="256"/>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300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7" t="s">
        <v>491</v>
      </c>
      <c r="D186" s="225"/>
      <c r="E186" s="226">
        <v>1.2376</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289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5">
        <v>30</v>
      </c>
      <c r="B187" s="236" t="s">
        <v>492</v>
      </c>
      <c r="C187" s="245" t="s">
        <v>493</v>
      </c>
      <c r="D187" s="237" t="s">
        <v>321</v>
      </c>
      <c r="E187" s="238">
        <v>13.173999999999999</v>
      </c>
      <c r="F187" s="239"/>
      <c r="G187" s="240">
        <f>ROUND(E187*F187,2)</f>
        <v>0</v>
      </c>
      <c r="H187" s="239"/>
      <c r="I187" s="240">
        <f>ROUND(E187*H187,2)</f>
        <v>0</v>
      </c>
      <c r="J187" s="239"/>
      <c r="K187" s="240">
        <f>ROUND(E187*J187,2)</f>
        <v>0</v>
      </c>
      <c r="L187" s="240">
        <v>21</v>
      </c>
      <c r="M187" s="240">
        <f>G187*(1+L187/100)</f>
        <v>0</v>
      </c>
      <c r="N187" s="238">
        <v>0.48470000000000002</v>
      </c>
      <c r="O187" s="238">
        <f>ROUND(E187*N187,2)</f>
        <v>6.39</v>
      </c>
      <c r="P187" s="238">
        <v>0</v>
      </c>
      <c r="Q187" s="238">
        <f>ROUND(E187*P187,2)</f>
        <v>0</v>
      </c>
      <c r="R187" s="240" t="s">
        <v>328</v>
      </c>
      <c r="S187" s="240" t="s">
        <v>258</v>
      </c>
      <c r="T187" s="241" t="s">
        <v>258</v>
      </c>
      <c r="U187" s="223">
        <v>0.69799999999999995</v>
      </c>
      <c r="V187" s="223">
        <f>ROUND(E187*U187,2)</f>
        <v>9.1999999999999993</v>
      </c>
      <c r="W187" s="223"/>
      <c r="X187" s="223" t="s">
        <v>297</v>
      </c>
      <c r="Y187" s="223" t="s">
        <v>261</v>
      </c>
      <c r="Z187" s="212"/>
      <c r="AA187" s="212"/>
      <c r="AB187" s="212"/>
      <c r="AC187" s="212"/>
      <c r="AD187" s="212"/>
      <c r="AE187" s="212"/>
      <c r="AF187" s="212"/>
      <c r="AG187" s="212" t="s">
        <v>298</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67" t="s">
        <v>494</v>
      </c>
      <c r="D188" s="256"/>
      <c r="E188" s="256"/>
      <c r="F188" s="256"/>
      <c r="G188" s="256"/>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2" x14ac:dyDescent="0.2">
      <c r="A189" s="219"/>
      <c r="B189" s="220"/>
      <c r="C189" s="247" t="s">
        <v>495</v>
      </c>
      <c r="D189" s="225"/>
      <c r="E189" s="226">
        <v>13.173999999999999</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289</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1" x14ac:dyDescent="0.2">
      <c r="A190" s="235">
        <v>31</v>
      </c>
      <c r="B190" s="236" t="s">
        <v>496</v>
      </c>
      <c r="C190" s="245" t="s">
        <v>497</v>
      </c>
      <c r="D190" s="237" t="s">
        <v>321</v>
      </c>
      <c r="E190" s="238">
        <v>57.011000000000003</v>
      </c>
      <c r="F190" s="239"/>
      <c r="G190" s="240">
        <f>ROUND(E190*F190,2)</f>
        <v>0</v>
      </c>
      <c r="H190" s="239"/>
      <c r="I190" s="240">
        <f>ROUND(E190*H190,2)</f>
        <v>0</v>
      </c>
      <c r="J190" s="239"/>
      <c r="K190" s="240">
        <f>ROUND(E190*J190,2)</f>
        <v>0</v>
      </c>
      <c r="L190" s="240">
        <v>21</v>
      </c>
      <c r="M190" s="240">
        <f>G190*(1+L190/100)</f>
        <v>0</v>
      </c>
      <c r="N190" s="238">
        <v>0.27760000000000001</v>
      </c>
      <c r="O190" s="238">
        <f>ROUND(E190*N190,2)</f>
        <v>15.83</v>
      </c>
      <c r="P190" s="238">
        <v>0</v>
      </c>
      <c r="Q190" s="238">
        <f>ROUND(E190*P190,2)</f>
        <v>0</v>
      </c>
      <c r="R190" s="240" t="s">
        <v>328</v>
      </c>
      <c r="S190" s="240" t="s">
        <v>258</v>
      </c>
      <c r="T190" s="241" t="s">
        <v>258</v>
      </c>
      <c r="U190" s="223">
        <v>0.85</v>
      </c>
      <c r="V190" s="223">
        <f>ROUND(E190*U190,2)</f>
        <v>48.46</v>
      </c>
      <c r="W190" s="223"/>
      <c r="X190" s="223" t="s">
        <v>297</v>
      </c>
      <c r="Y190" s="223" t="s">
        <v>261</v>
      </c>
      <c r="Z190" s="212"/>
      <c r="AA190" s="212"/>
      <c r="AB190" s="212"/>
      <c r="AC190" s="212"/>
      <c r="AD190" s="212"/>
      <c r="AE190" s="212"/>
      <c r="AF190" s="212"/>
      <c r="AG190" s="212" t="s">
        <v>298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47" t="s">
        <v>498</v>
      </c>
      <c r="D191" s="225"/>
      <c r="E191" s="226">
        <v>30.62</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289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47" t="s">
        <v>499</v>
      </c>
      <c r="D192" s="225"/>
      <c r="E192" s="226">
        <v>26.390999999999998</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289</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5">
        <v>32</v>
      </c>
      <c r="B193" s="236" t="s">
        <v>500</v>
      </c>
      <c r="C193" s="245" t="s">
        <v>501</v>
      </c>
      <c r="D193" s="237" t="s">
        <v>295</v>
      </c>
      <c r="E193" s="238">
        <v>1.3413600000000001</v>
      </c>
      <c r="F193" s="239"/>
      <c r="G193" s="240">
        <f>ROUND(E193*F193,2)</f>
        <v>0</v>
      </c>
      <c r="H193" s="239"/>
      <c r="I193" s="240">
        <f>ROUND(E193*H193,2)</f>
        <v>0</v>
      </c>
      <c r="J193" s="239"/>
      <c r="K193" s="240">
        <f>ROUND(E193*J193,2)</f>
        <v>0</v>
      </c>
      <c r="L193" s="240">
        <v>21</v>
      </c>
      <c r="M193" s="240">
        <f>G193*(1+L193/100)</f>
        <v>0</v>
      </c>
      <c r="N193" s="238">
        <v>2.5301300000000002</v>
      </c>
      <c r="O193" s="238">
        <f>ROUND(E193*N193,2)</f>
        <v>3.39</v>
      </c>
      <c r="P193" s="238">
        <v>0</v>
      </c>
      <c r="Q193" s="238">
        <f>ROUND(E193*P193,2)</f>
        <v>0</v>
      </c>
      <c r="R193" s="240" t="s">
        <v>328</v>
      </c>
      <c r="S193" s="240" t="s">
        <v>258</v>
      </c>
      <c r="T193" s="241" t="s">
        <v>258</v>
      </c>
      <c r="U193" s="223">
        <v>1.212</v>
      </c>
      <c r="V193" s="223">
        <f>ROUND(E193*U193,2)</f>
        <v>1.63</v>
      </c>
      <c r="W193" s="223"/>
      <c r="X193" s="223" t="s">
        <v>297</v>
      </c>
      <c r="Y193" s="223" t="s">
        <v>261</v>
      </c>
      <c r="Z193" s="212"/>
      <c r="AA193" s="212"/>
      <c r="AB193" s="212"/>
      <c r="AC193" s="212"/>
      <c r="AD193" s="212"/>
      <c r="AE193" s="212"/>
      <c r="AF193" s="212"/>
      <c r="AG193" s="212" t="s">
        <v>298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2" x14ac:dyDescent="0.2">
      <c r="A194" s="219"/>
      <c r="B194" s="220"/>
      <c r="C194" s="267" t="s">
        <v>502</v>
      </c>
      <c r="D194" s="256"/>
      <c r="E194" s="256"/>
      <c r="F194" s="256"/>
      <c r="G194" s="256"/>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300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42" t="str">
        <f>C194</f>
        <v>nosných, výplňových, obkladových, půdních, štítových, poprsních apod. (bez výztuže), s pomocným lešením o výšce podlahy do 1900 mm a pro zatížení 1,5 kPa,</v>
      </c>
      <c r="BB194" s="212"/>
      <c r="BC194" s="212"/>
      <c r="BD194" s="212"/>
      <c r="BE194" s="212"/>
      <c r="BF194" s="212"/>
      <c r="BG194" s="212"/>
      <c r="BH194" s="212"/>
    </row>
    <row r="195" spans="1:60" outlineLevel="2" x14ac:dyDescent="0.2">
      <c r="A195" s="219"/>
      <c r="B195" s="220"/>
      <c r="C195" s="269" t="s">
        <v>503</v>
      </c>
      <c r="D195" s="264"/>
      <c r="E195" s="264"/>
      <c r="F195" s="264"/>
      <c r="G195" s="264"/>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264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7" t="s">
        <v>504</v>
      </c>
      <c r="D196" s="225"/>
      <c r="E196" s="226"/>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289</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7" t="s">
        <v>505</v>
      </c>
      <c r="D197" s="225"/>
      <c r="E197" s="226">
        <v>1.3413600000000001</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289</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35">
        <v>33</v>
      </c>
      <c r="B198" s="236" t="s">
        <v>506</v>
      </c>
      <c r="C198" s="245" t="s">
        <v>507</v>
      </c>
      <c r="D198" s="237" t="s">
        <v>321</v>
      </c>
      <c r="E198" s="238">
        <v>6.7068000000000003</v>
      </c>
      <c r="F198" s="239"/>
      <c r="G198" s="240">
        <f>ROUND(E198*F198,2)</f>
        <v>0</v>
      </c>
      <c r="H198" s="239"/>
      <c r="I198" s="240">
        <f>ROUND(E198*H198,2)</f>
        <v>0</v>
      </c>
      <c r="J198" s="239"/>
      <c r="K198" s="240">
        <f>ROUND(E198*J198,2)</f>
        <v>0</v>
      </c>
      <c r="L198" s="240">
        <v>21</v>
      </c>
      <c r="M198" s="240">
        <f>G198*(1+L198/100)</f>
        <v>0</v>
      </c>
      <c r="N198" s="238">
        <v>6.0310000000000002E-2</v>
      </c>
      <c r="O198" s="238">
        <f>ROUND(E198*N198,2)</f>
        <v>0.4</v>
      </c>
      <c r="P198" s="238">
        <v>0</v>
      </c>
      <c r="Q198" s="238">
        <f>ROUND(E198*P198,2)</f>
        <v>0</v>
      </c>
      <c r="R198" s="240" t="s">
        <v>328</v>
      </c>
      <c r="S198" s="240" t="s">
        <v>258</v>
      </c>
      <c r="T198" s="241" t="s">
        <v>258</v>
      </c>
      <c r="U198" s="223">
        <v>0.85</v>
      </c>
      <c r="V198" s="223">
        <f>ROUND(E198*U198,2)</f>
        <v>5.7</v>
      </c>
      <c r="W198" s="223"/>
      <c r="X198" s="223" t="s">
        <v>297</v>
      </c>
      <c r="Y198" s="223" t="s">
        <v>261</v>
      </c>
      <c r="Z198" s="212"/>
      <c r="AA198" s="212"/>
      <c r="AB198" s="212"/>
      <c r="AC198" s="212"/>
      <c r="AD198" s="212"/>
      <c r="AE198" s="212"/>
      <c r="AF198" s="212"/>
      <c r="AG198" s="212" t="s">
        <v>298</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2" x14ac:dyDescent="0.2">
      <c r="A199" s="219"/>
      <c r="B199" s="220"/>
      <c r="C199" s="267" t="s">
        <v>508</v>
      </c>
      <c r="D199" s="256"/>
      <c r="E199" s="256"/>
      <c r="F199" s="256"/>
      <c r="G199" s="256"/>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300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42" t="str">
        <f>C199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9" s="212"/>
      <c r="BC199" s="212"/>
      <c r="BD199" s="212"/>
      <c r="BE199" s="212"/>
      <c r="BF199" s="212"/>
      <c r="BG199" s="212"/>
      <c r="BH199" s="212"/>
    </row>
    <row r="200" spans="1:60" outlineLevel="2" x14ac:dyDescent="0.2">
      <c r="A200" s="219"/>
      <c r="B200" s="220"/>
      <c r="C200" s="247" t="s">
        <v>509</v>
      </c>
      <c r="D200" s="225"/>
      <c r="E200" s="226">
        <v>6.7068000000000003</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289</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5">
        <v>34</v>
      </c>
      <c r="B201" s="236" t="s">
        <v>510</v>
      </c>
      <c r="C201" s="245" t="s">
        <v>511</v>
      </c>
      <c r="D201" s="237" t="s">
        <v>321</v>
      </c>
      <c r="E201" s="238">
        <v>6.7068000000000003</v>
      </c>
      <c r="F201" s="239"/>
      <c r="G201" s="240">
        <f>ROUND(E201*F201,2)</f>
        <v>0</v>
      </c>
      <c r="H201" s="239"/>
      <c r="I201" s="240">
        <f>ROUND(E201*H201,2)</f>
        <v>0</v>
      </c>
      <c r="J201" s="239"/>
      <c r="K201" s="240">
        <f>ROUND(E201*J201,2)</f>
        <v>0</v>
      </c>
      <c r="L201" s="240">
        <v>21</v>
      </c>
      <c r="M201" s="240">
        <f>G201*(1+L201/100)</f>
        <v>0</v>
      </c>
      <c r="N201" s="238">
        <v>0</v>
      </c>
      <c r="O201" s="238">
        <f>ROUND(E201*N201,2)</f>
        <v>0</v>
      </c>
      <c r="P201" s="238">
        <v>0</v>
      </c>
      <c r="Q201" s="238">
        <f>ROUND(E201*P201,2)</f>
        <v>0</v>
      </c>
      <c r="R201" s="240" t="s">
        <v>328</v>
      </c>
      <c r="S201" s="240" t="s">
        <v>258</v>
      </c>
      <c r="T201" s="241" t="s">
        <v>258</v>
      </c>
      <c r="U201" s="223">
        <v>0.35</v>
      </c>
      <c r="V201" s="223">
        <f>ROUND(E201*U201,2)</f>
        <v>2.35</v>
      </c>
      <c r="W201" s="223"/>
      <c r="X201" s="223" t="s">
        <v>297</v>
      </c>
      <c r="Y201" s="223" t="s">
        <v>261</v>
      </c>
      <c r="Z201" s="212"/>
      <c r="AA201" s="212"/>
      <c r="AB201" s="212"/>
      <c r="AC201" s="212"/>
      <c r="AD201" s="212"/>
      <c r="AE201" s="212"/>
      <c r="AF201" s="212"/>
      <c r="AG201" s="212" t="s">
        <v>298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2.5" outlineLevel="2" x14ac:dyDescent="0.2">
      <c r="A202" s="219"/>
      <c r="B202" s="220"/>
      <c r="C202" s="267" t="s">
        <v>508</v>
      </c>
      <c r="D202" s="256"/>
      <c r="E202" s="256"/>
      <c r="F202" s="256"/>
      <c r="G202" s="256"/>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300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42" t="str">
        <f>C202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2" s="212"/>
      <c r="BC202" s="212"/>
      <c r="BD202" s="212"/>
      <c r="BE202" s="212"/>
      <c r="BF202" s="212"/>
      <c r="BG202" s="212"/>
      <c r="BH202" s="212"/>
    </row>
    <row r="203" spans="1:60" outlineLevel="1" x14ac:dyDescent="0.2">
      <c r="A203" s="235">
        <v>35</v>
      </c>
      <c r="B203" s="236" t="s">
        <v>512</v>
      </c>
      <c r="C203" s="245" t="s">
        <v>513</v>
      </c>
      <c r="D203" s="237" t="s">
        <v>404</v>
      </c>
      <c r="E203" s="238">
        <v>0.15640000000000001</v>
      </c>
      <c r="F203" s="239"/>
      <c r="G203" s="240">
        <f>ROUND(E203*F203,2)</f>
        <v>0</v>
      </c>
      <c r="H203" s="239"/>
      <c r="I203" s="240">
        <f>ROUND(E203*H203,2)</f>
        <v>0</v>
      </c>
      <c r="J203" s="239"/>
      <c r="K203" s="240">
        <f>ROUND(E203*J203,2)</f>
        <v>0</v>
      </c>
      <c r="L203" s="240">
        <v>21</v>
      </c>
      <c r="M203" s="240">
        <f>G203*(1+L203/100)</f>
        <v>0</v>
      </c>
      <c r="N203" s="238">
        <v>1.0202899999999999</v>
      </c>
      <c r="O203" s="238">
        <f>ROUND(E203*N203,2)</f>
        <v>0.16</v>
      </c>
      <c r="P203" s="238">
        <v>0</v>
      </c>
      <c r="Q203" s="238">
        <f>ROUND(E203*P203,2)</f>
        <v>0</v>
      </c>
      <c r="R203" s="240" t="s">
        <v>328</v>
      </c>
      <c r="S203" s="240" t="s">
        <v>258</v>
      </c>
      <c r="T203" s="241" t="s">
        <v>258</v>
      </c>
      <c r="U203" s="223">
        <v>25.271000000000001</v>
      </c>
      <c r="V203" s="223">
        <f>ROUND(E203*U203,2)</f>
        <v>3.95</v>
      </c>
      <c r="W203" s="223"/>
      <c r="X203" s="223" t="s">
        <v>297</v>
      </c>
      <c r="Y203" s="223" t="s">
        <v>261</v>
      </c>
      <c r="Z203" s="212"/>
      <c r="AA203" s="212"/>
      <c r="AB203" s="212"/>
      <c r="AC203" s="212"/>
      <c r="AD203" s="212"/>
      <c r="AE203" s="212"/>
      <c r="AF203" s="212"/>
      <c r="AG203" s="212" t="s">
        <v>298</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7" t="s">
        <v>514</v>
      </c>
      <c r="D204" s="256"/>
      <c r="E204" s="256"/>
      <c r="F204" s="256"/>
      <c r="G204" s="256"/>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300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7" t="s">
        <v>515</v>
      </c>
      <c r="D205" s="225"/>
      <c r="E205" s="226">
        <v>2.24E-2</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289</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7" t="s">
        <v>516</v>
      </c>
      <c r="D206" s="225"/>
      <c r="E206" s="226">
        <v>0.10299999999999999</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289</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7" t="s">
        <v>517</v>
      </c>
      <c r="D207" s="225"/>
      <c r="E207" s="226">
        <v>3.1E-2</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289</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5">
        <v>36</v>
      </c>
      <c r="B208" s="236" t="s">
        <v>518</v>
      </c>
      <c r="C208" s="245" t="s">
        <v>519</v>
      </c>
      <c r="D208" s="237" t="s">
        <v>404</v>
      </c>
      <c r="E208" s="238">
        <v>6.5000000000000002E-2</v>
      </c>
      <c r="F208" s="239"/>
      <c r="G208" s="240">
        <f>ROUND(E208*F208,2)</f>
        <v>0</v>
      </c>
      <c r="H208" s="239"/>
      <c r="I208" s="240">
        <f>ROUND(E208*H208,2)</f>
        <v>0</v>
      </c>
      <c r="J208" s="239"/>
      <c r="K208" s="240">
        <f>ROUND(E208*J208,2)</f>
        <v>0</v>
      </c>
      <c r="L208" s="240">
        <v>21</v>
      </c>
      <c r="M208" s="240">
        <f>G208*(1+L208/100)</f>
        <v>0</v>
      </c>
      <c r="N208" s="238">
        <v>1.0554300000000001</v>
      </c>
      <c r="O208" s="238">
        <f>ROUND(E208*N208,2)</f>
        <v>7.0000000000000007E-2</v>
      </c>
      <c r="P208" s="238">
        <v>0</v>
      </c>
      <c r="Q208" s="238">
        <f>ROUND(E208*P208,2)</f>
        <v>0</v>
      </c>
      <c r="R208" s="240" t="s">
        <v>328</v>
      </c>
      <c r="S208" s="240" t="s">
        <v>258</v>
      </c>
      <c r="T208" s="241" t="s">
        <v>258</v>
      </c>
      <c r="U208" s="223">
        <v>15.231</v>
      </c>
      <c r="V208" s="223">
        <f>ROUND(E208*U208,2)</f>
        <v>0.99</v>
      </c>
      <c r="W208" s="223"/>
      <c r="X208" s="223" t="s">
        <v>297</v>
      </c>
      <c r="Y208" s="223" t="s">
        <v>261</v>
      </c>
      <c r="Z208" s="212"/>
      <c r="AA208" s="212"/>
      <c r="AB208" s="212"/>
      <c r="AC208" s="212"/>
      <c r="AD208" s="212"/>
      <c r="AE208" s="212"/>
      <c r="AF208" s="212"/>
      <c r="AG208" s="212" t="s">
        <v>298</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67" t="s">
        <v>514</v>
      </c>
      <c r="D209" s="256"/>
      <c r="E209" s="256"/>
      <c r="F209" s="256"/>
      <c r="G209" s="256"/>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300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7" t="s">
        <v>520</v>
      </c>
      <c r="D210" s="225"/>
      <c r="E210" s="226"/>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289</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47" t="s">
        <v>521</v>
      </c>
      <c r="D211" s="225"/>
      <c r="E211" s="226">
        <v>6.5000000000000002E-2</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289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5">
        <v>37</v>
      </c>
      <c r="B212" s="236" t="s">
        <v>522</v>
      </c>
      <c r="C212" s="245" t="s">
        <v>523</v>
      </c>
      <c r="D212" s="237" t="s">
        <v>524</v>
      </c>
      <c r="E212" s="238">
        <v>11.3</v>
      </c>
      <c r="F212" s="239"/>
      <c r="G212" s="240">
        <f>ROUND(E212*F212,2)</f>
        <v>0</v>
      </c>
      <c r="H212" s="239"/>
      <c r="I212" s="240">
        <f>ROUND(E212*H212,2)</f>
        <v>0</v>
      </c>
      <c r="J212" s="239"/>
      <c r="K212" s="240">
        <f>ROUND(E212*J212,2)</f>
        <v>0</v>
      </c>
      <c r="L212" s="240">
        <v>21</v>
      </c>
      <c r="M212" s="240">
        <f>G212*(1+L212/100)</f>
        <v>0</v>
      </c>
      <c r="N212" s="238">
        <v>2.0500000000000002E-3</v>
      </c>
      <c r="O212" s="238">
        <f>ROUND(E212*N212,2)</f>
        <v>0.02</v>
      </c>
      <c r="P212" s="238">
        <v>0</v>
      </c>
      <c r="Q212" s="238">
        <f>ROUND(E212*P212,2)</f>
        <v>0</v>
      </c>
      <c r="R212" s="240" t="s">
        <v>328</v>
      </c>
      <c r="S212" s="240" t="s">
        <v>258</v>
      </c>
      <c r="T212" s="241" t="s">
        <v>258</v>
      </c>
      <c r="U212" s="223">
        <v>0.42599999999999999</v>
      </c>
      <c r="V212" s="223">
        <f>ROUND(E212*U212,2)</f>
        <v>4.8099999999999996</v>
      </c>
      <c r="W212" s="223"/>
      <c r="X212" s="223" t="s">
        <v>297</v>
      </c>
      <c r="Y212" s="223" t="s">
        <v>261</v>
      </c>
      <c r="Z212" s="212"/>
      <c r="AA212" s="212"/>
      <c r="AB212" s="212"/>
      <c r="AC212" s="212"/>
      <c r="AD212" s="212"/>
      <c r="AE212" s="212"/>
      <c r="AF212" s="212"/>
      <c r="AG212" s="212" t="s">
        <v>298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67" t="s">
        <v>525</v>
      </c>
      <c r="D213" s="256"/>
      <c r="E213" s="256"/>
      <c r="F213" s="256"/>
      <c r="G213" s="256"/>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300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9" t="s">
        <v>526</v>
      </c>
      <c r="D214" s="264"/>
      <c r="E214" s="264"/>
      <c r="F214" s="264"/>
      <c r="G214" s="264"/>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264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47" t="s">
        <v>527</v>
      </c>
      <c r="D215" s="225"/>
      <c r="E215" s="226">
        <v>8</v>
      </c>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289</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47" t="s">
        <v>528</v>
      </c>
      <c r="D216" s="225"/>
      <c r="E216" s="226">
        <v>3.3</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289</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35">
        <v>38</v>
      </c>
      <c r="B217" s="236" t="s">
        <v>529</v>
      </c>
      <c r="C217" s="245" t="s">
        <v>530</v>
      </c>
      <c r="D217" s="237" t="s">
        <v>368</v>
      </c>
      <c r="E217" s="238">
        <v>6</v>
      </c>
      <c r="F217" s="239"/>
      <c r="G217" s="240">
        <f>ROUND(E217*F217,2)</f>
        <v>0</v>
      </c>
      <c r="H217" s="239"/>
      <c r="I217" s="240">
        <f>ROUND(E217*H217,2)</f>
        <v>0</v>
      </c>
      <c r="J217" s="239"/>
      <c r="K217" s="240">
        <f>ROUND(E217*J217,2)</f>
        <v>0</v>
      </c>
      <c r="L217" s="240">
        <v>21</v>
      </c>
      <c r="M217" s="240">
        <f>G217*(1+L217/100)</f>
        <v>0</v>
      </c>
      <c r="N217" s="238">
        <v>7.2069999999999995E-2</v>
      </c>
      <c r="O217" s="238">
        <f>ROUND(E217*N217,2)</f>
        <v>0.43</v>
      </c>
      <c r="P217" s="238">
        <v>0</v>
      </c>
      <c r="Q217" s="238">
        <f>ROUND(E217*P217,2)</f>
        <v>0</v>
      </c>
      <c r="R217" s="240" t="s">
        <v>328</v>
      </c>
      <c r="S217" s="240" t="s">
        <v>258</v>
      </c>
      <c r="T217" s="241" t="s">
        <v>258</v>
      </c>
      <c r="U217" s="223">
        <v>0.3</v>
      </c>
      <c r="V217" s="223">
        <f>ROUND(E217*U217,2)</f>
        <v>1.8</v>
      </c>
      <c r="W217" s="223"/>
      <c r="X217" s="223" t="s">
        <v>297</v>
      </c>
      <c r="Y217" s="223" t="s">
        <v>261</v>
      </c>
      <c r="Z217" s="212"/>
      <c r="AA217" s="212"/>
      <c r="AB217" s="212"/>
      <c r="AC217" s="212"/>
      <c r="AD217" s="212"/>
      <c r="AE217" s="212"/>
      <c r="AF217" s="212"/>
      <c r="AG217" s="212" t="s">
        <v>298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6" t="s">
        <v>531</v>
      </c>
      <c r="D218" s="243"/>
      <c r="E218" s="243"/>
      <c r="F218" s="243"/>
      <c r="G218" s="24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264</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69" t="s">
        <v>532</v>
      </c>
      <c r="D219" s="264"/>
      <c r="E219" s="264"/>
      <c r="F219" s="264"/>
      <c r="G219" s="264"/>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264</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9" t="s">
        <v>533</v>
      </c>
      <c r="D220" s="264"/>
      <c r="E220" s="264"/>
      <c r="F220" s="264"/>
      <c r="G220" s="264"/>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264</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7" t="s">
        <v>534</v>
      </c>
      <c r="D221" s="225"/>
      <c r="E221" s="226">
        <v>6</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289</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35">
        <v>39</v>
      </c>
      <c r="B222" s="236" t="s">
        <v>535</v>
      </c>
      <c r="C222" s="245" t="s">
        <v>536</v>
      </c>
      <c r="D222" s="237" t="s">
        <v>368</v>
      </c>
      <c r="E222" s="238">
        <v>3</v>
      </c>
      <c r="F222" s="239"/>
      <c r="G222" s="240">
        <f>ROUND(E222*F222,2)</f>
        <v>0</v>
      </c>
      <c r="H222" s="239"/>
      <c r="I222" s="240">
        <f>ROUND(E222*H222,2)</f>
        <v>0</v>
      </c>
      <c r="J222" s="239"/>
      <c r="K222" s="240">
        <f>ROUND(E222*J222,2)</f>
        <v>0</v>
      </c>
      <c r="L222" s="240">
        <v>21</v>
      </c>
      <c r="M222" s="240">
        <f>G222*(1+L222/100)</f>
        <v>0</v>
      </c>
      <c r="N222" s="238">
        <v>9.0499999999999997E-2</v>
      </c>
      <c r="O222" s="238">
        <f>ROUND(E222*N222,2)</f>
        <v>0.27</v>
      </c>
      <c r="P222" s="238">
        <v>0</v>
      </c>
      <c r="Q222" s="238">
        <f>ROUND(E222*P222,2)</f>
        <v>0</v>
      </c>
      <c r="R222" s="240" t="s">
        <v>328</v>
      </c>
      <c r="S222" s="240" t="s">
        <v>258</v>
      </c>
      <c r="T222" s="241" t="s">
        <v>258</v>
      </c>
      <c r="U222" s="223">
        <v>0.38</v>
      </c>
      <c r="V222" s="223">
        <f>ROUND(E222*U222,2)</f>
        <v>1.1399999999999999</v>
      </c>
      <c r="W222" s="223"/>
      <c r="X222" s="223" t="s">
        <v>297</v>
      </c>
      <c r="Y222" s="223" t="s">
        <v>261</v>
      </c>
      <c r="Z222" s="212"/>
      <c r="AA222" s="212"/>
      <c r="AB222" s="212"/>
      <c r="AC222" s="212"/>
      <c r="AD222" s="212"/>
      <c r="AE222" s="212"/>
      <c r="AF222" s="212"/>
      <c r="AG222" s="212" t="s">
        <v>298</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6" t="s">
        <v>531</v>
      </c>
      <c r="D223" s="243"/>
      <c r="E223" s="243"/>
      <c r="F223" s="243"/>
      <c r="G223" s="24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264</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9" t="s">
        <v>532</v>
      </c>
      <c r="D224" s="264"/>
      <c r="E224" s="264"/>
      <c r="F224" s="264"/>
      <c r="G224" s="264"/>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264</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9" t="s">
        <v>533</v>
      </c>
      <c r="D225" s="264"/>
      <c r="E225" s="264"/>
      <c r="F225" s="264"/>
      <c r="G225" s="264"/>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264</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7" t="s">
        <v>537</v>
      </c>
      <c r="D226" s="225"/>
      <c r="E226" s="226">
        <v>3</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289</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5">
        <v>40</v>
      </c>
      <c r="B227" s="236" t="s">
        <v>538</v>
      </c>
      <c r="C227" s="245" t="s">
        <v>539</v>
      </c>
      <c r="D227" s="237" t="s">
        <v>321</v>
      </c>
      <c r="E227" s="238">
        <v>2.2400000000000002</v>
      </c>
      <c r="F227" s="239"/>
      <c r="G227" s="240">
        <f>ROUND(E227*F227,2)</f>
        <v>0</v>
      </c>
      <c r="H227" s="239"/>
      <c r="I227" s="240">
        <f>ROUND(E227*H227,2)</f>
        <v>0</v>
      </c>
      <c r="J227" s="239"/>
      <c r="K227" s="240">
        <f>ROUND(E227*J227,2)</f>
        <v>0</v>
      </c>
      <c r="L227" s="240">
        <v>21</v>
      </c>
      <c r="M227" s="240">
        <f>G227*(1+L227/100)</f>
        <v>0</v>
      </c>
      <c r="N227" s="238">
        <v>0.36371999999999999</v>
      </c>
      <c r="O227" s="238">
        <f>ROUND(E227*N227,2)</f>
        <v>0.81</v>
      </c>
      <c r="P227" s="238">
        <v>0</v>
      </c>
      <c r="Q227" s="238">
        <f>ROUND(E227*P227,2)</f>
        <v>0</v>
      </c>
      <c r="R227" s="240" t="s">
        <v>328</v>
      </c>
      <c r="S227" s="240" t="s">
        <v>258</v>
      </c>
      <c r="T227" s="241" t="s">
        <v>258</v>
      </c>
      <c r="U227" s="223">
        <v>0.9</v>
      </c>
      <c r="V227" s="223">
        <f>ROUND(E227*U227,2)</f>
        <v>2.02</v>
      </c>
      <c r="W227" s="223"/>
      <c r="X227" s="223" t="s">
        <v>297</v>
      </c>
      <c r="Y227" s="223" t="s">
        <v>261</v>
      </c>
      <c r="Z227" s="212"/>
      <c r="AA227" s="212"/>
      <c r="AB227" s="212"/>
      <c r="AC227" s="212"/>
      <c r="AD227" s="212"/>
      <c r="AE227" s="212"/>
      <c r="AF227" s="212"/>
      <c r="AG227" s="212" t="s">
        <v>298</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7" t="s">
        <v>540</v>
      </c>
      <c r="D228" s="225"/>
      <c r="E228" s="226">
        <v>2.2400000000000002</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289</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x14ac:dyDescent="0.2">
      <c r="A229" s="228" t="s">
        <v>253</v>
      </c>
      <c r="B229" s="229" t="s">
        <v>91</v>
      </c>
      <c r="C229" s="244" t="s">
        <v>92</v>
      </c>
      <c r="D229" s="230"/>
      <c r="E229" s="231"/>
      <c r="F229" s="232"/>
      <c r="G229" s="232">
        <f>SUMIF(AG230:AG232,"&lt;&gt;NOR",G230:G232)</f>
        <v>0</v>
      </c>
      <c r="H229" s="232"/>
      <c r="I229" s="232">
        <f>SUM(I230:I232)</f>
        <v>0</v>
      </c>
      <c r="J229" s="232"/>
      <c r="K229" s="232">
        <f>SUM(K230:K232)</f>
        <v>0</v>
      </c>
      <c r="L229" s="232"/>
      <c r="M229" s="232">
        <f>SUM(M230:M232)</f>
        <v>0</v>
      </c>
      <c r="N229" s="231"/>
      <c r="O229" s="231">
        <f>SUM(O230:O232)</f>
        <v>0.6</v>
      </c>
      <c r="P229" s="231"/>
      <c r="Q229" s="231">
        <f>SUM(Q230:Q232)</f>
        <v>0</v>
      </c>
      <c r="R229" s="232"/>
      <c r="S229" s="232"/>
      <c r="T229" s="233"/>
      <c r="U229" s="227"/>
      <c r="V229" s="227">
        <f>SUM(V230:V232)</f>
        <v>2.67</v>
      </c>
      <c r="W229" s="227"/>
      <c r="X229" s="227"/>
      <c r="Y229" s="227"/>
      <c r="AG229" t="s">
        <v>254</v>
      </c>
    </row>
    <row r="230" spans="1:60" ht="22.5" outlineLevel="1" x14ac:dyDescent="0.2">
      <c r="A230" s="235">
        <v>41</v>
      </c>
      <c r="B230" s="236" t="s">
        <v>541</v>
      </c>
      <c r="C230" s="245" t="s">
        <v>542</v>
      </c>
      <c r="D230" s="237" t="s">
        <v>321</v>
      </c>
      <c r="E230" s="238">
        <v>4.2</v>
      </c>
      <c r="F230" s="239"/>
      <c r="G230" s="240">
        <f>ROUND(E230*F230,2)</f>
        <v>0</v>
      </c>
      <c r="H230" s="239"/>
      <c r="I230" s="240">
        <f>ROUND(E230*H230,2)</f>
        <v>0</v>
      </c>
      <c r="J230" s="239"/>
      <c r="K230" s="240">
        <f>ROUND(E230*J230,2)</f>
        <v>0</v>
      </c>
      <c r="L230" s="240">
        <v>21</v>
      </c>
      <c r="M230" s="240">
        <f>G230*(1+L230/100)</f>
        <v>0</v>
      </c>
      <c r="N230" s="238">
        <v>0.14285999999999999</v>
      </c>
      <c r="O230" s="238">
        <f>ROUND(E230*N230,2)</f>
        <v>0.6</v>
      </c>
      <c r="P230" s="238">
        <v>0</v>
      </c>
      <c r="Q230" s="238">
        <f>ROUND(E230*P230,2)</f>
        <v>0</v>
      </c>
      <c r="R230" s="240" t="s">
        <v>328</v>
      </c>
      <c r="S230" s="240" t="s">
        <v>258</v>
      </c>
      <c r="T230" s="241" t="s">
        <v>258</v>
      </c>
      <c r="U230" s="223">
        <v>0.63539999999999996</v>
      </c>
      <c r="V230" s="223">
        <f>ROUND(E230*U230,2)</f>
        <v>2.67</v>
      </c>
      <c r="W230" s="223"/>
      <c r="X230" s="223" t="s">
        <v>297</v>
      </c>
      <c r="Y230" s="223" t="s">
        <v>261</v>
      </c>
      <c r="Z230" s="212"/>
      <c r="AA230" s="212"/>
      <c r="AB230" s="212"/>
      <c r="AC230" s="212"/>
      <c r="AD230" s="212"/>
      <c r="AE230" s="212"/>
      <c r="AF230" s="212"/>
      <c r="AG230" s="212" t="s">
        <v>298</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2" x14ac:dyDescent="0.2">
      <c r="A231" s="219"/>
      <c r="B231" s="220"/>
      <c r="C231" s="267" t="s">
        <v>543</v>
      </c>
      <c r="D231" s="256"/>
      <c r="E231" s="256"/>
      <c r="F231" s="256"/>
      <c r="G231" s="256"/>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300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2" t="str">
        <f>C231</f>
        <v>jednoduché nebo příčky zděné do svislé dřevěné, cihelné, betonové nebo ocelové konstrukce na jakoukoliv maltu vápenocementovou (MVC) nebo cementovou (MC),</v>
      </c>
      <c r="BB231" s="212"/>
      <c r="BC231" s="212"/>
      <c r="BD231" s="212"/>
      <c r="BE231" s="212"/>
      <c r="BF231" s="212"/>
      <c r="BG231" s="212"/>
      <c r="BH231" s="212"/>
    </row>
    <row r="232" spans="1:60" outlineLevel="2" x14ac:dyDescent="0.2">
      <c r="A232" s="219"/>
      <c r="B232" s="220"/>
      <c r="C232" s="247" t="s">
        <v>544</v>
      </c>
      <c r="D232" s="225"/>
      <c r="E232" s="226">
        <v>4.2</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289</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28" t="s">
        <v>253</v>
      </c>
      <c r="B233" s="229" t="s">
        <v>93</v>
      </c>
      <c r="C233" s="244" t="s">
        <v>94</v>
      </c>
      <c r="D233" s="230"/>
      <c r="E233" s="231"/>
      <c r="F233" s="232"/>
      <c r="G233" s="232">
        <f>SUMIF(AG234:AG358,"&lt;&gt;NOR",G234:G358)</f>
        <v>0</v>
      </c>
      <c r="H233" s="232"/>
      <c r="I233" s="232">
        <f>SUM(I234:I358)</f>
        <v>0</v>
      </c>
      <c r="J233" s="232"/>
      <c r="K233" s="232">
        <f>SUM(K234:K358)</f>
        <v>0</v>
      </c>
      <c r="L233" s="232"/>
      <c r="M233" s="232">
        <f>SUM(M234:M358)</f>
        <v>0</v>
      </c>
      <c r="N233" s="231"/>
      <c r="O233" s="231">
        <f>SUM(O234:O358)</f>
        <v>8.68</v>
      </c>
      <c r="P233" s="231"/>
      <c r="Q233" s="231">
        <f>SUM(Q234:Q358)</f>
        <v>0</v>
      </c>
      <c r="R233" s="232"/>
      <c r="S233" s="232"/>
      <c r="T233" s="233"/>
      <c r="U233" s="227"/>
      <c r="V233" s="227">
        <f>SUM(V234:V358)</f>
        <v>360.03000000000003</v>
      </c>
      <c r="W233" s="227"/>
      <c r="X233" s="227"/>
      <c r="Y233" s="227"/>
      <c r="AG233" t="s">
        <v>254</v>
      </c>
    </row>
    <row r="234" spans="1:60" ht="33.75" outlineLevel="1" x14ac:dyDescent="0.2">
      <c r="A234" s="235">
        <v>42</v>
      </c>
      <c r="B234" s="236" t="s">
        <v>545</v>
      </c>
      <c r="C234" s="245" t="s">
        <v>546</v>
      </c>
      <c r="D234" s="237" t="s">
        <v>321</v>
      </c>
      <c r="E234" s="238">
        <v>9.1125000000000007</v>
      </c>
      <c r="F234" s="239"/>
      <c r="G234" s="240">
        <f>ROUND(E234*F234,2)</f>
        <v>0</v>
      </c>
      <c r="H234" s="239"/>
      <c r="I234" s="240">
        <f>ROUND(E234*H234,2)</f>
        <v>0</v>
      </c>
      <c r="J234" s="239"/>
      <c r="K234" s="240">
        <f>ROUND(E234*J234,2)</f>
        <v>0</v>
      </c>
      <c r="L234" s="240">
        <v>21</v>
      </c>
      <c r="M234" s="240">
        <f>G234*(1+L234/100)</f>
        <v>0</v>
      </c>
      <c r="N234" s="238">
        <v>2.4979999999999999E-2</v>
      </c>
      <c r="O234" s="238">
        <f>ROUND(E234*N234,2)</f>
        <v>0.23</v>
      </c>
      <c r="P234" s="238">
        <v>0</v>
      </c>
      <c r="Q234" s="238">
        <f>ROUND(E234*P234,2)</f>
        <v>0</v>
      </c>
      <c r="R234" s="240" t="s">
        <v>328</v>
      </c>
      <c r="S234" s="240" t="s">
        <v>258</v>
      </c>
      <c r="T234" s="241" t="s">
        <v>258</v>
      </c>
      <c r="U234" s="223">
        <v>1.2250000000000001</v>
      </c>
      <c r="V234" s="223">
        <f>ROUND(E234*U234,2)</f>
        <v>11.16</v>
      </c>
      <c r="W234" s="223"/>
      <c r="X234" s="223" t="s">
        <v>297</v>
      </c>
      <c r="Y234" s="223" t="s">
        <v>547</v>
      </c>
      <c r="Z234" s="212"/>
      <c r="AA234" s="212"/>
      <c r="AB234" s="212"/>
      <c r="AC234" s="212"/>
      <c r="AD234" s="212"/>
      <c r="AE234" s="212"/>
      <c r="AF234" s="212"/>
      <c r="AG234" s="212" t="s">
        <v>298</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2" x14ac:dyDescent="0.2">
      <c r="A235" s="219"/>
      <c r="B235" s="220"/>
      <c r="C235" s="267" t="s">
        <v>548</v>
      </c>
      <c r="D235" s="256"/>
      <c r="E235" s="256"/>
      <c r="F235" s="256"/>
      <c r="G235" s="256"/>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300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42" t="str">
        <f>C235</f>
        <v>zřízení nosné konstrukce příčky, vložení tepelné izolace tl. do 5 cm, montáž desek, tmelení spár Q2 a úprava rohů. Včetně dodávek materiálu.</v>
      </c>
      <c r="BB235" s="212"/>
      <c r="BC235" s="212"/>
      <c r="BD235" s="212"/>
      <c r="BE235" s="212"/>
      <c r="BF235" s="212"/>
      <c r="BG235" s="212"/>
      <c r="BH235" s="212"/>
    </row>
    <row r="236" spans="1:60" outlineLevel="2" x14ac:dyDescent="0.2">
      <c r="A236" s="219"/>
      <c r="B236" s="220"/>
      <c r="C236" s="247" t="s">
        <v>549</v>
      </c>
      <c r="D236" s="225"/>
      <c r="E236" s="226"/>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289</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7" t="s">
        <v>550</v>
      </c>
      <c r="D237" s="225"/>
      <c r="E237" s="226">
        <v>9.1125000000000007</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289</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33.75" outlineLevel="1" x14ac:dyDescent="0.2">
      <c r="A238" s="235">
        <v>43</v>
      </c>
      <c r="B238" s="236" t="s">
        <v>551</v>
      </c>
      <c r="C238" s="245" t="s">
        <v>552</v>
      </c>
      <c r="D238" s="237" t="s">
        <v>321</v>
      </c>
      <c r="E238" s="238">
        <v>14.4855</v>
      </c>
      <c r="F238" s="239"/>
      <c r="G238" s="240">
        <f>ROUND(E238*F238,2)</f>
        <v>0</v>
      </c>
      <c r="H238" s="239"/>
      <c r="I238" s="240">
        <f>ROUND(E238*H238,2)</f>
        <v>0</v>
      </c>
      <c r="J238" s="239"/>
      <c r="K238" s="240">
        <f>ROUND(E238*J238,2)</f>
        <v>0</v>
      </c>
      <c r="L238" s="240">
        <v>21</v>
      </c>
      <c r="M238" s="240">
        <f>G238*(1+L238/100)</f>
        <v>0</v>
      </c>
      <c r="N238" s="238">
        <v>2.4979999999999999E-2</v>
      </c>
      <c r="O238" s="238">
        <f>ROUND(E238*N238,2)</f>
        <v>0.36</v>
      </c>
      <c r="P238" s="238">
        <v>0</v>
      </c>
      <c r="Q238" s="238">
        <f>ROUND(E238*P238,2)</f>
        <v>0</v>
      </c>
      <c r="R238" s="240" t="s">
        <v>328</v>
      </c>
      <c r="S238" s="240" t="s">
        <v>258</v>
      </c>
      <c r="T238" s="241" t="s">
        <v>258</v>
      </c>
      <c r="U238" s="223">
        <v>1.2250000000000001</v>
      </c>
      <c r="V238" s="223">
        <f>ROUND(E238*U238,2)</f>
        <v>17.739999999999998</v>
      </c>
      <c r="W238" s="223"/>
      <c r="X238" s="223" t="s">
        <v>297</v>
      </c>
      <c r="Y238" s="223" t="s">
        <v>547</v>
      </c>
      <c r="Z238" s="212"/>
      <c r="AA238" s="212"/>
      <c r="AB238" s="212"/>
      <c r="AC238" s="212"/>
      <c r="AD238" s="212"/>
      <c r="AE238" s="212"/>
      <c r="AF238" s="212"/>
      <c r="AG238" s="212" t="s">
        <v>298</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2" x14ac:dyDescent="0.2">
      <c r="A239" s="219"/>
      <c r="B239" s="220"/>
      <c r="C239" s="267" t="s">
        <v>548</v>
      </c>
      <c r="D239" s="256"/>
      <c r="E239" s="256"/>
      <c r="F239" s="256"/>
      <c r="G239" s="256"/>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300</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2" t="str">
        <f>C239</f>
        <v>zřízení nosné konstrukce příčky, vložení tepelné izolace tl. do 5 cm, montáž desek, tmelení spár Q2 a úprava rohů. Včetně dodávek materiálu.</v>
      </c>
      <c r="BB239" s="212"/>
      <c r="BC239" s="212"/>
      <c r="BD239" s="212"/>
      <c r="BE239" s="212"/>
      <c r="BF239" s="212"/>
      <c r="BG239" s="212"/>
      <c r="BH239" s="212"/>
    </row>
    <row r="240" spans="1:60" outlineLevel="2" x14ac:dyDescent="0.2">
      <c r="A240" s="219"/>
      <c r="B240" s="220"/>
      <c r="C240" s="247" t="s">
        <v>553</v>
      </c>
      <c r="D240" s="225"/>
      <c r="E240" s="226"/>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289</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7" t="s">
        <v>554</v>
      </c>
      <c r="D241" s="225"/>
      <c r="E241" s="226">
        <v>8.5534999999999997</v>
      </c>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289</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7" t="s">
        <v>555</v>
      </c>
      <c r="D242" s="225"/>
      <c r="E242" s="226">
        <v>5.9320000000000004</v>
      </c>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289</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33.75" outlineLevel="1" x14ac:dyDescent="0.2">
      <c r="A243" s="235">
        <v>44</v>
      </c>
      <c r="B243" s="236" t="s">
        <v>556</v>
      </c>
      <c r="C243" s="245" t="s">
        <v>557</v>
      </c>
      <c r="D243" s="237" t="s">
        <v>321</v>
      </c>
      <c r="E243" s="238">
        <v>5.7039999999999997</v>
      </c>
      <c r="F243" s="239"/>
      <c r="G243" s="240">
        <f>ROUND(E243*F243,2)</f>
        <v>0</v>
      </c>
      <c r="H243" s="239"/>
      <c r="I243" s="240">
        <f>ROUND(E243*H243,2)</f>
        <v>0</v>
      </c>
      <c r="J243" s="239"/>
      <c r="K243" s="240">
        <f>ROUND(E243*J243,2)</f>
        <v>0</v>
      </c>
      <c r="L243" s="240">
        <v>21</v>
      </c>
      <c r="M243" s="240">
        <f>G243*(1+L243/100)</f>
        <v>0</v>
      </c>
      <c r="N243" s="238">
        <v>2.4479999999999998E-2</v>
      </c>
      <c r="O243" s="238">
        <f>ROUND(E243*N243,2)</f>
        <v>0.14000000000000001</v>
      </c>
      <c r="P243" s="238">
        <v>0</v>
      </c>
      <c r="Q243" s="238">
        <f>ROUND(E243*P243,2)</f>
        <v>0</v>
      </c>
      <c r="R243" s="240" t="s">
        <v>328</v>
      </c>
      <c r="S243" s="240" t="s">
        <v>258</v>
      </c>
      <c r="T243" s="241" t="s">
        <v>258</v>
      </c>
      <c r="U243" s="223">
        <v>1.252</v>
      </c>
      <c r="V243" s="223">
        <f>ROUND(E243*U243,2)</f>
        <v>7.14</v>
      </c>
      <c r="W243" s="223"/>
      <c r="X243" s="223" t="s">
        <v>297</v>
      </c>
      <c r="Y243" s="223" t="s">
        <v>547</v>
      </c>
      <c r="Z243" s="212"/>
      <c r="AA243" s="212"/>
      <c r="AB243" s="212"/>
      <c r="AC243" s="212"/>
      <c r="AD243" s="212"/>
      <c r="AE243" s="212"/>
      <c r="AF243" s="212"/>
      <c r="AG243" s="212" t="s">
        <v>298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22.5" outlineLevel="2" x14ac:dyDescent="0.2">
      <c r="A244" s="219"/>
      <c r="B244" s="220"/>
      <c r="C244" s="267" t="s">
        <v>548</v>
      </c>
      <c r="D244" s="256"/>
      <c r="E244" s="256"/>
      <c r="F244" s="256"/>
      <c r="G244" s="256"/>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300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2" t="str">
        <f>C244</f>
        <v>zřízení nosné konstrukce příčky, vložení tepelné izolace tl. do 5 cm, montáž desek, tmelení spár Q2 a úprava rohů. Včetně dodávek materiálu.</v>
      </c>
      <c r="BB244" s="212"/>
      <c r="BC244" s="212"/>
      <c r="BD244" s="212"/>
      <c r="BE244" s="212"/>
      <c r="BF244" s="212"/>
      <c r="BG244" s="212"/>
      <c r="BH244" s="212"/>
    </row>
    <row r="245" spans="1:60" outlineLevel="2" x14ac:dyDescent="0.2">
      <c r="A245" s="219"/>
      <c r="B245" s="220"/>
      <c r="C245" s="247" t="s">
        <v>558</v>
      </c>
      <c r="D245" s="225"/>
      <c r="E245" s="226"/>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289</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7" t="s">
        <v>559</v>
      </c>
      <c r="D246" s="225"/>
      <c r="E246" s="226">
        <v>2.6680000000000001</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289</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7" t="s">
        <v>560</v>
      </c>
      <c r="D247" s="225"/>
      <c r="E247" s="226">
        <v>3.036</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289</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33.75" outlineLevel="1" x14ac:dyDescent="0.2">
      <c r="A248" s="235">
        <v>45</v>
      </c>
      <c r="B248" s="236" t="s">
        <v>561</v>
      </c>
      <c r="C248" s="245" t="s">
        <v>562</v>
      </c>
      <c r="D248" s="237" t="s">
        <v>321</v>
      </c>
      <c r="E248" s="238">
        <v>7.2565</v>
      </c>
      <c r="F248" s="239"/>
      <c r="G248" s="240">
        <f>ROUND(E248*F248,2)</f>
        <v>0</v>
      </c>
      <c r="H248" s="239"/>
      <c r="I248" s="240">
        <f>ROUND(E248*H248,2)</f>
        <v>0</v>
      </c>
      <c r="J248" s="239"/>
      <c r="K248" s="240">
        <f>ROUND(E248*J248,2)</f>
        <v>0</v>
      </c>
      <c r="L248" s="240">
        <v>21</v>
      </c>
      <c r="M248" s="240">
        <f>G248*(1+L248/100)</f>
        <v>0</v>
      </c>
      <c r="N248" s="238">
        <v>2.4479999999999998E-2</v>
      </c>
      <c r="O248" s="238">
        <f>ROUND(E248*N248,2)</f>
        <v>0.18</v>
      </c>
      <c r="P248" s="238">
        <v>0</v>
      </c>
      <c r="Q248" s="238">
        <f>ROUND(E248*P248,2)</f>
        <v>0</v>
      </c>
      <c r="R248" s="240" t="s">
        <v>328</v>
      </c>
      <c r="S248" s="240" t="s">
        <v>258</v>
      </c>
      <c r="T248" s="241" t="s">
        <v>258</v>
      </c>
      <c r="U248" s="223">
        <v>1.252</v>
      </c>
      <c r="V248" s="223">
        <f>ROUND(E248*U248,2)</f>
        <v>9.09</v>
      </c>
      <c r="W248" s="223"/>
      <c r="X248" s="223" t="s">
        <v>297</v>
      </c>
      <c r="Y248" s="223" t="s">
        <v>547</v>
      </c>
      <c r="Z248" s="212"/>
      <c r="AA248" s="212"/>
      <c r="AB248" s="212"/>
      <c r="AC248" s="212"/>
      <c r="AD248" s="212"/>
      <c r="AE248" s="212"/>
      <c r="AF248" s="212"/>
      <c r="AG248" s="212" t="s">
        <v>298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2" x14ac:dyDescent="0.2">
      <c r="A249" s="219"/>
      <c r="B249" s="220"/>
      <c r="C249" s="267" t="s">
        <v>548</v>
      </c>
      <c r="D249" s="256"/>
      <c r="E249" s="256"/>
      <c r="F249" s="256"/>
      <c r="G249" s="256"/>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300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42" t="str">
        <f>C249</f>
        <v>zřízení nosné konstrukce příčky, vložení tepelné izolace tl. do 5 cm, montáž desek, tmelení spár Q2 a úprava rohů. Včetně dodávek materiálu.</v>
      </c>
      <c r="BB249" s="212"/>
      <c r="BC249" s="212"/>
      <c r="BD249" s="212"/>
      <c r="BE249" s="212"/>
      <c r="BF249" s="212"/>
      <c r="BG249" s="212"/>
      <c r="BH249" s="212"/>
    </row>
    <row r="250" spans="1:60" outlineLevel="2" x14ac:dyDescent="0.2">
      <c r="A250" s="219"/>
      <c r="B250" s="220"/>
      <c r="C250" s="247" t="s">
        <v>563</v>
      </c>
      <c r="D250" s="225"/>
      <c r="E250" s="226"/>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289</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7" t="s">
        <v>564</v>
      </c>
      <c r="D251" s="225"/>
      <c r="E251" s="226">
        <v>7.2565</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289</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5">
        <v>46</v>
      </c>
      <c r="B252" s="236" t="s">
        <v>565</v>
      </c>
      <c r="C252" s="245" t="s">
        <v>566</v>
      </c>
      <c r="D252" s="237" t="s">
        <v>321</v>
      </c>
      <c r="E252" s="238">
        <v>4.1553000000000004</v>
      </c>
      <c r="F252" s="239"/>
      <c r="G252" s="240">
        <f>ROUND(E252*F252,2)</f>
        <v>0</v>
      </c>
      <c r="H252" s="239"/>
      <c r="I252" s="240">
        <f>ROUND(E252*H252,2)</f>
        <v>0</v>
      </c>
      <c r="J252" s="239"/>
      <c r="K252" s="240">
        <f>ROUND(E252*J252,2)</f>
        <v>0</v>
      </c>
      <c r="L252" s="240">
        <v>21</v>
      </c>
      <c r="M252" s="240">
        <f>G252*(1+L252/100)</f>
        <v>0</v>
      </c>
      <c r="N252" s="238">
        <v>4.2419999999999999E-2</v>
      </c>
      <c r="O252" s="238">
        <f>ROUND(E252*N252,2)</f>
        <v>0.18</v>
      </c>
      <c r="P252" s="238">
        <v>0</v>
      </c>
      <c r="Q252" s="238">
        <f>ROUND(E252*P252,2)</f>
        <v>0</v>
      </c>
      <c r="R252" s="240" t="s">
        <v>328</v>
      </c>
      <c r="S252" s="240" t="s">
        <v>258</v>
      </c>
      <c r="T252" s="241" t="s">
        <v>258</v>
      </c>
      <c r="U252" s="223">
        <v>1.4039999999999999</v>
      </c>
      <c r="V252" s="223">
        <f>ROUND(E252*U252,2)</f>
        <v>5.83</v>
      </c>
      <c r="W252" s="223"/>
      <c r="X252" s="223" t="s">
        <v>297</v>
      </c>
      <c r="Y252" s="223" t="s">
        <v>547</v>
      </c>
      <c r="Z252" s="212"/>
      <c r="AA252" s="212"/>
      <c r="AB252" s="212"/>
      <c r="AC252" s="212"/>
      <c r="AD252" s="212"/>
      <c r="AE252" s="212"/>
      <c r="AF252" s="212"/>
      <c r="AG252" s="212" t="s">
        <v>298</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2" x14ac:dyDescent="0.2">
      <c r="A253" s="219"/>
      <c r="B253" s="220"/>
      <c r="C253" s="267" t="s">
        <v>548</v>
      </c>
      <c r="D253" s="256"/>
      <c r="E253" s="256"/>
      <c r="F253" s="256"/>
      <c r="G253" s="256"/>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300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42" t="str">
        <f>C253</f>
        <v>zřízení nosné konstrukce příčky, vložení tepelné izolace tl. do 5 cm, montáž desek, tmelení spár Q2 a úprava rohů. Včetně dodávek materiálu.</v>
      </c>
      <c r="BB253" s="212"/>
      <c r="BC253" s="212"/>
      <c r="BD253" s="212"/>
      <c r="BE253" s="212"/>
      <c r="BF253" s="212"/>
      <c r="BG253" s="212"/>
      <c r="BH253" s="212"/>
    </row>
    <row r="254" spans="1:60" outlineLevel="2" x14ac:dyDescent="0.2">
      <c r="A254" s="219"/>
      <c r="B254" s="220"/>
      <c r="C254" s="247" t="s">
        <v>567</v>
      </c>
      <c r="D254" s="225"/>
      <c r="E254" s="226"/>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289</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7" t="s">
        <v>568</v>
      </c>
      <c r="D255" s="225"/>
      <c r="E255" s="226">
        <v>4.1553000000000004</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289</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33.75" outlineLevel="1" x14ac:dyDescent="0.2">
      <c r="A256" s="235">
        <v>47</v>
      </c>
      <c r="B256" s="236" t="s">
        <v>569</v>
      </c>
      <c r="C256" s="245" t="s">
        <v>570</v>
      </c>
      <c r="D256" s="237" t="s">
        <v>321</v>
      </c>
      <c r="E256" s="238">
        <v>88.975300000000004</v>
      </c>
      <c r="F256" s="239"/>
      <c r="G256" s="240">
        <f>ROUND(E256*F256,2)</f>
        <v>0</v>
      </c>
      <c r="H256" s="239"/>
      <c r="I256" s="240">
        <f>ROUND(E256*H256,2)</f>
        <v>0</v>
      </c>
      <c r="J256" s="239"/>
      <c r="K256" s="240">
        <f>ROUND(E256*J256,2)</f>
        <v>0</v>
      </c>
      <c r="L256" s="240">
        <v>21</v>
      </c>
      <c r="M256" s="240">
        <f>G256*(1+L256/100)</f>
        <v>0</v>
      </c>
      <c r="N256" s="238">
        <v>4.3720000000000002E-2</v>
      </c>
      <c r="O256" s="238">
        <f>ROUND(E256*N256,2)</f>
        <v>3.89</v>
      </c>
      <c r="P256" s="238">
        <v>0</v>
      </c>
      <c r="Q256" s="238">
        <f>ROUND(E256*P256,2)</f>
        <v>0</v>
      </c>
      <c r="R256" s="240" t="s">
        <v>328</v>
      </c>
      <c r="S256" s="240" t="s">
        <v>258</v>
      </c>
      <c r="T256" s="241" t="s">
        <v>258</v>
      </c>
      <c r="U256" s="223">
        <v>1.425</v>
      </c>
      <c r="V256" s="223">
        <f>ROUND(E256*U256,2)</f>
        <v>126.79</v>
      </c>
      <c r="W256" s="223"/>
      <c r="X256" s="223" t="s">
        <v>297</v>
      </c>
      <c r="Y256" s="223" t="s">
        <v>547</v>
      </c>
      <c r="Z256" s="212"/>
      <c r="AA256" s="212"/>
      <c r="AB256" s="212"/>
      <c r="AC256" s="212"/>
      <c r="AD256" s="212"/>
      <c r="AE256" s="212"/>
      <c r="AF256" s="212"/>
      <c r="AG256" s="212" t="s">
        <v>298</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2" x14ac:dyDescent="0.2">
      <c r="A257" s="219"/>
      <c r="B257" s="220"/>
      <c r="C257" s="267" t="s">
        <v>548</v>
      </c>
      <c r="D257" s="256"/>
      <c r="E257" s="256"/>
      <c r="F257" s="256"/>
      <c r="G257" s="256"/>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300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2" t="str">
        <f>C257</f>
        <v>zřízení nosné konstrukce příčky, vložení tepelné izolace tl. do 5 cm, montáž desek, tmelení spár Q2 a úprava rohů. Včetně dodávek materiálu.</v>
      </c>
      <c r="BB257" s="212"/>
      <c r="BC257" s="212"/>
      <c r="BD257" s="212"/>
      <c r="BE257" s="212"/>
      <c r="BF257" s="212"/>
      <c r="BG257" s="212"/>
      <c r="BH257" s="212"/>
    </row>
    <row r="258" spans="1:60" outlineLevel="2" x14ac:dyDescent="0.2">
      <c r="A258" s="219"/>
      <c r="B258" s="220"/>
      <c r="C258" s="247" t="s">
        <v>571</v>
      </c>
      <c r="D258" s="225"/>
      <c r="E258" s="226"/>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289</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7" t="s">
        <v>572</v>
      </c>
      <c r="D259" s="225"/>
      <c r="E259" s="226">
        <v>12.32</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289</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7" t="s">
        <v>573</v>
      </c>
      <c r="D260" s="225"/>
      <c r="E260" s="226">
        <v>10.0785</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289</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7" t="s">
        <v>574</v>
      </c>
      <c r="D261" s="225"/>
      <c r="E261" s="226">
        <v>16.439</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289</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7" t="s">
        <v>575</v>
      </c>
      <c r="D262" s="225"/>
      <c r="E262" s="226"/>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289</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7" t="s">
        <v>576</v>
      </c>
      <c r="D263" s="225"/>
      <c r="E263" s="226">
        <v>11.1853</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289</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7" t="s">
        <v>577</v>
      </c>
      <c r="D264" s="225"/>
      <c r="E264" s="226">
        <v>18.239999999999998</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289</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7" t="s">
        <v>578</v>
      </c>
      <c r="D265" s="225"/>
      <c r="E265" s="226"/>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289</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7" t="s">
        <v>579</v>
      </c>
      <c r="D266" s="225"/>
      <c r="E266" s="226">
        <v>9.65</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289</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7" t="s">
        <v>580</v>
      </c>
      <c r="D267" s="225"/>
      <c r="E267" s="226">
        <v>11.0625</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289</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1" x14ac:dyDescent="0.2">
      <c r="A268" s="235">
        <v>48</v>
      </c>
      <c r="B268" s="236" t="s">
        <v>581</v>
      </c>
      <c r="C268" s="245" t="s">
        <v>582</v>
      </c>
      <c r="D268" s="237" t="s">
        <v>321</v>
      </c>
      <c r="E268" s="238">
        <v>5.6985000000000001</v>
      </c>
      <c r="F268" s="239"/>
      <c r="G268" s="240">
        <f>ROUND(E268*F268,2)</f>
        <v>0</v>
      </c>
      <c r="H268" s="239"/>
      <c r="I268" s="240">
        <f>ROUND(E268*H268,2)</f>
        <v>0</v>
      </c>
      <c r="J268" s="239"/>
      <c r="K268" s="240">
        <f>ROUND(E268*J268,2)</f>
        <v>0</v>
      </c>
      <c r="L268" s="240">
        <v>21</v>
      </c>
      <c r="M268" s="240">
        <f>G268*(1+L268/100)</f>
        <v>0</v>
      </c>
      <c r="N268" s="238">
        <v>4.4119999999999999E-2</v>
      </c>
      <c r="O268" s="238">
        <f>ROUND(E268*N268,2)</f>
        <v>0.25</v>
      </c>
      <c r="P268" s="238">
        <v>0</v>
      </c>
      <c r="Q268" s="238">
        <f>ROUND(E268*P268,2)</f>
        <v>0</v>
      </c>
      <c r="R268" s="240" t="s">
        <v>328</v>
      </c>
      <c r="S268" s="240" t="s">
        <v>258</v>
      </c>
      <c r="T268" s="241" t="s">
        <v>258</v>
      </c>
      <c r="U268" s="223">
        <v>1.452</v>
      </c>
      <c r="V268" s="223">
        <f>ROUND(E268*U268,2)</f>
        <v>8.27</v>
      </c>
      <c r="W268" s="223"/>
      <c r="X268" s="223" t="s">
        <v>297</v>
      </c>
      <c r="Y268" s="223" t="s">
        <v>547</v>
      </c>
      <c r="Z268" s="212"/>
      <c r="AA268" s="212"/>
      <c r="AB268" s="212"/>
      <c r="AC268" s="212"/>
      <c r="AD268" s="212"/>
      <c r="AE268" s="212"/>
      <c r="AF268" s="212"/>
      <c r="AG268" s="212" t="s">
        <v>298</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2" x14ac:dyDescent="0.2">
      <c r="A269" s="219"/>
      <c r="B269" s="220"/>
      <c r="C269" s="267" t="s">
        <v>548</v>
      </c>
      <c r="D269" s="256"/>
      <c r="E269" s="256"/>
      <c r="F269" s="256"/>
      <c r="G269" s="256"/>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300</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2" t="str">
        <f>C269</f>
        <v>zřízení nosné konstrukce příčky, vložení tepelné izolace tl. do 5 cm, montáž desek, tmelení spár Q2 a úprava rohů. Včetně dodávek materiálu.</v>
      </c>
      <c r="BB269" s="212"/>
      <c r="BC269" s="212"/>
      <c r="BD269" s="212"/>
      <c r="BE269" s="212"/>
      <c r="BF269" s="212"/>
      <c r="BG269" s="212"/>
      <c r="BH269" s="212"/>
    </row>
    <row r="270" spans="1:60" outlineLevel="2" x14ac:dyDescent="0.2">
      <c r="A270" s="219"/>
      <c r="B270" s="220"/>
      <c r="C270" s="247" t="s">
        <v>583</v>
      </c>
      <c r="D270" s="225"/>
      <c r="E270" s="226"/>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289</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7" t="s">
        <v>584</v>
      </c>
      <c r="D271" s="225"/>
      <c r="E271" s="226">
        <v>5.6985000000000001</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289</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ht="22.5" outlineLevel="1" x14ac:dyDescent="0.2">
      <c r="A272" s="257">
        <v>49</v>
      </c>
      <c r="B272" s="258" t="s">
        <v>585</v>
      </c>
      <c r="C272" s="268" t="s">
        <v>586</v>
      </c>
      <c r="D272" s="259" t="s">
        <v>368</v>
      </c>
      <c r="E272" s="260">
        <v>9</v>
      </c>
      <c r="F272" s="261"/>
      <c r="G272" s="262">
        <f>ROUND(E272*F272,2)</f>
        <v>0</v>
      </c>
      <c r="H272" s="261"/>
      <c r="I272" s="262">
        <f>ROUND(E272*H272,2)</f>
        <v>0</v>
      </c>
      <c r="J272" s="261"/>
      <c r="K272" s="262">
        <f>ROUND(E272*J272,2)</f>
        <v>0</v>
      </c>
      <c r="L272" s="262">
        <v>21</v>
      </c>
      <c r="M272" s="262">
        <f>G272*(1+L272/100)</f>
        <v>0</v>
      </c>
      <c r="N272" s="260">
        <v>3.32E-3</v>
      </c>
      <c r="O272" s="260">
        <f>ROUND(E272*N272,2)</f>
        <v>0.03</v>
      </c>
      <c r="P272" s="260">
        <v>0</v>
      </c>
      <c r="Q272" s="260">
        <f>ROUND(E272*P272,2)</f>
        <v>0</v>
      </c>
      <c r="R272" s="262" t="s">
        <v>328</v>
      </c>
      <c r="S272" s="262" t="s">
        <v>258</v>
      </c>
      <c r="T272" s="263" t="s">
        <v>258</v>
      </c>
      <c r="U272" s="223">
        <v>0.36</v>
      </c>
      <c r="V272" s="223">
        <f>ROUND(E272*U272,2)</f>
        <v>3.24</v>
      </c>
      <c r="W272" s="223"/>
      <c r="X272" s="223" t="s">
        <v>297</v>
      </c>
      <c r="Y272" s="223" t="s">
        <v>261</v>
      </c>
      <c r="Z272" s="212"/>
      <c r="AA272" s="212"/>
      <c r="AB272" s="212"/>
      <c r="AC272" s="212"/>
      <c r="AD272" s="212"/>
      <c r="AE272" s="212"/>
      <c r="AF272" s="212"/>
      <c r="AG272" s="212" t="s">
        <v>298</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57">
        <v>50</v>
      </c>
      <c r="B273" s="258" t="s">
        <v>587</v>
      </c>
      <c r="C273" s="268" t="s">
        <v>588</v>
      </c>
      <c r="D273" s="259" t="s">
        <v>368</v>
      </c>
      <c r="E273" s="260">
        <v>11</v>
      </c>
      <c r="F273" s="261"/>
      <c r="G273" s="262">
        <f>ROUND(E273*F273,2)</f>
        <v>0</v>
      </c>
      <c r="H273" s="261"/>
      <c r="I273" s="262">
        <f>ROUND(E273*H273,2)</f>
        <v>0</v>
      </c>
      <c r="J273" s="261"/>
      <c r="K273" s="262">
        <f>ROUND(E273*J273,2)</f>
        <v>0</v>
      </c>
      <c r="L273" s="262">
        <v>21</v>
      </c>
      <c r="M273" s="262">
        <f>G273*(1+L273/100)</f>
        <v>0</v>
      </c>
      <c r="N273" s="260">
        <v>1.2E-2</v>
      </c>
      <c r="O273" s="260">
        <f>ROUND(E273*N273,2)</f>
        <v>0.13</v>
      </c>
      <c r="P273" s="260">
        <v>0</v>
      </c>
      <c r="Q273" s="260">
        <f>ROUND(E273*P273,2)</f>
        <v>0</v>
      </c>
      <c r="R273" s="262" t="s">
        <v>328</v>
      </c>
      <c r="S273" s="262" t="s">
        <v>589</v>
      </c>
      <c r="T273" s="263" t="s">
        <v>259</v>
      </c>
      <c r="U273" s="223">
        <v>0.71</v>
      </c>
      <c r="V273" s="223">
        <f>ROUND(E273*U273,2)</f>
        <v>7.81</v>
      </c>
      <c r="W273" s="223"/>
      <c r="X273" s="223" t="s">
        <v>297</v>
      </c>
      <c r="Y273" s="223" t="s">
        <v>261</v>
      </c>
      <c r="Z273" s="212"/>
      <c r="AA273" s="212"/>
      <c r="AB273" s="212"/>
      <c r="AC273" s="212"/>
      <c r="AD273" s="212"/>
      <c r="AE273" s="212"/>
      <c r="AF273" s="212"/>
      <c r="AG273" s="212" t="s">
        <v>298</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57">
        <v>51</v>
      </c>
      <c r="B274" s="258" t="s">
        <v>590</v>
      </c>
      <c r="C274" s="268" t="s">
        <v>591</v>
      </c>
      <c r="D274" s="259" t="s">
        <v>368</v>
      </c>
      <c r="E274" s="260">
        <v>3</v>
      </c>
      <c r="F274" s="261"/>
      <c r="G274" s="262">
        <f>ROUND(E274*F274,2)</f>
        <v>0</v>
      </c>
      <c r="H274" s="261"/>
      <c r="I274" s="262">
        <f>ROUND(E274*H274,2)</f>
        <v>0</v>
      </c>
      <c r="J274" s="261"/>
      <c r="K274" s="262">
        <f>ROUND(E274*J274,2)</f>
        <v>0</v>
      </c>
      <c r="L274" s="262">
        <v>21</v>
      </c>
      <c r="M274" s="262">
        <f>G274*(1+L274/100)</f>
        <v>0</v>
      </c>
      <c r="N274" s="260">
        <v>1.2E-2</v>
      </c>
      <c r="O274" s="260">
        <f>ROUND(E274*N274,2)</f>
        <v>0.04</v>
      </c>
      <c r="P274" s="260">
        <v>0</v>
      </c>
      <c r="Q274" s="260">
        <f>ROUND(E274*P274,2)</f>
        <v>0</v>
      </c>
      <c r="R274" s="262" t="s">
        <v>328</v>
      </c>
      <c r="S274" s="262" t="s">
        <v>589</v>
      </c>
      <c r="T274" s="263" t="s">
        <v>259</v>
      </c>
      <c r="U274" s="223">
        <v>0.71</v>
      </c>
      <c r="V274" s="223">
        <f>ROUND(E274*U274,2)</f>
        <v>2.13</v>
      </c>
      <c r="W274" s="223"/>
      <c r="X274" s="223" t="s">
        <v>297</v>
      </c>
      <c r="Y274" s="223" t="s">
        <v>261</v>
      </c>
      <c r="Z274" s="212"/>
      <c r="AA274" s="212"/>
      <c r="AB274" s="212"/>
      <c r="AC274" s="212"/>
      <c r="AD274" s="212"/>
      <c r="AE274" s="212"/>
      <c r="AF274" s="212"/>
      <c r="AG274" s="212" t="s">
        <v>298</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45" outlineLevel="1" x14ac:dyDescent="0.2">
      <c r="A275" s="235">
        <v>52</v>
      </c>
      <c r="B275" s="236" t="s">
        <v>592</v>
      </c>
      <c r="C275" s="245" t="s">
        <v>593</v>
      </c>
      <c r="D275" s="237" t="s">
        <v>368</v>
      </c>
      <c r="E275" s="238">
        <v>5</v>
      </c>
      <c r="F275" s="239"/>
      <c r="G275" s="240">
        <f>ROUND(E275*F275,2)</f>
        <v>0</v>
      </c>
      <c r="H275" s="239"/>
      <c r="I275" s="240">
        <f>ROUND(E275*H275,2)</f>
        <v>0</v>
      </c>
      <c r="J275" s="239"/>
      <c r="K275" s="240">
        <f>ROUND(E275*J275,2)</f>
        <v>0</v>
      </c>
      <c r="L275" s="240">
        <v>21</v>
      </c>
      <c r="M275" s="240">
        <f>G275*(1+L275/100)</f>
        <v>0</v>
      </c>
      <c r="N275" s="238">
        <v>4.9500000000000004E-3</v>
      </c>
      <c r="O275" s="238">
        <f>ROUND(E275*N275,2)</f>
        <v>0.02</v>
      </c>
      <c r="P275" s="238">
        <v>0</v>
      </c>
      <c r="Q275" s="238">
        <f>ROUND(E275*P275,2)</f>
        <v>0</v>
      </c>
      <c r="R275" s="240" t="s">
        <v>328</v>
      </c>
      <c r="S275" s="240" t="s">
        <v>258</v>
      </c>
      <c r="T275" s="241" t="s">
        <v>258</v>
      </c>
      <c r="U275" s="223">
        <v>0.66</v>
      </c>
      <c r="V275" s="223">
        <f>ROUND(E275*U275,2)</f>
        <v>3.3</v>
      </c>
      <c r="W275" s="223"/>
      <c r="X275" s="223" t="s">
        <v>297</v>
      </c>
      <c r="Y275" s="223" t="s">
        <v>261</v>
      </c>
      <c r="Z275" s="212"/>
      <c r="AA275" s="212"/>
      <c r="AB275" s="212"/>
      <c r="AC275" s="212"/>
      <c r="AD275" s="212"/>
      <c r="AE275" s="212"/>
      <c r="AF275" s="212"/>
      <c r="AG275" s="212" t="s">
        <v>298</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7" t="s">
        <v>594</v>
      </c>
      <c r="D276" s="225"/>
      <c r="E276" s="226">
        <v>3</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289</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7" t="s">
        <v>595</v>
      </c>
      <c r="D277" s="225"/>
      <c r="E277" s="226">
        <v>2</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289</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45" outlineLevel="1" x14ac:dyDescent="0.2">
      <c r="A278" s="235">
        <v>53</v>
      </c>
      <c r="B278" s="236" t="s">
        <v>596</v>
      </c>
      <c r="C278" s="245" t="s">
        <v>597</v>
      </c>
      <c r="D278" s="237" t="s">
        <v>368</v>
      </c>
      <c r="E278" s="238">
        <v>10</v>
      </c>
      <c r="F278" s="239"/>
      <c r="G278" s="240">
        <f>ROUND(E278*F278,2)</f>
        <v>0</v>
      </c>
      <c r="H278" s="239"/>
      <c r="I278" s="240">
        <f>ROUND(E278*H278,2)</f>
        <v>0</v>
      </c>
      <c r="J278" s="239"/>
      <c r="K278" s="240">
        <f>ROUND(E278*J278,2)</f>
        <v>0</v>
      </c>
      <c r="L278" s="240">
        <v>21</v>
      </c>
      <c r="M278" s="240">
        <f>G278*(1+L278/100)</f>
        <v>0</v>
      </c>
      <c r="N278" s="238">
        <v>4.9500000000000004E-3</v>
      </c>
      <c r="O278" s="238">
        <f>ROUND(E278*N278,2)</f>
        <v>0.05</v>
      </c>
      <c r="P278" s="238">
        <v>0</v>
      </c>
      <c r="Q278" s="238">
        <f>ROUND(E278*P278,2)</f>
        <v>0</v>
      </c>
      <c r="R278" s="240" t="s">
        <v>328</v>
      </c>
      <c r="S278" s="240" t="s">
        <v>258</v>
      </c>
      <c r="T278" s="241" t="s">
        <v>258</v>
      </c>
      <c r="U278" s="223">
        <v>0.95699999999999996</v>
      </c>
      <c r="V278" s="223">
        <f>ROUND(E278*U278,2)</f>
        <v>9.57</v>
      </c>
      <c r="W278" s="223"/>
      <c r="X278" s="223" t="s">
        <v>297</v>
      </c>
      <c r="Y278" s="223" t="s">
        <v>261</v>
      </c>
      <c r="Z278" s="212"/>
      <c r="AA278" s="212"/>
      <c r="AB278" s="212"/>
      <c r="AC278" s="212"/>
      <c r="AD278" s="212"/>
      <c r="AE278" s="212"/>
      <c r="AF278" s="212"/>
      <c r="AG278" s="212" t="s">
        <v>298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47" t="s">
        <v>598</v>
      </c>
      <c r="D279" s="225"/>
      <c r="E279" s="226">
        <v>4</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289</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7" t="s">
        <v>599</v>
      </c>
      <c r="D280" s="225"/>
      <c r="E280" s="226">
        <v>3</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289</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7" t="s">
        <v>600</v>
      </c>
      <c r="D281" s="225"/>
      <c r="E281" s="226">
        <v>3</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289</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ht="22.5" outlineLevel="1" x14ac:dyDescent="0.2">
      <c r="A282" s="235">
        <v>54</v>
      </c>
      <c r="B282" s="236" t="s">
        <v>601</v>
      </c>
      <c r="C282" s="245" t="s">
        <v>602</v>
      </c>
      <c r="D282" s="237" t="s">
        <v>321</v>
      </c>
      <c r="E282" s="238">
        <v>30.808499999999999</v>
      </c>
      <c r="F282" s="239"/>
      <c r="G282" s="240">
        <f>ROUND(E282*F282,2)</f>
        <v>0</v>
      </c>
      <c r="H282" s="239"/>
      <c r="I282" s="240">
        <f>ROUND(E282*H282,2)</f>
        <v>0</v>
      </c>
      <c r="J282" s="239"/>
      <c r="K282" s="240">
        <f>ROUND(E282*J282,2)</f>
        <v>0</v>
      </c>
      <c r="L282" s="240">
        <v>21</v>
      </c>
      <c r="M282" s="240">
        <f>G282*(1+L282/100)</f>
        <v>0</v>
      </c>
      <c r="N282" s="238">
        <v>0</v>
      </c>
      <c r="O282" s="238">
        <f>ROUND(E282*N282,2)</f>
        <v>0</v>
      </c>
      <c r="P282" s="238">
        <v>0</v>
      </c>
      <c r="Q282" s="238">
        <f>ROUND(E282*P282,2)</f>
        <v>0</v>
      </c>
      <c r="R282" s="240" t="s">
        <v>328</v>
      </c>
      <c r="S282" s="240" t="s">
        <v>258</v>
      </c>
      <c r="T282" s="241" t="s">
        <v>258</v>
      </c>
      <c r="U282" s="223">
        <v>0</v>
      </c>
      <c r="V282" s="223">
        <f>ROUND(E282*U282,2)</f>
        <v>0</v>
      </c>
      <c r="W282" s="223"/>
      <c r="X282" s="223" t="s">
        <v>297</v>
      </c>
      <c r="Y282" s="223" t="s">
        <v>261</v>
      </c>
      <c r="Z282" s="212"/>
      <c r="AA282" s="212"/>
      <c r="AB282" s="212"/>
      <c r="AC282" s="212"/>
      <c r="AD282" s="212"/>
      <c r="AE282" s="212"/>
      <c r="AF282" s="212"/>
      <c r="AG282" s="212" t="s">
        <v>298</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47" t="s">
        <v>603</v>
      </c>
      <c r="D283" s="225"/>
      <c r="E283" s="226">
        <v>8.4499999999999993</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289</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7" t="s">
        <v>604</v>
      </c>
      <c r="D284" s="225"/>
      <c r="E284" s="226">
        <v>5.6985000000000001</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289</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7" t="s">
        <v>605</v>
      </c>
      <c r="D285" s="225"/>
      <c r="E285" s="226">
        <v>10.956</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289</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7" t="s">
        <v>606</v>
      </c>
      <c r="D286" s="225"/>
      <c r="E286" s="226">
        <v>5.7039999999999997</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289</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1" x14ac:dyDescent="0.2">
      <c r="A287" s="235">
        <v>55</v>
      </c>
      <c r="B287" s="236" t="s">
        <v>607</v>
      </c>
      <c r="C287" s="245" t="s">
        <v>608</v>
      </c>
      <c r="D287" s="237" t="s">
        <v>321</v>
      </c>
      <c r="E287" s="238">
        <v>6</v>
      </c>
      <c r="F287" s="239"/>
      <c r="G287" s="240">
        <f>ROUND(E287*F287,2)</f>
        <v>0</v>
      </c>
      <c r="H287" s="239"/>
      <c r="I287" s="240">
        <f>ROUND(E287*H287,2)</f>
        <v>0</v>
      </c>
      <c r="J287" s="239"/>
      <c r="K287" s="240">
        <f>ROUND(E287*J287,2)</f>
        <v>0</v>
      </c>
      <c r="L287" s="240">
        <v>21</v>
      </c>
      <c r="M287" s="240">
        <f>G287*(1+L287/100)</f>
        <v>0</v>
      </c>
      <c r="N287" s="238">
        <v>1.439E-2</v>
      </c>
      <c r="O287" s="238">
        <f>ROUND(E287*N287,2)</f>
        <v>0.09</v>
      </c>
      <c r="P287" s="238">
        <v>0</v>
      </c>
      <c r="Q287" s="238">
        <f>ROUND(E287*P287,2)</f>
        <v>0</v>
      </c>
      <c r="R287" s="240" t="s">
        <v>328</v>
      </c>
      <c r="S287" s="240" t="s">
        <v>258</v>
      </c>
      <c r="T287" s="241" t="s">
        <v>258</v>
      </c>
      <c r="U287" s="223">
        <v>0.69899999999999995</v>
      </c>
      <c r="V287" s="223">
        <f>ROUND(E287*U287,2)</f>
        <v>4.1900000000000004</v>
      </c>
      <c r="W287" s="223"/>
      <c r="X287" s="223" t="s">
        <v>297</v>
      </c>
      <c r="Y287" s="223" t="s">
        <v>261</v>
      </c>
      <c r="Z287" s="212"/>
      <c r="AA287" s="212"/>
      <c r="AB287" s="212"/>
      <c r="AC287" s="212"/>
      <c r="AD287" s="212"/>
      <c r="AE287" s="212"/>
      <c r="AF287" s="212"/>
      <c r="AG287" s="212" t="s">
        <v>298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47" t="s">
        <v>609</v>
      </c>
      <c r="D288" s="225"/>
      <c r="E288" s="226"/>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289</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47" t="s">
        <v>610</v>
      </c>
      <c r="D289" s="225"/>
      <c r="E289" s="226">
        <v>6</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289</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35">
        <v>56</v>
      </c>
      <c r="B290" s="236" t="s">
        <v>611</v>
      </c>
      <c r="C290" s="245" t="s">
        <v>612</v>
      </c>
      <c r="D290" s="237" t="s">
        <v>321</v>
      </c>
      <c r="E290" s="238">
        <v>4.7024999999999997</v>
      </c>
      <c r="F290" s="239"/>
      <c r="G290" s="240">
        <f>ROUND(E290*F290,2)</f>
        <v>0</v>
      </c>
      <c r="H290" s="239"/>
      <c r="I290" s="240">
        <f>ROUND(E290*H290,2)</f>
        <v>0</v>
      </c>
      <c r="J290" s="239"/>
      <c r="K290" s="240">
        <f>ROUND(E290*J290,2)</f>
        <v>0</v>
      </c>
      <c r="L290" s="240">
        <v>21</v>
      </c>
      <c r="M290" s="240">
        <f>G290*(1+L290/100)</f>
        <v>0</v>
      </c>
      <c r="N290" s="238">
        <v>1.0959999999999999E-2</v>
      </c>
      <c r="O290" s="238">
        <f>ROUND(E290*N290,2)</f>
        <v>0.05</v>
      </c>
      <c r="P290" s="238">
        <v>0</v>
      </c>
      <c r="Q290" s="238">
        <f>ROUND(E290*P290,2)</f>
        <v>0</v>
      </c>
      <c r="R290" s="240" t="s">
        <v>328</v>
      </c>
      <c r="S290" s="240" t="s">
        <v>258</v>
      </c>
      <c r="T290" s="241" t="s">
        <v>258</v>
      </c>
      <c r="U290" s="223">
        <v>0.74</v>
      </c>
      <c r="V290" s="223">
        <f>ROUND(E290*U290,2)</f>
        <v>3.48</v>
      </c>
      <c r="W290" s="223"/>
      <c r="X290" s="223" t="s">
        <v>297</v>
      </c>
      <c r="Y290" s="223" t="s">
        <v>547</v>
      </c>
      <c r="Z290" s="212"/>
      <c r="AA290" s="212"/>
      <c r="AB290" s="212"/>
      <c r="AC290" s="212"/>
      <c r="AD290" s="212"/>
      <c r="AE290" s="212"/>
      <c r="AF290" s="212"/>
      <c r="AG290" s="212" t="s">
        <v>298</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46" t="s">
        <v>531</v>
      </c>
      <c r="D291" s="243"/>
      <c r="E291" s="243"/>
      <c r="F291" s="243"/>
      <c r="G291" s="24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264</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69" t="s">
        <v>613</v>
      </c>
      <c r="D292" s="264"/>
      <c r="E292" s="264"/>
      <c r="F292" s="264"/>
      <c r="G292" s="264"/>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264</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69" t="s">
        <v>614</v>
      </c>
      <c r="D293" s="264"/>
      <c r="E293" s="264"/>
      <c r="F293" s="264"/>
      <c r="G293" s="264"/>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264</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9" t="s">
        <v>615</v>
      </c>
      <c r="D294" s="264"/>
      <c r="E294" s="264"/>
      <c r="F294" s="264"/>
      <c r="G294" s="264"/>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264</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2" t="str">
        <f>C294</f>
        <v>- standardního tmelení Q2, to je: základní tmelení Q1+ dodatečné tmelení (tmelení najemno) a případné přebroušení.</v>
      </c>
      <c r="BB294" s="212"/>
      <c r="BC294" s="212"/>
      <c r="BD294" s="212"/>
      <c r="BE294" s="212"/>
      <c r="BF294" s="212"/>
      <c r="BG294" s="212"/>
      <c r="BH294" s="212"/>
    </row>
    <row r="295" spans="1:60" outlineLevel="2" x14ac:dyDescent="0.2">
      <c r="A295" s="219"/>
      <c r="B295" s="220"/>
      <c r="C295" s="247" t="s">
        <v>616</v>
      </c>
      <c r="D295" s="225"/>
      <c r="E295" s="226"/>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289</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7" t="s">
        <v>617</v>
      </c>
      <c r="D296" s="225"/>
      <c r="E296" s="226">
        <v>4.7024999999999997</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289</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33.75" outlineLevel="1" x14ac:dyDescent="0.2">
      <c r="A297" s="235">
        <v>57</v>
      </c>
      <c r="B297" s="236" t="s">
        <v>618</v>
      </c>
      <c r="C297" s="245" t="s">
        <v>619</v>
      </c>
      <c r="D297" s="237" t="s">
        <v>321</v>
      </c>
      <c r="E297" s="238">
        <v>34.53275</v>
      </c>
      <c r="F297" s="239"/>
      <c r="G297" s="240">
        <f>ROUND(E297*F297,2)</f>
        <v>0</v>
      </c>
      <c r="H297" s="239"/>
      <c r="I297" s="240">
        <f>ROUND(E297*H297,2)</f>
        <v>0</v>
      </c>
      <c r="J297" s="239"/>
      <c r="K297" s="240">
        <f>ROUND(E297*J297,2)</f>
        <v>0</v>
      </c>
      <c r="L297" s="240">
        <v>21</v>
      </c>
      <c r="M297" s="240">
        <f>G297*(1+L297/100)</f>
        <v>0</v>
      </c>
      <c r="N297" s="238">
        <v>1.2670000000000001E-2</v>
      </c>
      <c r="O297" s="238">
        <f>ROUND(E297*N297,2)</f>
        <v>0.44</v>
      </c>
      <c r="P297" s="238">
        <v>0</v>
      </c>
      <c r="Q297" s="238">
        <f>ROUND(E297*P297,2)</f>
        <v>0</v>
      </c>
      <c r="R297" s="240" t="s">
        <v>328</v>
      </c>
      <c r="S297" s="240" t="s">
        <v>258</v>
      </c>
      <c r="T297" s="241" t="s">
        <v>258</v>
      </c>
      <c r="U297" s="223">
        <v>0.69</v>
      </c>
      <c r="V297" s="223">
        <f>ROUND(E297*U297,2)</f>
        <v>23.83</v>
      </c>
      <c r="W297" s="223"/>
      <c r="X297" s="223" t="s">
        <v>297</v>
      </c>
      <c r="Y297" s="223" t="s">
        <v>547</v>
      </c>
      <c r="Z297" s="212"/>
      <c r="AA297" s="212"/>
      <c r="AB297" s="212"/>
      <c r="AC297" s="212"/>
      <c r="AD297" s="212"/>
      <c r="AE297" s="212"/>
      <c r="AF297" s="212"/>
      <c r="AG297" s="212" t="s">
        <v>298</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6" t="s">
        <v>531</v>
      </c>
      <c r="D298" s="243"/>
      <c r="E298" s="243"/>
      <c r="F298" s="243"/>
      <c r="G298" s="24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264</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9" t="s">
        <v>613</v>
      </c>
      <c r="D299" s="264"/>
      <c r="E299" s="264"/>
      <c r="F299" s="264"/>
      <c r="G299" s="264"/>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264</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9" t="s">
        <v>614</v>
      </c>
      <c r="D300" s="264"/>
      <c r="E300" s="264"/>
      <c r="F300" s="264"/>
      <c r="G300" s="264"/>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264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9" t="s">
        <v>615</v>
      </c>
      <c r="D301" s="264"/>
      <c r="E301" s="264"/>
      <c r="F301" s="264"/>
      <c r="G301" s="264"/>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264</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2" t="str">
        <f>C301</f>
        <v>- standardního tmelení Q2, to je: základní tmelení Q1+ dodatečné tmelení (tmelení najemno) a případné přebroušení.</v>
      </c>
      <c r="BB301" s="212"/>
      <c r="BC301" s="212"/>
      <c r="BD301" s="212"/>
      <c r="BE301" s="212"/>
      <c r="BF301" s="212"/>
      <c r="BG301" s="212"/>
      <c r="BH301" s="212"/>
    </row>
    <row r="302" spans="1:60" outlineLevel="2" x14ac:dyDescent="0.2">
      <c r="A302" s="219"/>
      <c r="B302" s="220"/>
      <c r="C302" s="247" t="s">
        <v>620</v>
      </c>
      <c r="D302" s="225"/>
      <c r="E302" s="226"/>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289</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7" t="s">
        <v>621</v>
      </c>
      <c r="D303" s="225"/>
      <c r="E303" s="226">
        <v>4.1399999999999997</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289</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7" t="s">
        <v>622</v>
      </c>
      <c r="D304" s="225"/>
      <c r="E304" s="226">
        <v>12.72275</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289</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7" t="s">
        <v>623</v>
      </c>
      <c r="D305" s="225"/>
      <c r="E305" s="226">
        <v>17.670000000000002</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289</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33.75" outlineLevel="1" x14ac:dyDescent="0.2">
      <c r="A306" s="235">
        <v>58</v>
      </c>
      <c r="B306" s="236" t="s">
        <v>624</v>
      </c>
      <c r="C306" s="245" t="s">
        <v>625</v>
      </c>
      <c r="D306" s="237" t="s">
        <v>321</v>
      </c>
      <c r="E306" s="238">
        <v>4.8179999999999996</v>
      </c>
      <c r="F306" s="239"/>
      <c r="G306" s="240">
        <f>ROUND(E306*F306,2)</f>
        <v>0</v>
      </c>
      <c r="H306" s="239"/>
      <c r="I306" s="240">
        <f>ROUND(E306*H306,2)</f>
        <v>0</v>
      </c>
      <c r="J306" s="239"/>
      <c r="K306" s="240">
        <f>ROUND(E306*J306,2)</f>
        <v>0</v>
      </c>
      <c r="L306" s="240">
        <v>21</v>
      </c>
      <c r="M306" s="240">
        <f>G306*(1+L306/100)</f>
        <v>0</v>
      </c>
      <c r="N306" s="238">
        <v>1.1990000000000001E-2</v>
      </c>
      <c r="O306" s="238">
        <f>ROUND(E306*N306,2)</f>
        <v>0.06</v>
      </c>
      <c r="P306" s="238">
        <v>0</v>
      </c>
      <c r="Q306" s="238">
        <f>ROUND(E306*P306,2)</f>
        <v>0</v>
      </c>
      <c r="R306" s="240" t="s">
        <v>328</v>
      </c>
      <c r="S306" s="240" t="s">
        <v>258</v>
      </c>
      <c r="T306" s="241" t="s">
        <v>258</v>
      </c>
      <c r="U306" s="223">
        <v>0.76900000000000002</v>
      </c>
      <c r="V306" s="223">
        <f>ROUND(E306*U306,2)</f>
        <v>3.71</v>
      </c>
      <c r="W306" s="223"/>
      <c r="X306" s="223" t="s">
        <v>297</v>
      </c>
      <c r="Y306" s="223" t="s">
        <v>547</v>
      </c>
      <c r="Z306" s="212"/>
      <c r="AA306" s="212"/>
      <c r="AB306" s="212"/>
      <c r="AC306" s="212"/>
      <c r="AD306" s="212"/>
      <c r="AE306" s="212"/>
      <c r="AF306" s="212"/>
      <c r="AG306" s="212" t="s">
        <v>298</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7" t="s">
        <v>626</v>
      </c>
      <c r="D307" s="225"/>
      <c r="E307" s="226"/>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289</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7" t="s">
        <v>627</v>
      </c>
      <c r="D308" s="225"/>
      <c r="E308" s="226">
        <v>4.8179999999999996</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289</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33.75" outlineLevel="1" x14ac:dyDescent="0.2">
      <c r="A309" s="235">
        <v>59</v>
      </c>
      <c r="B309" s="236" t="s">
        <v>628</v>
      </c>
      <c r="C309" s="245" t="s">
        <v>629</v>
      </c>
      <c r="D309" s="237" t="s">
        <v>524</v>
      </c>
      <c r="E309" s="238">
        <v>6.6</v>
      </c>
      <c r="F309" s="239"/>
      <c r="G309" s="240">
        <f>ROUND(E309*F309,2)</f>
        <v>0</v>
      </c>
      <c r="H309" s="239"/>
      <c r="I309" s="240">
        <f>ROUND(E309*H309,2)</f>
        <v>0</v>
      </c>
      <c r="J309" s="239"/>
      <c r="K309" s="240">
        <f>ROUND(E309*J309,2)</f>
        <v>0</v>
      </c>
      <c r="L309" s="240">
        <v>21</v>
      </c>
      <c r="M309" s="240">
        <f>G309*(1+L309/100)</f>
        <v>0</v>
      </c>
      <c r="N309" s="238">
        <v>1.7479999999999999E-2</v>
      </c>
      <c r="O309" s="238">
        <f>ROUND(E309*N309,2)</f>
        <v>0.12</v>
      </c>
      <c r="P309" s="238">
        <v>0</v>
      </c>
      <c r="Q309" s="238">
        <f>ROUND(E309*P309,2)</f>
        <v>0</v>
      </c>
      <c r="R309" s="240" t="s">
        <v>328</v>
      </c>
      <c r="S309" s="240" t="s">
        <v>258</v>
      </c>
      <c r="T309" s="241" t="s">
        <v>258</v>
      </c>
      <c r="U309" s="223">
        <v>1.4</v>
      </c>
      <c r="V309" s="223">
        <f>ROUND(E309*U309,2)</f>
        <v>9.24</v>
      </c>
      <c r="W309" s="223"/>
      <c r="X309" s="223" t="s">
        <v>297</v>
      </c>
      <c r="Y309" s="223" t="s">
        <v>261</v>
      </c>
      <c r="Z309" s="212"/>
      <c r="AA309" s="212"/>
      <c r="AB309" s="212"/>
      <c r="AC309" s="212"/>
      <c r="AD309" s="212"/>
      <c r="AE309" s="212"/>
      <c r="AF309" s="212"/>
      <c r="AG309" s="212" t="s">
        <v>298</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6" t="s">
        <v>531</v>
      </c>
      <c r="D310" s="243"/>
      <c r="E310" s="243"/>
      <c r="F310" s="243"/>
      <c r="G310" s="24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264</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69" t="s">
        <v>630</v>
      </c>
      <c r="D311" s="264"/>
      <c r="E311" s="264"/>
      <c r="F311" s="264"/>
      <c r="G311" s="264"/>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264</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69" t="s">
        <v>631</v>
      </c>
      <c r="D312" s="264"/>
      <c r="E312" s="264"/>
      <c r="F312" s="264"/>
      <c r="G312" s="264"/>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264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69" t="s">
        <v>615</v>
      </c>
      <c r="D313" s="264"/>
      <c r="E313" s="264"/>
      <c r="F313" s="264"/>
      <c r="G313" s="264"/>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264</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42" t="str">
        <f>C313</f>
        <v>- standardního tmelení Q2, to je: základní tmelení Q1+ dodatečné tmelení (tmelení najemno) a případné přebroušení.</v>
      </c>
      <c r="BB313" s="212"/>
      <c r="BC313" s="212"/>
      <c r="BD313" s="212"/>
      <c r="BE313" s="212"/>
      <c r="BF313" s="212"/>
      <c r="BG313" s="212"/>
      <c r="BH313" s="212"/>
    </row>
    <row r="314" spans="1:60" outlineLevel="2" x14ac:dyDescent="0.2">
      <c r="A314" s="219"/>
      <c r="B314" s="220"/>
      <c r="C314" s="247" t="s">
        <v>632</v>
      </c>
      <c r="D314" s="225"/>
      <c r="E314" s="226">
        <v>6.6</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289</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33.75" outlineLevel="1" x14ac:dyDescent="0.2">
      <c r="A315" s="235">
        <v>60</v>
      </c>
      <c r="B315" s="236" t="s">
        <v>633</v>
      </c>
      <c r="C315" s="245" t="s">
        <v>634</v>
      </c>
      <c r="D315" s="237" t="s">
        <v>524</v>
      </c>
      <c r="E315" s="238">
        <v>7.2</v>
      </c>
      <c r="F315" s="239"/>
      <c r="G315" s="240">
        <f>ROUND(E315*F315,2)</f>
        <v>0</v>
      </c>
      <c r="H315" s="239"/>
      <c r="I315" s="240">
        <f>ROUND(E315*H315,2)</f>
        <v>0</v>
      </c>
      <c r="J315" s="239"/>
      <c r="K315" s="240">
        <f>ROUND(E315*J315,2)</f>
        <v>0</v>
      </c>
      <c r="L315" s="240">
        <v>21</v>
      </c>
      <c r="M315" s="240">
        <f>G315*(1+L315/100)</f>
        <v>0</v>
      </c>
      <c r="N315" s="238">
        <v>1.5350000000000001E-2</v>
      </c>
      <c r="O315" s="238">
        <f>ROUND(E315*N315,2)</f>
        <v>0.11</v>
      </c>
      <c r="P315" s="238">
        <v>0</v>
      </c>
      <c r="Q315" s="238">
        <f>ROUND(E315*P315,2)</f>
        <v>0</v>
      </c>
      <c r="R315" s="240" t="s">
        <v>328</v>
      </c>
      <c r="S315" s="240" t="s">
        <v>258</v>
      </c>
      <c r="T315" s="241" t="s">
        <v>258</v>
      </c>
      <c r="U315" s="223">
        <v>1.04</v>
      </c>
      <c r="V315" s="223">
        <f>ROUND(E315*U315,2)</f>
        <v>7.49</v>
      </c>
      <c r="W315" s="223"/>
      <c r="X315" s="223" t="s">
        <v>297</v>
      </c>
      <c r="Y315" s="223" t="s">
        <v>635</v>
      </c>
      <c r="Z315" s="212"/>
      <c r="AA315" s="212"/>
      <c r="AB315" s="212"/>
      <c r="AC315" s="212"/>
      <c r="AD315" s="212"/>
      <c r="AE315" s="212"/>
      <c r="AF315" s="212"/>
      <c r="AG315" s="212" t="s">
        <v>298</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46" t="s">
        <v>531</v>
      </c>
      <c r="D316" s="243"/>
      <c r="E316" s="243"/>
      <c r="F316" s="243"/>
      <c r="G316" s="24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264</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69" t="s">
        <v>630</v>
      </c>
      <c r="D317" s="264"/>
      <c r="E317" s="264"/>
      <c r="F317" s="264"/>
      <c r="G317" s="264"/>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264</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69" t="s">
        <v>631</v>
      </c>
      <c r="D318" s="264"/>
      <c r="E318" s="264"/>
      <c r="F318" s="264"/>
      <c r="G318" s="264"/>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264</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69" t="s">
        <v>615</v>
      </c>
      <c r="D319" s="264"/>
      <c r="E319" s="264"/>
      <c r="F319" s="264"/>
      <c r="G319" s="264"/>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264</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42" t="str">
        <f>C319</f>
        <v>- standardního tmelení Q2, to je: základní tmelení Q1+ dodatečné tmelení (tmelení najemno) a případné přebroušení.</v>
      </c>
      <c r="BB319" s="212"/>
      <c r="BC319" s="212"/>
      <c r="BD319" s="212"/>
      <c r="BE319" s="212"/>
      <c r="BF319" s="212"/>
      <c r="BG319" s="212"/>
      <c r="BH319" s="212"/>
    </row>
    <row r="320" spans="1:60" outlineLevel="2" x14ac:dyDescent="0.2">
      <c r="A320" s="219"/>
      <c r="B320" s="220"/>
      <c r="C320" s="247" t="s">
        <v>636</v>
      </c>
      <c r="D320" s="225"/>
      <c r="E320" s="226"/>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289</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7" t="s">
        <v>637</v>
      </c>
      <c r="D321" s="225"/>
      <c r="E321" s="226">
        <v>7.2</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289</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33.75" outlineLevel="1" x14ac:dyDescent="0.2">
      <c r="A322" s="235">
        <v>61</v>
      </c>
      <c r="B322" s="236" t="s">
        <v>638</v>
      </c>
      <c r="C322" s="245" t="s">
        <v>639</v>
      </c>
      <c r="D322" s="237" t="s">
        <v>524</v>
      </c>
      <c r="E322" s="238">
        <v>10</v>
      </c>
      <c r="F322" s="239"/>
      <c r="G322" s="240">
        <f>ROUND(E322*F322,2)</f>
        <v>0</v>
      </c>
      <c r="H322" s="239"/>
      <c r="I322" s="240">
        <f>ROUND(E322*H322,2)</f>
        <v>0</v>
      </c>
      <c r="J322" s="239"/>
      <c r="K322" s="240">
        <f>ROUND(E322*J322,2)</f>
        <v>0</v>
      </c>
      <c r="L322" s="240">
        <v>21</v>
      </c>
      <c r="M322" s="240">
        <f>G322*(1+L322/100)</f>
        <v>0</v>
      </c>
      <c r="N322" s="238">
        <v>1.538E-2</v>
      </c>
      <c r="O322" s="238">
        <f>ROUND(E322*N322,2)</f>
        <v>0.15</v>
      </c>
      <c r="P322" s="238">
        <v>0</v>
      </c>
      <c r="Q322" s="238">
        <f>ROUND(E322*P322,2)</f>
        <v>0</v>
      </c>
      <c r="R322" s="240" t="s">
        <v>328</v>
      </c>
      <c r="S322" s="240" t="s">
        <v>258</v>
      </c>
      <c r="T322" s="241" t="s">
        <v>258</v>
      </c>
      <c r="U322" s="223">
        <v>1.04</v>
      </c>
      <c r="V322" s="223">
        <f>ROUND(E322*U322,2)</f>
        <v>10.4</v>
      </c>
      <c r="W322" s="223"/>
      <c r="X322" s="223" t="s">
        <v>297</v>
      </c>
      <c r="Y322" s="223" t="s">
        <v>635</v>
      </c>
      <c r="Z322" s="212"/>
      <c r="AA322" s="212"/>
      <c r="AB322" s="212"/>
      <c r="AC322" s="212"/>
      <c r="AD322" s="212"/>
      <c r="AE322" s="212"/>
      <c r="AF322" s="212"/>
      <c r="AG322" s="212" t="s">
        <v>298</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46" t="s">
        <v>531</v>
      </c>
      <c r="D323" s="243"/>
      <c r="E323" s="243"/>
      <c r="F323" s="243"/>
      <c r="G323" s="24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264</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69" t="s">
        <v>630</v>
      </c>
      <c r="D324" s="264"/>
      <c r="E324" s="264"/>
      <c r="F324" s="264"/>
      <c r="G324" s="264"/>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264</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69" t="s">
        <v>631</v>
      </c>
      <c r="D325" s="264"/>
      <c r="E325" s="264"/>
      <c r="F325" s="264"/>
      <c r="G325" s="264"/>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264</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9" t="s">
        <v>615</v>
      </c>
      <c r="D326" s="264"/>
      <c r="E326" s="264"/>
      <c r="F326" s="264"/>
      <c r="G326" s="264"/>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264</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2" t="str">
        <f>C326</f>
        <v>- standardního tmelení Q2, to je: základní tmelení Q1+ dodatečné tmelení (tmelení najemno) a případné přebroušení.</v>
      </c>
      <c r="BB326" s="212"/>
      <c r="BC326" s="212"/>
      <c r="BD326" s="212"/>
      <c r="BE326" s="212"/>
      <c r="BF326" s="212"/>
      <c r="BG326" s="212"/>
      <c r="BH326" s="212"/>
    </row>
    <row r="327" spans="1:60" outlineLevel="2" x14ac:dyDescent="0.2">
      <c r="A327" s="219"/>
      <c r="B327" s="220"/>
      <c r="C327" s="247" t="s">
        <v>636</v>
      </c>
      <c r="D327" s="225"/>
      <c r="E327" s="226"/>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289</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7" t="s">
        <v>640</v>
      </c>
      <c r="D328" s="225"/>
      <c r="E328" s="226">
        <v>10</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289</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35">
        <v>62</v>
      </c>
      <c r="B329" s="236" t="s">
        <v>641</v>
      </c>
      <c r="C329" s="245" t="s">
        <v>642</v>
      </c>
      <c r="D329" s="237" t="s">
        <v>321</v>
      </c>
      <c r="E329" s="238">
        <v>41.454599999999999</v>
      </c>
      <c r="F329" s="239"/>
      <c r="G329" s="240">
        <f>ROUND(E329*F329,2)</f>
        <v>0</v>
      </c>
      <c r="H329" s="239"/>
      <c r="I329" s="240">
        <f>ROUND(E329*H329,2)</f>
        <v>0</v>
      </c>
      <c r="J329" s="239"/>
      <c r="K329" s="240">
        <f>ROUND(E329*J329,2)</f>
        <v>0</v>
      </c>
      <c r="L329" s="240">
        <v>21</v>
      </c>
      <c r="M329" s="240">
        <f>G329*(1+L329/100)</f>
        <v>0</v>
      </c>
      <c r="N329" s="238">
        <v>1.6000000000000001E-4</v>
      </c>
      <c r="O329" s="238">
        <f>ROUND(E329*N329,2)</f>
        <v>0.01</v>
      </c>
      <c r="P329" s="238">
        <v>0</v>
      </c>
      <c r="Q329" s="238">
        <f>ROUND(E329*P329,2)</f>
        <v>0</v>
      </c>
      <c r="R329" s="240" t="s">
        <v>643</v>
      </c>
      <c r="S329" s="240" t="s">
        <v>258</v>
      </c>
      <c r="T329" s="241" t="s">
        <v>258</v>
      </c>
      <c r="U329" s="223">
        <v>0.13500000000000001</v>
      </c>
      <c r="V329" s="223">
        <f>ROUND(E329*U329,2)</f>
        <v>5.6</v>
      </c>
      <c r="W329" s="223"/>
      <c r="X329" s="223" t="s">
        <v>297</v>
      </c>
      <c r="Y329" s="223" t="s">
        <v>261</v>
      </c>
      <c r="Z329" s="212"/>
      <c r="AA329" s="212"/>
      <c r="AB329" s="212"/>
      <c r="AC329" s="212"/>
      <c r="AD329" s="212"/>
      <c r="AE329" s="212"/>
      <c r="AF329" s="212"/>
      <c r="AG329" s="212" t="s">
        <v>298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47" t="s">
        <v>644</v>
      </c>
      <c r="D330" s="225"/>
      <c r="E330" s="226">
        <v>29.4253</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289</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7" t="s">
        <v>606</v>
      </c>
      <c r="D331" s="225"/>
      <c r="E331" s="226">
        <v>5.7039999999999997</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289</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7" t="s">
        <v>645</v>
      </c>
      <c r="D332" s="225"/>
      <c r="E332" s="226">
        <v>4.1553000000000004</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289</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7" t="s">
        <v>646</v>
      </c>
      <c r="D333" s="225"/>
      <c r="E333" s="226">
        <v>2.17</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289</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5">
        <v>63</v>
      </c>
      <c r="B334" s="236" t="s">
        <v>647</v>
      </c>
      <c r="C334" s="245" t="s">
        <v>648</v>
      </c>
      <c r="D334" s="237" t="s">
        <v>321</v>
      </c>
      <c r="E334" s="238">
        <v>15.18</v>
      </c>
      <c r="F334" s="239"/>
      <c r="G334" s="240">
        <f>ROUND(E334*F334,2)</f>
        <v>0</v>
      </c>
      <c r="H334" s="239"/>
      <c r="I334" s="240">
        <f>ROUND(E334*H334,2)</f>
        <v>0</v>
      </c>
      <c r="J334" s="239"/>
      <c r="K334" s="240">
        <f>ROUND(E334*J334,2)</f>
        <v>0</v>
      </c>
      <c r="L334" s="240">
        <v>21</v>
      </c>
      <c r="M334" s="240">
        <f>G334*(1+L334/100)</f>
        <v>0</v>
      </c>
      <c r="N334" s="238">
        <v>2.6360000000000001E-2</v>
      </c>
      <c r="O334" s="238">
        <f>ROUND(E334*N334,2)</f>
        <v>0.4</v>
      </c>
      <c r="P334" s="238">
        <v>0</v>
      </c>
      <c r="Q334" s="238">
        <f>ROUND(E334*P334,2)</f>
        <v>0</v>
      </c>
      <c r="R334" s="240"/>
      <c r="S334" s="240" t="s">
        <v>649</v>
      </c>
      <c r="T334" s="241" t="s">
        <v>258</v>
      </c>
      <c r="U334" s="223">
        <v>1.139</v>
      </c>
      <c r="V334" s="223">
        <f>ROUND(E334*U334,2)</f>
        <v>17.29</v>
      </c>
      <c r="W334" s="223"/>
      <c r="X334" s="223" t="s">
        <v>297</v>
      </c>
      <c r="Y334" s="223" t="s">
        <v>547</v>
      </c>
      <c r="Z334" s="212"/>
      <c r="AA334" s="212"/>
      <c r="AB334" s="212"/>
      <c r="AC334" s="212"/>
      <c r="AD334" s="212"/>
      <c r="AE334" s="212"/>
      <c r="AF334" s="212"/>
      <c r="AG334" s="212" t="s">
        <v>298</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47" t="s">
        <v>650</v>
      </c>
      <c r="D335" s="225"/>
      <c r="E335" s="226"/>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289</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7" t="s">
        <v>651</v>
      </c>
      <c r="D336" s="225"/>
      <c r="E336" s="226">
        <v>15.18</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289</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1" x14ac:dyDescent="0.2">
      <c r="A337" s="235">
        <v>64</v>
      </c>
      <c r="B337" s="236" t="s">
        <v>652</v>
      </c>
      <c r="C337" s="245" t="s">
        <v>653</v>
      </c>
      <c r="D337" s="237" t="s">
        <v>321</v>
      </c>
      <c r="E337" s="238">
        <v>28.772300000000001</v>
      </c>
      <c r="F337" s="239"/>
      <c r="G337" s="240">
        <f>ROUND(E337*F337,2)</f>
        <v>0</v>
      </c>
      <c r="H337" s="239"/>
      <c r="I337" s="240">
        <f>ROUND(E337*H337,2)</f>
        <v>0</v>
      </c>
      <c r="J337" s="239"/>
      <c r="K337" s="240">
        <f>ROUND(E337*J337,2)</f>
        <v>0</v>
      </c>
      <c r="L337" s="240">
        <v>21</v>
      </c>
      <c r="M337" s="240">
        <f>G337*(1+L337/100)</f>
        <v>0</v>
      </c>
      <c r="N337" s="238">
        <v>4.4670000000000001E-2</v>
      </c>
      <c r="O337" s="238">
        <f>ROUND(E337*N337,2)</f>
        <v>1.29</v>
      </c>
      <c r="P337" s="238">
        <v>0</v>
      </c>
      <c r="Q337" s="238">
        <f>ROUND(E337*P337,2)</f>
        <v>0</v>
      </c>
      <c r="R337" s="240"/>
      <c r="S337" s="240" t="s">
        <v>649</v>
      </c>
      <c r="T337" s="241" t="s">
        <v>654</v>
      </c>
      <c r="U337" s="223">
        <v>1.9810000000000001</v>
      </c>
      <c r="V337" s="223">
        <f>ROUND(E337*U337,2)</f>
        <v>57</v>
      </c>
      <c r="W337" s="223"/>
      <c r="X337" s="223" t="s">
        <v>297</v>
      </c>
      <c r="Y337" s="223" t="s">
        <v>547</v>
      </c>
      <c r="Z337" s="212"/>
      <c r="AA337" s="212"/>
      <c r="AB337" s="212"/>
      <c r="AC337" s="212"/>
      <c r="AD337" s="212"/>
      <c r="AE337" s="212"/>
      <c r="AF337" s="212"/>
      <c r="AG337" s="212" t="s">
        <v>298</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7" t="s">
        <v>655</v>
      </c>
      <c r="D338" s="225"/>
      <c r="E338" s="226"/>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289</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7" t="s">
        <v>656</v>
      </c>
      <c r="D339" s="225"/>
      <c r="E339" s="226">
        <v>5.6115000000000004</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289</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7" t="s">
        <v>657</v>
      </c>
      <c r="D340" s="225"/>
      <c r="E340" s="226">
        <v>5.4779999999999998</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289</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47" t="s">
        <v>658</v>
      </c>
      <c r="D341" s="225"/>
      <c r="E341" s="226"/>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289</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47" t="s">
        <v>659</v>
      </c>
      <c r="D342" s="225"/>
      <c r="E342" s="226">
        <v>9.2118000000000002</v>
      </c>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289</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47" t="s">
        <v>660</v>
      </c>
      <c r="D343" s="225"/>
      <c r="E343" s="226"/>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289</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7" t="s">
        <v>661</v>
      </c>
      <c r="D344" s="225"/>
      <c r="E344" s="226">
        <v>3.8090000000000002</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289</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7" t="s">
        <v>662</v>
      </c>
      <c r="D345" s="225"/>
      <c r="E345" s="226">
        <v>4.6619999999999999</v>
      </c>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289</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57">
        <v>65</v>
      </c>
      <c r="B346" s="258" t="s">
        <v>663</v>
      </c>
      <c r="C346" s="268" t="s">
        <v>664</v>
      </c>
      <c r="D346" s="259" t="s">
        <v>368</v>
      </c>
      <c r="E346" s="260">
        <v>2</v>
      </c>
      <c r="F346" s="261"/>
      <c r="G346" s="262">
        <f>ROUND(E346*F346,2)</f>
        <v>0</v>
      </c>
      <c r="H346" s="261"/>
      <c r="I346" s="262">
        <f>ROUND(E346*H346,2)</f>
        <v>0</v>
      </c>
      <c r="J346" s="261"/>
      <c r="K346" s="262">
        <f>ROUND(E346*J346,2)</f>
        <v>0</v>
      </c>
      <c r="L346" s="262">
        <v>21</v>
      </c>
      <c r="M346" s="262">
        <f>G346*(1+L346/100)</f>
        <v>0</v>
      </c>
      <c r="N346" s="260">
        <v>5.0000000000000001E-4</v>
      </c>
      <c r="O346" s="260">
        <f>ROUND(E346*N346,2)</f>
        <v>0</v>
      </c>
      <c r="P346" s="260">
        <v>0</v>
      </c>
      <c r="Q346" s="260">
        <f>ROUND(E346*P346,2)</f>
        <v>0</v>
      </c>
      <c r="R346" s="262"/>
      <c r="S346" s="262" t="s">
        <v>649</v>
      </c>
      <c r="T346" s="263" t="s">
        <v>589</v>
      </c>
      <c r="U346" s="223">
        <v>0.15</v>
      </c>
      <c r="V346" s="223">
        <f>ROUND(E346*U346,2)</f>
        <v>0.3</v>
      </c>
      <c r="W346" s="223"/>
      <c r="X346" s="223" t="s">
        <v>297</v>
      </c>
      <c r="Y346" s="223" t="s">
        <v>261</v>
      </c>
      <c r="Z346" s="212"/>
      <c r="AA346" s="212"/>
      <c r="AB346" s="212"/>
      <c r="AC346" s="212"/>
      <c r="AD346" s="212"/>
      <c r="AE346" s="212"/>
      <c r="AF346" s="212"/>
      <c r="AG346" s="212" t="s">
        <v>298</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ht="22.5" outlineLevel="1" x14ac:dyDescent="0.2">
      <c r="A347" s="235">
        <v>66</v>
      </c>
      <c r="B347" s="236" t="s">
        <v>665</v>
      </c>
      <c r="C347" s="245" t="s">
        <v>666</v>
      </c>
      <c r="D347" s="237" t="s">
        <v>321</v>
      </c>
      <c r="E347" s="238">
        <v>2.38</v>
      </c>
      <c r="F347" s="239"/>
      <c r="G347" s="240">
        <f>ROUND(E347*F347,2)</f>
        <v>0</v>
      </c>
      <c r="H347" s="239"/>
      <c r="I347" s="240">
        <f>ROUND(E347*H347,2)</f>
        <v>0</v>
      </c>
      <c r="J347" s="239"/>
      <c r="K347" s="240">
        <f>ROUND(E347*J347,2)</f>
        <v>0</v>
      </c>
      <c r="L347" s="240">
        <v>21</v>
      </c>
      <c r="M347" s="240">
        <f>G347*(1+L347/100)</f>
        <v>0</v>
      </c>
      <c r="N347" s="238">
        <v>1.805E-2</v>
      </c>
      <c r="O347" s="238">
        <f>ROUND(E347*N347,2)</f>
        <v>0.04</v>
      </c>
      <c r="P347" s="238">
        <v>0</v>
      </c>
      <c r="Q347" s="238">
        <f>ROUND(E347*P347,2)</f>
        <v>0</v>
      </c>
      <c r="R347" s="240"/>
      <c r="S347" s="240" t="s">
        <v>649</v>
      </c>
      <c r="T347" s="241" t="s">
        <v>259</v>
      </c>
      <c r="U347" s="223">
        <v>0.83</v>
      </c>
      <c r="V347" s="223">
        <f>ROUND(E347*U347,2)</f>
        <v>1.98</v>
      </c>
      <c r="W347" s="223"/>
      <c r="X347" s="223" t="s">
        <v>297</v>
      </c>
      <c r="Y347" s="223" t="s">
        <v>261</v>
      </c>
      <c r="Z347" s="212"/>
      <c r="AA347" s="212"/>
      <c r="AB347" s="212"/>
      <c r="AC347" s="212"/>
      <c r="AD347" s="212"/>
      <c r="AE347" s="212"/>
      <c r="AF347" s="212"/>
      <c r="AG347" s="212" t="s">
        <v>298</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46" t="s">
        <v>531</v>
      </c>
      <c r="D348" s="243"/>
      <c r="E348" s="243"/>
      <c r="F348" s="243"/>
      <c r="G348" s="24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264</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69" t="s">
        <v>613</v>
      </c>
      <c r="D349" s="264"/>
      <c r="E349" s="264"/>
      <c r="F349" s="264"/>
      <c r="G349" s="264"/>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264</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69" t="s">
        <v>614</v>
      </c>
      <c r="D350" s="264"/>
      <c r="E350" s="264"/>
      <c r="F350" s="264"/>
      <c r="G350" s="264"/>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264</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69" t="s">
        <v>615</v>
      </c>
      <c r="D351" s="264"/>
      <c r="E351" s="264"/>
      <c r="F351" s="264"/>
      <c r="G351" s="264"/>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264</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42" t="str">
        <f>C351</f>
        <v>- standardního tmelení Q2, to je: základní tmelení Q1+ dodatečné tmelení (tmelení najemno) a případné přebroušení.</v>
      </c>
      <c r="BB351" s="212"/>
      <c r="BC351" s="212"/>
      <c r="BD351" s="212"/>
      <c r="BE351" s="212"/>
      <c r="BF351" s="212"/>
      <c r="BG351" s="212"/>
      <c r="BH351" s="212"/>
    </row>
    <row r="352" spans="1:60" outlineLevel="2" x14ac:dyDescent="0.2">
      <c r="A352" s="219"/>
      <c r="B352" s="220"/>
      <c r="C352" s="247" t="s">
        <v>667</v>
      </c>
      <c r="D352" s="225"/>
      <c r="E352" s="226"/>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289</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47" t="s">
        <v>668</v>
      </c>
      <c r="D353" s="225"/>
      <c r="E353" s="226">
        <v>2.38</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289</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35">
        <v>67</v>
      </c>
      <c r="B354" s="236" t="s">
        <v>669</v>
      </c>
      <c r="C354" s="245" t="s">
        <v>670</v>
      </c>
      <c r="D354" s="237" t="s">
        <v>321</v>
      </c>
      <c r="E354" s="238">
        <v>15.18</v>
      </c>
      <c r="F354" s="239"/>
      <c r="G354" s="240">
        <f>ROUND(E354*F354,2)</f>
        <v>0</v>
      </c>
      <c r="H354" s="239"/>
      <c r="I354" s="240">
        <f>ROUND(E354*H354,2)</f>
        <v>0</v>
      </c>
      <c r="J354" s="239"/>
      <c r="K354" s="240">
        <f>ROUND(E354*J354,2)</f>
        <v>0</v>
      </c>
      <c r="L354" s="240">
        <v>21</v>
      </c>
      <c r="M354" s="240">
        <f>G354*(1+L354/100)</f>
        <v>0</v>
      </c>
      <c r="N354" s="238">
        <v>1.72E-3</v>
      </c>
      <c r="O354" s="238">
        <f>ROUND(E354*N354,2)</f>
        <v>0.03</v>
      </c>
      <c r="P354" s="238">
        <v>0</v>
      </c>
      <c r="Q354" s="238">
        <f>ROUND(E354*P354,2)</f>
        <v>0</v>
      </c>
      <c r="R354" s="240"/>
      <c r="S354" s="240" t="s">
        <v>649</v>
      </c>
      <c r="T354" s="241" t="s">
        <v>259</v>
      </c>
      <c r="U354" s="223">
        <v>0.22700000000000001</v>
      </c>
      <c r="V354" s="223">
        <f>ROUND(E354*U354,2)</f>
        <v>3.45</v>
      </c>
      <c r="W354" s="223"/>
      <c r="X354" s="223" t="s">
        <v>297</v>
      </c>
      <c r="Y354" s="223" t="s">
        <v>261</v>
      </c>
      <c r="Z354" s="212"/>
      <c r="AA354" s="212"/>
      <c r="AB354" s="212"/>
      <c r="AC354" s="212"/>
      <c r="AD354" s="212"/>
      <c r="AE354" s="212"/>
      <c r="AF354" s="212"/>
      <c r="AG354" s="212" t="s">
        <v>298</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47" t="s">
        <v>671</v>
      </c>
      <c r="D355" s="225"/>
      <c r="E355" s="226">
        <v>15.18</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289</v>
      </c>
      <c r="AH355" s="212">
        <v>5</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5">
        <v>68</v>
      </c>
      <c r="B356" s="236" t="s">
        <v>672</v>
      </c>
      <c r="C356" s="245" t="s">
        <v>673</v>
      </c>
      <c r="D356" s="237" t="s">
        <v>321</v>
      </c>
      <c r="E356" s="238">
        <v>43.112780000000001</v>
      </c>
      <c r="F356" s="239"/>
      <c r="G356" s="240">
        <f>ROUND(E356*F356,2)</f>
        <v>0</v>
      </c>
      <c r="H356" s="239"/>
      <c r="I356" s="240">
        <f>ROUND(E356*H356,2)</f>
        <v>0</v>
      </c>
      <c r="J356" s="239"/>
      <c r="K356" s="240">
        <f>ROUND(E356*J356,2)</f>
        <v>0</v>
      </c>
      <c r="L356" s="240">
        <v>21</v>
      </c>
      <c r="M356" s="240">
        <f>G356*(1+L356/100)</f>
        <v>0</v>
      </c>
      <c r="N356" s="238">
        <v>9.0799999999999995E-3</v>
      </c>
      <c r="O356" s="238">
        <f>ROUND(E356*N356,2)</f>
        <v>0.39</v>
      </c>
      <c r="P356" s="238">
        <v>0</v>
      </c>
      <c r="Q356" s="238">
        <f>ROUND(E356*P356,2)</f>
        <v>0</v>
      </c>
      <c r="R356" s="240" t="s">
        <v>461</v>
      </c>
      <c r="S356" s="240" t="s">
        <v>258</v>
      </c>
      <c r="T356" s="241" t="s">
        <v>258</v>
      </c>
      <c r="U356" s="223">
        <v>0</v>
      </c>
      <c r="V356" s="223">
        <f>ROUND(E356*U356,2)</f>
        <v>0</v>
      </c>
      <c r="W356" s="223"/>
      <c r="X356" s="223" t="s">
        <v>462</v>
      </c>
      <c r="Y356" s="223" t="s">
        <v>261</v>
      </c>
      <c r="Z356" s="212"/>
      <c r="AA356" s="212"/>
      <c r="AB356" s="212"/>
      <c r="AC356" s="212"/>
      <c r="AD356" s="212"/>
      <c r="AE356" s="212"/>
      <c r="AF356" s="212"/>
      <c r="AG356" s="212" t="s">
        <v>463</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47" t="s">
        <v>674</v>
      </c>
      <c r="D357" s="225"/>
      <c r="E357" s="226"/>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289</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7" t="s">
        <v>675</v>
      </c>
      <c r="D358" s="225"/>
      <c r="E358" s="226">
        <v>43.112780000000001</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289</v>
      </c>
      <c r="AH358" s="212">
        <v>5</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x14ac:dyDescent="0.2">
      <c r="A359" s="228" t="s">
        <v>253</v>
      </c>
      <c r="B359" s="229" t="s">
        <v>95</v>
      </c>
      <c r="C359" s="244" t="s">
        <v>96</v>
      </c>
      <c r="D359" s="230"/>
      <c r="E359" s="231"/>
      <c r="F359" s="232"/>
      <c r="G359" s="232">
        <f>SUMIF(AG360:AG394,"&lt;&gt;NOR",G360:G394)</f>
        <v>0</v>
      </c>
      <c r="H359" s="232"/>
      <c r="I359" s="232">
        <f>SUM(I360:I394)</f>
        <v>0</v>
      </c>
      <c r="J359" s="232"/>
      <c r="K359" s="232">
        <f>SUM(K360:K394)</f>
        <v>0</v>
      </c>
      <c r="L359" s="232"/>
      <c r="M359" s="232">
        <f>SUM(M360:M394)</f>
        <v>0</v>
      </c>
      <c r="N359" s="231"/>
      <c r="O359" s="231">
        <f>SUM(O360:O394)</f>
        <v>1.93</v>
      </c>
      <c r="P359" s="231"/>
      <c r="Q359" s="231">
        <f>SUM(Q360:Q394)</f>
        <v>0</v>
      </c>
      <c r="R359" s="232"/>
      <c r="S359" s="232"/>
      <c r="T359" s="233"/>
      <c r="U359" s="227"/>
      <c r="V359" s="227">
        <f>SUM(V360:V394)</f>
        <v>26.03</v>
      </c>
      <c r="W359" s="227"/>
      <c r="X359" s="227"/>
      <c r="Y359" s="227"/>
      <c r="AG359" t="s">
        <v>254</v>
      </c>
    </row>
    <row r="360" spans="1:60" outlineLevel="1" x14ac:dyDescent="0.2">
      <c r="A360" s="235">
        <v>69</v>
      </c>
      <c r="B360" s="236" t="s">
        <v>676</v>
      </c>
      <c r="C360" s="245" t="s">
        <v>677</v>
      </c>
      <c r="D360" s="237" t="s">
        <v>368</v>
      </c>
      <c r="E360" s="238">
        <v>27</v>
      </c>
      <c r="F360" s="239"/>
      <c r="G360" s="240">
        <f>ROUND(E360*F360,2)</f>
        <v>0</v>
      </c>
      <c r="H360" s="239"/>
      <c r="I360" s="240">
        <f>ROUND(E360*H360,2)</f>
        <v>0</v>
      </c>
      <c r="J360" s="239"/>
      <c r="K360" s="240">
        <f>ROUND(E360*J360,2)</f>
        <v>0</v>
      </c>
      <c r="L360" s="240">
        <v>21</v>
      </c>
      <c r="M360" s="240">
        <f>G360*(1+L360/100)</f>
        <v>0</v>
      </c>
      <c r="N360" s="238">
        <v>2.094E-2</v>
      </c>
      <c r="O360" s="238">
        <f>ROUND(E360*N360,2)</f>
        <v>0.56999999999999995</v>
      </c>
      <c r="P360" s="238">
        <v>0</v>
      </c>
      <c r="Q360" s="238">
        <f>ROUND(E360*P360,2)</f>
        <v>0</v>
      </c>
      <c r="R360" s="240" t="s">
        <v>350</v>
      </c>
      <c r="S360" s="240" t="s">
        <v>258</v>
      </c>
      <c r="T360" s="241" t="s">
        <v>258</v>
      </c>
      <c r="U360" s="223">
        <v>0.2014</v>
      </c>
      <c r="V360" s="223">
        <f>ROUND(E360*U360,2)</f>
        <v>5.44</v>
      </c>
      <c r="W360" s="223"/>
      <c r="X360" s="223" t="s">
        <v>297</v>
      </c>
      <c r="Y360" s="223" t="s">
        <v>369</v>
      </c>
      <c r="Z360" s="212"/>
      <c r="AA360" s="212"/>
      <c r="AB360" s="212"/>
      <c r="AC360" s="212"/>
      <c r="AD360" s="212"/>
      <c r="AE360" s="212"/>
      <c r="AF360" s="212"/>
      <c r="AG360" s="212" t="s">
        <v>298</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47" t="s">
        <v>678</v>
      </c>
      <c r="D361" s="225"/>
      <c r="E361" s="226">
        <v>14</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289</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47" t="s">
        <v>679</v>
      </c>
      <c r="D362" s="225"/>
      <c r="E362" s="226">
        <v>13</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289</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35">
        <v>70</v>
      </c>
      <c r="B363" s="236" t="s">
        <v>680</v>
      </c>
      <c r="C363" s="245" t="s">
        <v>681</v>
      </c>
      <c r="D363" s="237" t="s">
        <v>404</v>
      </c>
      <c r="E363" s="238">
        <v>1.2415400000000001</v>
      </c>
      <c r="F363" s="239"/>
      <c r="G363" s="240">
        <f>ROUND(E363*F363,2)</f>
        <v>0</v>
      </c>
      <c r="H363" s="239"/>
      <c r="I363" s="240">
        <f>ROUND(E363*H363,2)</f>
        <v>0</v>
      </c>
      <c r="J363" s="239"/>
      <c r="K363" s="240">
        <f>ROUND(E363*J363,2)</f>
        <v>0</v>
      </c>
      <c r="L363" s="240">
        <v>21</v>
      </c>
      <c r="M363" s="240">
        <f>G363*(1+L363/100)</f>
        <v>0</v>
      </c>
      <c r="N363" s="238">
        <v>1.6629999999999999E-2</v>
      </c>
      <c r="O363" s="238">
        <f>ROUND(E363*N363,2)</f>
        <v>0.02</v>
      </c>
      <c r="P363" s="238">
        <v>0</v>
      </c>
      <c r="Q363" s="238">
        <f>ROUND(E363*P363,2)</f>
        <v>0</v>
      </c>
      <c r="R363" s="240" t="s">
        <v>328</v>
      </c>
      <c r="S363" s="240" t="s">
        <v>258</v>
      </c>
      <c r="T363" s="241" t="s">
        <v>258</v>
      </c>
      <c r="U363" s="223">
        <v>16.582999999999998</v>
      </c>
      <c r="V363" s="223">
        <f>ROUND(E363*U363,2)</f>
        <v>20.59</v>
      </c>
      <c r="W363" s="223"/>
      <c r="X363" s="223" t="s">
        <v>297</v>
      </c>
      <c r="Y363" s="223" t="s">
        <v>261</v>
      </c>
      <c r="Z363" s="212"/>
      <c r="AA363" s="212"/>
      <c r="AB363" s="212"/>
      <c r="AC363" s="212"/>
      <c r="AD363" s="212"/>
      <c r="AE363" s="212"/>
      <c r="AF363" s="212"/>
      <c r="AG363" s="212" t="s">
        <v>298</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67" t="s">
        <v>682</v>
      </c>
      <c r="D364" s="256"/>
      <c r="E364" s="256"/>
      <c r="F364" s="256"/>
      <c r="G364" s="256"/>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300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47" t="s">
        <v>683</v>
      </c>
      <c r="D365" s="225"/>
      <c r="E365" s="226"/>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289</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47" t="s">
        <v>684</v>
      </c>
      <c r="D366" s="225"/>
      <c r="E366" s="226">
        <v>0.14548</v>
      </c>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289</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7" t="s">
        <v>685</v>
      </c>
      <c r="D367" s="225"/>
      <c r="E367" s="226">
        <v>9.9940000000000001E-2</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289</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7" t="s">
        <v>686</v>
      </c>
      <c r="D368" s="225"/>
      <c r="E368" s="226">
        <v>0.10247000000000001</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289</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7" t="s">
        <v>687</v>
      </c>
      <c r="D369" s="225"/>
      <c r="E369" s="226">
        <v>0.15432999999999999</v>
      </c>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289</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47" t="s">
        <v>688</v>
      </c>
      <c r="D370" s="225"/>
      <c r="E370" s="226"/>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289</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7" t="s">
        <v>689</v>
      </c>
      <c r="D371" s="225"/>
      <c r="E371" s="226">
        <v>0.27255000000000001</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289</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7" t="s">
        <v>690</v>
      </c>
      <c r="D372" s="225"/>
      <c r="E372" s="226">
        <v>0.26565</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289</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7" t="s">
        <v>691</v>
      </c>
      <c r="D373" s="225"/>
      <c r="E373" s="226">
        <v>8.1079999999999999E-2</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289</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47" t="s">
        <v>692</v>
      </c>
      <c r="D374" s="225"/>
      <c r="E374" s="226">
        <v>0.12006</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289</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5">
        <v>71</v>
      </c>
      <c r="B375" s="236" t="s">
        <v>693</v>
      </c>
      <c r="C375" s="245" t="s">
        <v>694</v>
      </c>
      <c r="D375" s="237" t="s">
        <v>404</v>
      </c>
      <c r="E375" s="238">
        <v>0.54239000000000004</v>
      </c>
      <c r="F375" s="239"/>
      <c r="G375" s="240">
        <f>ROUND(E375*F375,2)</f>
        <v>0</v>
      </c>
      <c r="H375" s="239"/>
      <c r="I375" s="240">
        <f>ROUND(E375*H375,2)</f>
        <v>0</v>
      </c>
      <c r="J375" s="239"/>
      <c r="K375" s="240">
        <f>ROUND(E375*J375,2)</f>
        <v>0</v>
      </c>
      <c r="L375" s="240">
        <v>21</v>
      </c>
      <c r="M375" s="240">
        <f>G375*(1+L375/100)</f>
        <v>0</v>
      </c>
      <c r="N375" s="238">
        <v>1</v>
      </c>
      <c r="O375" s="238">
        <f>ROUND(E375*N375,2)</f>
        <v>0.54</v>
      </c>
      <c r="P375" s="238">
        <v>0</v>
      </c>
      <c r="Q375" s="238">
        <f>ROUND(E375*P375,2)</f>
        <v>0</v>
      </c>
      <c r="R375" s="240" t="s">
        <v>461</v>
      </c>
      <c r="S375" s="240" t="s">
        <v>258</v>
      </c>
      <c r="T375" s="241" t="s">
        <v>258</v>
      </c>
      <c r="U375" s="223">
        <v>0</v>
      </c>
      <c r="V375" s="223">
        <f>ROUND(E375*U375,2)</f>
        <v>0</v>
      </c>
      <c r="W375" s="223"/>
      <c r="X375" s="223" t="s">
        <v>462</v>
      </c>
      <c r="Y375" s="223" t="s">
        <v>261</v>
      </c>
      <c r="Z375" s="212"/>
      <c r="AA375" s="212"/>
      <c r="AB375" s="212"/>
      <c r="AC375" s="212"/>
      <c r="AD375" s="212"/>
      <c r="AE375" s="212"/>
      <c r="AF375" s="212"/>
      <c r="AG375" s="212" t="s">
        <v>463</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47" t="s">
        <v>695</v>
      </c>
      <c r="D376" s="225"/>
      <c r="E376" s="226"/>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289</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70" t="s">
        <v>696</v>
      </c>
      <c r="D377" s="252"/>
      <c r="E377" s="253"/>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289</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71" t="s">
        <v>697</v>
      </c>
      <c r="D378" s="252"/>
      <c r="E378" s="253">
        <v>0.14548</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289</v>
      </c>
      <c r="AH378" s="212">
        <v>2</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71" t="s">
        <v>698</v>
      </c>
      <c r="D379" s="252"/>
      <c r="E379" s="253">
        <v>9.9940000000000001E-2</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289</v>
      </c>
      <c r="AH379" s="212">
        <v>2</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71" t="s">
        <v>699</v>
      </c>
      <c r="D380" s="252"/>
      <c r="E380" s="253">
        <v>0.10247000000000001</v>
      </c>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289</v>
      </c>
      <c r="AH380" s="212">
        <v>2</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71" t="s">
        <v>700</v>
      </c>
      <c r="D381" s="252"/>
      <c r="E381" s="253">
        <v>0.15432999999999999</v>
      </c>
      <c r="F381" s="223"/>
      <c r="G381" s="22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289</v>
      </c>
      <c r="AH381" s="212">
        <v>2</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72" t="s">
        <v>701</v>
      </c>
      <c r="D382" s="254"/>
      <c r="E382" s="255">
        <v>0.50221000000000005</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289</v>
      </c>
      <c r="AH382" s="212">
        <v>3</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70" t="s">
        <v>702</v>
      </c>
      <c r="D383" s="252"/>
      <c r="E383" s="253"/>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289</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47" t="s">
        <v>703</v>
      </c>
      <c r="D384" s="225"/>
      <c r="E384" s="226">
        <v>0.54239000000000004</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289</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2.5" outlineLevel="1" x14ac:dyDescent="0.2">
      <c r="A385" s="235">
        <v>72</v>
      </c>
      <c r="B385" s="236" t="s">
        <v>704</v>
      </c>
      <c r="C385" s="245" t="s">
        <v>705</v>
      </c>
      <c r="D385" s="237" t="s">
        <v>404</v>
      </c>
      <c r="E385" s="238">
        <v>0.79849000000000003</v>
      </c>
      <c r="F385" s="239"/>
      <c r="G385" s="240">
        <f>ROUND(E385*F385,2)</f>
        <v>0</v>
      </c>
      <c r="H385" s="239"/>
      <c r="I385" s="240">
        <f>ROUND(E385*H385,2)</f>
        <v>0</v>
      </c>
      <c r="J385" s="239"/>
      <c r="K385" s="240">
        <f>ROUND(E385*J385,2)</f>
        <v>0</v>
      </c>
      <c r="L385" s="240">
        <v>21</v>
      </c>
      <c r="M385" s="240">
        <f>G385*(1+L385/100)</f>
        <v>0</v>
      </c>
      <c r="N385" s="238">
        <v>1</v>
      </c>
      <c r="O385" s="238">
        <f>ROUND(E385*N385,2)</f>
        <v>0.8</v>
      </c>
      <c r="P385" s="238">
        <v>0</v>
      </c>
      <c r="Q385" s="238">
        <f>ROUND(E385*P385,2)</f>
        <v>0</v>
      </c>
      <c r="R385" s="240" t="s">
        <v>461</v>
      </c>
      <c r="S385" s="240" t="s">
        <v>258</v>
      </c>
      <c r="T385" s="241" t="s">
        <v>258</v>
      </c>
      <c r="U385" s="223">
        <v>0</v>
      </c>
      <c r="V385" s="223">
        <f>ROUND(E385*U385,2)</f>
        <v>0</v>
      </c>
      <c r="W385" s="223"/>
      <c r="X385" s="223" t="s">
        <v>462</v>
      </c>
      <c r="Y385" s="223" t="s">
        <v>261</v>
      </c>
      <c r="Z385" s="212"/>
      <c r="AA385" s="212"/>
      <c r="AB385" s="212"/>
      <c r="AC385" s="212"/>
      <c r="AD385" s="212"/>
      <c r="AE385" s="212"/>
      <c r="AF385" s="212"/>
      <c r="AG385" s="212" t="s">
        <v>463</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70" t="s">
        <v>696</v>
      </c>
      <c r="D386" s="252"/>
      <c r="E386" s="253"/>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289</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71" t="s">
        <v>706</v>
      </c>
      <c r="D387" s="252"/>
      <c r="E387" s="253"/>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289</v>
      </c>
      <c r="AH387" s="212">
        <v>2</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71" t="s">
        <v>707</v>
      </c>
      <c r="D388" s="252"/>
      <c r="E388" s="253">
        <v>0.27255000000000001</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289</v>
      </c>
      <c r="AH388" s="212">
        <v>2</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71" t="s">
        <v>708</v>
      </c>
      <c r="D389" s="252"/>
      <c r="E389" s="253">
        <v>0.26565</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289</v>
      </c>
      <c r="AH389" s="212">
        <v>2</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71" t="s">
        <v>709</v>
      </c>
      <c r="D390" s="252"/>
      <c r="E390" s="253">
        <v>8.1079999999999999E-2</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289</v>
      </c>
      <c r="AH390" s="212">
        <v>2</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71" t="s">
        <v>710</v>
      </c>
      <c r="D391" s="252"/>
      <c r="E391" s="253">
        <v>0.12006</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289</v>
      </c>
      <c r="AH391" s="212">
        <v>2</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72" t="s">
        <v>701</v>
      </c>
      <c r="D392" s="254"/>
      <c r="E392" s="255">
        <v>0.73934</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289</v>
      </c>
      <c r="AH392" s="212">
        <v>3</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70" t="s">
        <v>702</v>
      </c>
      <c r="D393" s="252"/>
      <c r="E393" s="253"/>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289</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47" t="s">
        <v>711</v>
      </c>
      <c r="D394" s="225"/>
      <c r="E394" s="226">
        <v>0.79849000000000003</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289</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x14ac:dyDescent="0.2">
      <c r="A395" s="228" t="s">
        <v>253</v>
      </c>
      <c r="B395" s="229" t="s">
        <v>97</v>
      </c>
      <c r="C395" s="244" t="s">
        <v>98</v>
      </c>
      <c r="D395" s="230"/>
      <c r="E395" s="231"/>
      <c r="F395" s="232"/>
      <c r="G395" s="232">
        <f>SUMIF(AG396:AG463,"&lt;&gt;NOR",G396:G463)</f>
        <v>0</v>
      </c>
      <c r="H395" s="232"/>
      <c r="I395" s="232">
        <f>SUM(I396:I463)</f>
        <v>0</v>
      </c>
      <c r="J395" s="232"/>
      <c r="K395" s="232">
        <f>SUM(K396:K463)</f>
        <v>0</v>
      </c>
      <c r="L395" s="232"/>
      <c r="M395" s="232">
        <f>SUM(M396:M463)</f>
        <v>0</v>
      </c>
      <c r="N395" s="231"/>
      <c r="O395" s="231">
        <f>SUM(O396:O463)</f>
        <v>10.83</v>
      </c>
      <c r="P395" s="231"/>
      <c r="Q395" s="231">
        <f>SUM(Q396:Q463)</f>
        <v>0</v>
      </c>
      <c r="R395" s="232"/>
      <c r="S395" s="232"/>
      <c r="T395" s="233"/>
      <c r="U395" s="227"/>
      <c r="V395" s="227">
        <f>SUM(V396:V463)</f>
        <v>633.67000000000007</v>
      </c>
      <c r="W395" s="227"/>
      <c r="X395" s="227"/>
      <c r="Y395" s="227"/>
      <c r="AG395" t="s">
        <v>254</v>
      </c>
    </row>
    <row r="396" spans="1:60" ht="22.5" outlineLevel="1" x14ac:dyDescent="0.2">
      <c r="A396" s="235">
        <v>73</v>
      </c>
      <c r="B396" s="236" t="s">
        <v>712</v>
      </c>
      <c r="C396" s="245" t="s">
        <v>713</v>
      </c>
      <c r="D396" s="237" t="s">
        <v>321</v>
      </c>
      <c r="E396" s="238">
        <v>79.900000000000006</v>
      </c>
      <c r="F396" s="239"/>
      <c r="G396" s="240">
        <f>ROUND(E396*F396,2)</f>
        <v>0</v>
      </c>
      <c r="H396" s="239"/>
      <c r="I396" s="240">
        <f>ROUND(E396*H396,2)</f>
        <v>0</v>
      </c>
      <c r="J396" s="239"/>
      <c r="K396" s="240">
        <f>ROUND(E396*J396,2)</f>
        <v>0</v>
      </c>
      <c r="L396" s="240">
        <v>21</v>
      </c>
      <c r="M396" s="240">
        <f>G396*(1+L396/100)</f>
        <v>0</v>
      </c>
      <c r="N396" s="238">
        <v>1.1900000000000001E-2</v>
      </c>
      <c r="O396" s="238">
        <f>ROUND(E396*N396,2)</f>
        <v>0.95</v>
      </c>
      <c r="P396" s="238">
        <v>0</v>
      </c>
      <c r="Q396" s="238">
        <f>ROUND(E396*P396,2)</f>
        <v>0</v>
      </c>
      <c r="R396" s="240" t="s">
        <v>328</v>
      </c>
      <c r="S396" s="240" t="s">
        <v>258</v>
      </c>
      <c r="T396" s="241" t="s">
        <v>258</v>
      </c>
      <c r="U396" s="223">
        <v>0.95</v>
      </c>
      <c r="V396" s="223">
        <f>ROUND(E396*U396,2)</f>
        <v>75.91</v>
      </c>
      <c r="W396" s="223"/>
      <c r="X396" s="223" t="s">
        <v>297</v>
      </c>
      <c r="Y396" s="223" t="s">
        <v>261</v>
      </c>
      <c r="Z396" s="212"/>
      <c r="AA396" s="212"/>
      <c r="AB396" s="212"/>
      <c r="AC396" s="212"/>
      <c r="AD396" s="212"/>
      <c r="AE396" s="212"/>
      <c r="AF396" s="212"/>
      <c r="AG396" s="212" t="s">
        <v>298</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46" t="s">
        <v>714</v>
      </c>
      <c r="D397" s="243"/>
      <c r="E397" s="243"/>
      <c r="F397" s="243"/>
      <c r="G397" s="24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264</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47" t="s">
        <v>715</v>
      </c>
      <c r="D398" s="225"/>
      <c r="E398" s="226"/>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289</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7" t="s">
        <v>716</v>
      </c>
      <c r="D399" s="225"/>
      <c r="E399" s="226">
        <v>11.9</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289</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47" t="s">
        <v>717</v>
      </c>
      <c r="D400" s="225"/>
      <c r="E400" s="226">
        <v>19.3</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289</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7" t="s">
        <v>718</v>
      </c>
      <c r="D401" s="225"/>
      <c r="E401" s="226">
        <v>6.4</v>
      </c>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289</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47" t="s">
        <v>719</v>
      </c>
      <c r="D402" s="225"/>
      <c r="E402" s="226">
        <v>15</v>
      </c>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289</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7" t="s">
        <v>720</v>
      </c>
      <c r="D403" s="225"/>
      <c r="E403" s="226">
        <v>27.3</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289</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ht="22.5" outlineLevel="1" x14ac:dyDescent="0.2">
      <c r="A404" s="235">
        <v>74</v>
      </c>
      <c r="B404" s="236" t="s">
        <v>721</v>
      </c>
      <c r="C404" s="245" t="s">
        <v>722</v>
      </c>
      <c r="D404" s="237" t="s">
        <v>321</v>
      </c>
      <c r="E404" s="238">
        <v>20.5</v>
      </c>
      <c r="F404" s="239"/>
      <c r="G404" s="240">
        <f>ROUND(E404*F404,2)</f>
        <v>0</v>
      </c>
      <c r="H404" s="239"/>
      <c r="I404" s="240">
        <f>ROUND(E404*H404,2)</f>
        <v>0</v>
      </c>
      <c r="J404" s="239"/>
      <c r="K404" s="240">
        <f>ROUND(E404*J404,2)</f>
        <v>0</v>
      </c>
      <c r="L404" s="240">
        <v>21</v>
      </c>
      <c r="M404" s="240">
        <f>G404*(1+L404/100)</f>
        <v>0</v>
      </c>
      <c r="N404" s="238">
        <v>1.3270000000000001E-2</v>
      </c>
      <c r="O404" s="238">
        <f>ROUND(E404*N404,2)</f>
        <v>0.27</v>
      </c>
      <c r="P404" s="238">
        <v>0</v>
      </c>
      <c r="Q404" s="238">
        <f>ROUND(E404*P404,2)</f>
        <v>0</v>
      </c>
      <c r="R404" s="240" t="s">
        <v>328</v>
      </c>
      <c r="S404" s="240" t="s">
        <v>258</v>
      </c>
      <c r="T404" s="241" t="s">
        <v>258</v>
      </c>
      <c r="U404" s="223">
        <v>0.95</v>
      </c>
      <c r="V404" s="223">
        <f>ROUND(E404*U404,2)</f>
        <v>19.48</v>
      </c>
      <c r="W404" s="223"/>
      <c r="X404" s="223" t="s">
        <v>297</v>
      </c>
      <c r="Y404" s="223" t="s">
        <v>261</v>
      </c>
      <c r="Z404" s="212"/>
      <c r="AA404" s="212"/>
      <c r="AB404" s="212"/>
      <c r="AC404" s="212"/>
      <c r="AD404" s="212"/>
      <c r="AE404" s="212"/>
      <c r="AF404" s="212"/>
      <c r="AG404" s="212" t="s">
        <v>298</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46" t="s">
        <v>714</v>
      </c>
      <c r="D405" s="243"/>
      <c r="E405" s="243"/>
      <c r="F405" s="243"/>
      <c r="G405" s="24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264</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47" t="s">
        <v>723</v>
      </c>
      <c r="D406" s="225"/>
      <c r="E406" s="226"/>
      <c r="F406" s="223"/>
      <c r="G406" s="22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289</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7" t="s">
        <v>724</v>
      </c>
      <c r="D407" s="225"/>
      <c r="E407" s="226">
        <v>3.2</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289</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7" t="s">
        <v>725</v>
      </c>
      <c r="D408" s="225"/>
      <c r="E408" s="226">
        <v>17.3</v>
      </c>
      <c r="F408" s="223"/>
      <c r="G408" s="223"/>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289</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33.75" outlineLevel="1" x14ac:dyDescent="0.2">
      <c r="A409" s="235">
        <v>75</v>
      </c>
      <c r="B409" s="236" t="s">
        <v>726</v>
      </c>
      <c r="C409" s="245" t="s">
        <v>727</v>
      </c>
      <c r="D409" s="237" t="s">
        <v>321</v>
      </c>
      <c r="E409" s="238">
        <v>112.7</v>
      </c>
      <c r="F409" s="239"/>
      <c r="G409" s="240">
        <f>ROUND(E409*F409,2)</f>
        <v>0</v>
      </c>
      <c r="H409" s="239"/>
      <c r="I409" s="240">
        <f>ROUND(E409*H409,2)</f>
        <v>0</v>
      </c>
      <c r="J409" s="239"/>
      <c r="K409" s="240">
        <f>ROUND(E409*J409,2)</f>
        <v>0</v>
      </c>
      <c r="L409" s="240">
        <v>21</v>
      </c>
      <c r="M409" s="240">
        <f>G409*(1+L409/100)</f>
        <v>0</v>
      </c>
      <c r="N409" s="238">
        <v>1.375E-2</v>
      </c>
      <c r="O409" s="238">
        <f>ROUND(E409*N409,2)</f>
        <v>1.55</v>
      </c>
      <c r="P409" s="238">
        <v>0</v>
      </c>
      <c r="Q409" s="238">
        <f>ROUND(E409*P409,2)</f>
        <v>0</v>
      </c>
      <c r="R409" s="240" t="s">
        <v>328</v>
      </c>
      <c r="S409" s="240" t="s">
        <v>258</v>
      </c>
      <c r="T409" s="241" t="s">
        <v>258</v>
      </c>
      <c r="U409" s="223">
        <v>0.95</v>
      </c>
      <c r="V409" s="223">
        <f>ROUND(E409*U409,2)</f>
        <v>107.07</v>
      </c>
      <c r="W409" s="223"/>
      <c r="X409" s="223" t="s">
        <v>297</v>
      </c>
      <c r="Y409" s="223" t="s">
        <v>261</v>
      </c>
      <c r="Z409" s="212"/>
      <c r="AA409" s="212"/>
      <c r="AB409" s="212"/>
      <c r="AC409" s="212"/>
      <c r="AD409" s="212"/>
      <c r="AE409" s="212"/>
      <c r="AF409" s="212"/>
      <c r="AG409" s="212" t="s">
        <v>298</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46" t="s">
        <v>714</v>
      </c>
      <c r="D410" s="243"/>
      <c r="E410" s="243"/>
      <c r="F410" s="243"/>
      <c r="G410" s="24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264</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47" t="s">
        <v>723</v>
      </c>
      <c r="D411" s="225"/>
      <c r="E411" s="226"/>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289</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47" t="s">
        <v>728</v>
      </c>
      <c r="D412" s="225"/>
      <c r="E412" s="226">
        <v>153.5</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289</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47" t="s">
        <v>729</v>
      </c>
      <c r="D413" s="225"/>
      <c r="E413" s="226">
        <v>-40.799999999999997</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289</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33.75" outlineLevel="1" x14ac:dyDescent="0.2">
      <c r="A414" s="235">
        <v>76</v>
      </c>
      <c r="B414" s="236" t="s">
        <v>730</v>
      </c>
      <c r="C414" s="245" t="s">
        <v>731</v>
      </c>
      <c r="D414" s="237" t="s">
        <v>321</v>
      </c>
      <c r="E414" s="238">
        <v>11.77</v>
      </c>
      <c r="F414" s="239"/>
      <c r="G414" s="240">
        <f>ROUND(E414*F414,2)</f>
        <v>0</v>
      </c>
      <c r="H414" s="239"/>
      <c r="I414" s="240">
        <f>ROUND(E414*H414,2)</f>
        <v>0</v>
      </c>
      <c r="J414" s="239"/>
      <c r="K414" s="240">
        <f>ROUND(E414*J414,2)</f>
        <v>0</v>
      </c>
      <c r="L414" s="240">
        <v>21</v>
      </c>
      <c r="M414" s="240">
        <f>G414*(1+L414/100)</f>
        <v>0</v>
      </c>
      <c r="N414" s="238">
        <v>1.375E-2</v>
      </c>
      <c r="O414" s="238">
        <f>ROUND(E414*N414,2)</f>
        <v>0.16</v>
      </c>
      <c r="P414" s="238">
        <v>0</v>
      </c>
      <c r="Q414" s="238">
        <f>ROUND(E414*P414,2)</f>
        <v>0</v>
      </c>
      <c r="R414" s="240" t="s">
        <v>328</v>
      </c>
      <c r="S414" s="240" t="s">
        <v>258</v>
      </c>
      <c r="T414" s="241" t="s">
        <v>258</v>
      </c>
      <c r="U414" s="223">
        <v>0.95</v>
      </c>
      <c r="V414" s="223">
        <f>ROUND(E414*U414,2)</f>
        <v>11.18</v>
      </c>
      <c r="W414" s="223"/>
      <c r="X414" s="223" t="s">
        <v>297</v>
      </c>
      <c r="Y414" s="223" t="s">
        <v>261</v>
      </c>
      <c r="Z414" s="212"/>
      <c r="AA414" s="212"/>
      <c r="AB414" s="212"/>
      <c r="AC414" s="212"/>
      <c r="AD414" s="212"/>
      <c r="AE414" s="212"/>
      <c r="AF414" s="212"/>
      <c r="AG414" s="212" t="s">
        <v>298</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46" t="s">
        <v>714</v>
      </c>
      <c r="D415" s="243"/>
      <c r="E415" s="243"/>
      <c r="F415" s="243"/>
      <c r="G415" s="24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264</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
      <c r="A416" s="219"/>
      <c r="B416" s="220"/>
      <c r="C416" s="247" t="s">
        <v>723</v>
      </c>
      <c r="D416" s="225"/>
      <c r="E416" s="226"/>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289</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47" t="s">
        <v>732</v>
      </c>
      <c r="D417" s="225"/>
      <c r="E417" s="226">
        <v>11.77</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289</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33.75" outlineLevel="1" x14ac:dyDescent="0.2">
      <c r="A418" s="235">
        <v>77</v>
      </c>
      <c r="B418" s="236" t="s">
        <v>733</v>
      </c>
      <c r="C418" s="245" t="s">
        <v>734</v>
      </c>
      <c r="D418" s="237" t="s">
        <v>321</v>
      </c>
      <c r="E418" s="238">
        <v>88.32</v>
      </c>
      <c r="F418" s="239"/>
      <c r="G418" s="240">
        <f>ROUND(E418*F418,2)</f>
        <v>0</v>
      </c>
      <c r="H418" s="239"/>
      <c r="I418" s="240">
        <f>ROUND(E418*H418,2)</f>
        <v>0</v>
      </c>
      <c r="J418" s="239"/>
      <c r="K418" s="240">
        <f>ROUND(E418*J418,2)</f>
        <v>0</v>
      </c>
      <c r="L418" s="240">
        <v>21</v>
      </c>
      <c r="M418" s="240">
        <f>G418*(1+L418/100)</f>
        <v>0</v>
      </c>
      <c r="N418" s="238">
        <v>2.511E-2</v>
      </c>
      <c r="O418" s="238">
        <f>ROUND(E418*N418,2)</f>
        <v>2.2200000000000002</v>
      </c>
      <c r="P418" s="238">
        <v>0</v>
      </c>
      <c r="Q418" s="238">
        <f>ROUND(E418*P418,2)</f>
        <v>0</v>
      </c>
      <c r="R418" s="240" t="s">
        <v>328</v>
      </c>
      <c r="S418" s="240" t="s">
        <v>258</v>
      </c>
      <c r="T418" s="241" t="s">
        <v>258</v>
      </c>
      <c r="U418" s="223">
        <v>1.1299999999999999</v>
      </c>
      <c r="V418" s="223">
        <f>ROUND(E418*U418,2)</f>
        <v>99.8</v>
      </c>
      <c r="W418" s="223"/>
      <c r="X418" s="223" t="s">
        <v>297</v>
      </c>
      <c r="Y418" s="223" t="s">
        <v>323</v>
      </c>
      <c r="Z418" s="212"/>
      <c r="AA418" s="212"/>
      <c r="AB418" s="212"/>
      <c r="AC418" s="212"/>
      <c r="AD418" s="212"/>
      <c r="AE418" s="212"/>
      <c r="AF418" s="212"/>
      <c r="AG418" s="212" t="s">
        <v>298</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46" t="s">
        <v>714</v>
      </c>
      <c r="D419" s="243"/>
      <c r="E419" s="243"/>
      <c r="F419" s="243"/>
      <c r="G419" s="24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264</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47" t="s">
        <v>715</v>
      </c>
      <c r="D420" s="225"/>
      <c r="E420" s="226"/>
      <c r="F420" s="223"/>
      <c r="G420" s="223"/>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289</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47" t="s">
        <v>735</v>
      </c>
      <c r="D421" s="225"/>
      <c r="E421" s="226">
        <v>20.5</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289</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47" t="s">
        <v>736</v>
      </c>
      <c r="D422" s="225"/>
      <c r="E422" s="226">
        <v>5.5</v>
      </c>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289</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47" t="s">
        <v>737</v>
      </c>
      <c r="D423" s="225"/>
      <c r="E423" s="226">
        <v>6.5</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289</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47" t="s">
        <v>738</v>
      </c>
      <c r="D424" s="225"/>
      <c r="E424" s="226">
        <v>11.8</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289</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7" t="s">
        <v>739</v>
      </c>
      <c r="D425" s="225"/>
      <c r="E425" s="226">
        <v>12.1</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289</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47" t="s">
        <v>740</v>
      </c>
      <c r="D426" s="225"/>
      <c r="E426" s="226"/>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289</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47" t="s">
        <v>741</v>
      </c>
      <c r="D427" s="225"/>
      <c r="E427" s="226">
        <v>17.2</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289</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47" t="s">
        <v>742</v>
      </c>
      <c r="D428" s="225"/>
      <c r="E428" s="226">
        <v>14.72</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289</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ht="22.5" outlineLevel="1" x14ac:dyDescent="0.2">
      <c r="A429" s="235">
        <v>78</v>
      </c>
      <c r="B429" s="236" t="s">
        <v>743</v>
      </c>
      <c r="C429" s="245" t="s">
        <v>744</v>
      </c>
      <c r="D429" s="237" t="s">
        <v>368</v>
      </c>
      <c r="E429" s="238">
        <v>2</v>
      </c>
      <c r="F429" s="239"/>
      <c r="G429" s="240">
        <f>ROUND(E429*F429,2)</f>
        <v>0</v>
      </c>
      <c r="H429" s="239"/>
      <c r="I429" s="240">
        <f>ROUND(E429*H429,2)</f>
        <v>0</v>
      </c>
      <c r="J429" s="239"/>
      <c r="K429" s="240">
        <f>ROUND(E429*J429,2)</f>
        <v>0</v>
      </c>
      <c r="L429" s="240">
        <v>21</v>
      </c>
      <c r="M429" s="240">
        <f>G429*(1+L429/100)</f>
        <v>0</v>
      </c>
      <c r="N429" s="238">
        <v>1.6000000000000001E-4</v>
      </c>
      <c r="O429" s="238">
        <f>ROUND(E429*N429,2)</f>
        <v>0</v>
      </c>
      <c r="P429" s="238">
        <v>0</v>
      </c>
      <c r="Q429" s="238">
        <f>ROUND(E429*P429,2)</f>
        <v>0</v>
      </c>
      <c r="R429" s="240" t="s">
        <v>328</v>
      </c>
      <c r="S429" s="240" t="s">
        <v>258</v>
      </c>
      <c r="T429" s="241" t="s">
        <v>258</v>
      </c>
      <c r="U429" s="223">
        <v>1.24</v>
      </c>
      <c r="V429" s="223">
        <f>ROUND(E429*U429,2)</f>
        <v>2.48</v>
      </c>
      <c r="W429" s="223"/>
      <c r="X429" s="223" t="s">
        <v>297</v>
      </c>
      <c r="Y429" s="223" t="s">
        <v>261</v>
      </c>
      <c r="Z429" s="212"/>
      <c r="AA429" s="212"/>
      <c r="AB429" s="212"/>
      <c r="AC429" s="212"/>
      <c r="AD429" s="212"/>
      <c r="AE429" s="212"/>
      <c r="AF429" s="212"/>
      <c r="AG429" s="212" t="s">
        <v>298</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46" t="s">
        <v>745</v>
      </c>
      <c r="D430" s="243"/>
      <c r="E430" s="243"/>
      <c r="F430" s="243"/>
      <c r="G430" s="24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264</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47" t="s">
        <v>746</v>
      </c>
      <c r="D431" s="225"/>
      <c r="E431" s="226">
        <v>2</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289</v>
      </c>
      <c r="AH431" s="212">
        <v>5</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35">
        <v>79</v>
      </c>
      <c r="B432" s="236" t="s">
        <v>747</v>
      </c>
      <c r="C432" s="245" t="s">
        <v>748</v>
      </c>
      <c r="D432" s="237" t="s">
        <v>368</v>
      </c>
      <c r="E432" s="238">
        <v>8</v>
      </c>
      <c r="F432" s="239"/>
      <c r="G432" s="240">
        <f>ROUND(E432*F432,2)</f>
        <v>0</v>
      </c>
      <c r="H432" s="239"/>
      <c r="I432" s="240">
        <f>ROUND(E432*H432,2)</f>
        <v>0</v>
      </c>
      <c r="J432" s="239"/>
      <c r="K432" s="240">
        <f>ROUND(E432*J432,2)</f>
        <v>0</v>
      </c>
      <c r="L432" s="240">
        <v>21</v>
      </c>
      <c r="M432" s="240">
        <f>G432*(1+L432/100)</f>
        <v>0</v>
      </c>
      <c r="N432" s="238">
        <v>1.668E-2</v>
      </c>
      <c r="O432" s="238">
        <f>ROUND(E432*N432,2)</f>
        <v>0.13</v>
      </c>
      <c r="P432" s="238">
        <v>0</v>
      </c>
      <c r="Q432" s="238">
        <f>ROUND(E432*P432,2)</f>
        <v>0</v>
      </c>
      <c r="R432" s="240" t="s">
        <v>328</v>
      </c>
      <c r="S432" s="240" t="s">
        <v>258</v>
      </c>
      <c r="T432" s="241" t="s">
        <v>258</v>
      </c>
      <c r="U432" s="223">
        <v>1.03</v>
      </c>
      <c r="V432" s="223">
        <f>ROUND(E432*U432,2)</f>
        <v>8.24</v>
      </c>
      <c r="W432" s="223"/>
      <c r="X432" s="223" t="s">
        <v>297</v>
      </c>
      <c r="Y432" s="223" t="s">
        <v>261</v>
      </c>
      <c r="Z432" s="212"/>
      <c r="AA432" s="212"/>
      <c r="AB432" s="212"/>
      <c r="AC432" s="212"/>
      <c r="AD432" s="212"/>
      <c r="AE432" s="212"/>
      <c r="AF432" s="212"/>
      <c r="AG432" s="212" t="s">
        <v>298</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47" t="s">
        <v>749</v>
      </c>
      <c r="D433" s="225"/>
      <c r="E433" s="226">
        <v>2</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289</v>
      </c>
      <c r="AH433" s="212">
        <v>5</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47" t="s">
        <v>750</v>
      </c>
      <c r="D434" s="225"/>
      <c r="E434" s="226">
        <v>6</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289</v>
      </c>
      <c r="AH434" s="212">
        <v>5</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ht="22.5" outlineLevel="1" x14ac:dyDescent="0.2">
      <c r="A435" s="235">
        <v>80</v>
      </c>
      <c r="B435" s="236" t="s">
        <v>751</v>
      </c>
      <c r="C435" s="245" t="s">
        <v>752</v>
      </c>
      <c r="D435" s="237" t="s">
        <v>321</v>
      </c>
      <c r="E435" s="238">
        <v>5.95</v>
      </c>
      <c r="F435" s="239"/>
      <c r="G435" s="240">
        <f>ROUND(E435*F435,2)</f>
        <v>0</v>
      </c>
      <c r="H435" s="239"/>
      <c r="I435" s="240">
        <f>ROUND(E435*H435,2)</f>
        <v>0</v>
      </c>
      <c r="J435" s="239"/>
      <c r="K435" s="240">
        <f>ROUND(E435*J435,2)</f>
        <v>0</v>
      </c>
      <c r="L435" s="240">
        <v>21</v>
      </c>
      <c r="M435" s="240">
        <f>G435*(1+L435/100)</f>
        <v>0</v>
      </c>
      <c r="N435" s="238">
        <v>0</v>
      </c>
      <c r="O435" s="238">
        <f>ROUND(E435*N435,2)</f>
        <v>0</v>
      </c>
      <c r="P435" s="238">
        <v>0</v>
      </c>
      <c r="Q435" s="238">
        <f>ROUND(E435*P435,2)</f>
        <v>0</v>
      </c>
      <c r="R435" s="240" t="s">
        <v>328</v>
      </c>
      <c r="S435" s="240" t="s">
        <v>258</v>
      </c>
      <c r="T435" s="241" t="s">
        <v>258</v>
      </c>
      <c r="U435" s="223">
        <v>0.57999999999999996</v>
      </c>
      <c r="V435" s="223">
        <f>ROUND(E435*U435,2)</f>
        <v>3.45</v>
      </c>
      <c r="W435" s="223"/>
      <c r="X435" s="223" t="s">
        <v>297</v>
      </c>
      <c r="Y435" s="223" t="s">
        <v>261</v>
      </c>
      <c r="Z435" s="212"/>
      <c r="AA435" s="212"/>
      <c r="AB435" s="212"/>
      <c r="AC435" s="212"/>
      <c r="AD435" s="212"/>
      <c r="AE435" s="212"/>
      <c r="AF435" s="212"/>
      <c r="AG435" s="212" t="s">
        <v>298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7" t="s">
        <v>753</v>
      </c>
      <c r="D436" s="225"/>
      <c r="E436" s="226">
        <v>1.44</v>
      </c>
      <c r="F436" s="223"/>
      <c r="G436" s="22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289</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47" t="s">
        <v>754</v>
      </c>
      <c r="D437" s="225"/>
      <c r="E437" s="226">
        <v>4.51</v>
      </c>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289</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ht="22.5" outlineLevel="1" x14ac:dyDescent="0.2">
      <c r="A438" s="235">
        <v>81</v>
      </c>
      <c r="B438" s="236" t="s">
        <v>755</v>
      </c>
      <c r="C438" s="245" t="s">
        <v>756</v>
      </c>
      <c r="D438" s="237" t="s">
        <v>321</v>
      </c>
      <c r="E438" s="238">
        <v>34.15</v>
      </c>
      <c r="F438" s="239"/>
      <c r="G438" s="240">
        <f>ROUND(E438*F438,2)</f>
        <v>0</v>
      </c>
      <c r="H438" s="239"/>
      <c r="I438" s="240">
        <f>ROUND(E438*H438,2)</f>
        <v>0</v>
      </c>
      <c r="J438" s="239"/>
      <c r="K438" s="240">
        <f>ROUND(E438*J438,2)</f>
        <v>0</v>
      </c>
      <c r="L438" s="240">
        <v>21</v>
      </c>
      <c r="M438" s="240">
        <f>G438*(1+L438/100)</f>
        <v>0</v>
      </c>
      <c r="N438" s="238">
        <v>0</v>
      </c>
      <c r="O438" s="238">
        <f>ROUND(E438*N438,2)</f>
        <v>0</v>
      </c>
      <c r="P438" s="238">
        <v>0</v>
      </c>
      <c r="Q438" s="238">
        <f>ROUND(E438*P438,2)</f>
        <v>0</v>
      </c>
      <c r="R438" s="240" t="s">
        <v>328</v>
      </c>
      <c r="S438" s="240" t="s">
        <v>258</v>
      </c>
      <c r="T438" s="241" t="s">
        <v>258</v>
      </c>
      <c r="U438" s="223">
        <v>0.43</v>
      </c>
      <c r="V438" s="223">
        <f>ROUND(E438*U438,2)</f>
        <v>14.68</v>
      </c>
      <c r="W438" s="223"/>
      <c r="X438" s="223" t="s">
        <v>297</v>
      </c>
      <c r="Y438" s="223" t="s">
        <v>261</v>
      </c>
      <c r="Z438" s="212"/>
      <c r="AA438" s="212"/>
      <c r="AB438" s="212"/>
      <c r="AC438" s="212"/>
      <c r="AD438" s="212"/>
      <c r="AE438" s="212"/>
      <c r="AF438" s="212"/>
      <c r="AG438" s="212" t="s">
        <v>298</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7" t="s">
        <v>757</v>
      </c>
      <c r="D439" s="225"/>
      <c r="E439" s="226">
        <v>2.75</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289</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47" t="s">
        <v>758</v>
      </c>
      <c r="D440" s="225"/>
      <c r="E440" s="226">
        <v>17.3</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289</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47" t="s">
        <v>759</v>
      </c>
      <c r="D441" s="225"/>
      <c r="E441" s="226">
        <v>14.1</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289</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ht="22.5" outlineLevel="1" x14ac:dyDescent="0.2">
      <c r="A442" s="235">
        <v>82</v>
      </c>
      <c r="B442" s="236" t="s">
        <v>760</v>
      </c>
      <c r="C442" s="245" t="s">
        <v>761</v>
      </c>
      <c r="D442" s="237" t="s">
        <v>321</v>
      </c>
      <c r="E442" s="238">
        <v>44.66</v>
      </c>
      <c r="F442" s="239"/>
      <c r="G442" s="240">
        <f>ROUND(E442*F442,2)</f>
        <v>0</v>
      </c>
      <c r="H442" s="239"/>
      <c r="I442" s="240">
        <f>ROUND(E442*H442,2)</f>
        <v>0</v>
      </c>
      <c r="J442" s="239"/>
      <c r="K442" s="240">
        <f>ROUND(E442*J442,2)</f>
        <v>0</v>
      </c>
      <c r="L442" s="240">
        <v>21</v>
      </c>
      <c r="M442" s="240">
        <f>G442*(1+L442/100)</f>
        <v>0</v>
      </c>
      <c r="N442" s="238">
        <v>0</v>
      </c>
      <c r="O442" s="238">
        <f>ROUND(E442*N442,2)</f>
        <v>0</v>
      </c>
      <c r="P442" s="238">
        <v>0</v>
      </c>
      <c r="Q442" s="238">
        <f>ROUND(E442*P442,2)</f>
        <v>0</v>
      </c>
      <c r="R442" s="240" t="s">
        <v>328</v>
      </c>
      <c r="S442" s="240" t="s">
        <v>258</v>
      </c>
      <c r="T442" s="241" t="s">
        <v>258</v>
      </c>
      <c r="U442" s="223">
        <v>0.28000000000000003</v>
      </c>
      <c r="V442" s="223">
        <f>ROUND(E442*U442,2)</f>
        <v>12.5</v>
      </c>
      <c r="W442" s="223"/>
      <c r="X442" s="223" t="s">
        <v>297</v>
      </c>
      <c r="Y442" s="223" t="s">
        <v>261</v>
      </c>
      <c r="Z442" s="212"/>
      <c r="AA442" s="212"/>
      <c r="AB442" s="212"/>
      <c r="AC442" s="212"/>
      <c r="AD442" s="212"/>
      <c r="AE442" s="212"/>
      <c r="AF442" s="212"/>
      <c r="AG442" s="212" t="s">
        <v>298</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47" t="s">
        <v>762</v>
      </c>
      <c r="D443" s="225"/>
      <c r="E443" s="226">
        <v>18.399999999999999</v>
      </c>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289</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47" t="s">
        <v>763</v>
      </c>
      <c r="D444" s="225"/>
      <c r="E444" s="226">
        <v>10</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289</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47" t="s">
        <v>764</v>
      </c>
      <c r="D445" s="225"/>
      <c r="E445" s="226">
        <v>16.260000000000002</v>
      </c>
      <c r="F445" s="223"/>
      <c r="G445" s="223"/>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289</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22.5" outlineLevel="1" x14ac:dyDescent="0.2">
      <c r="A446" s="235">
        <v>83</v>
      </c>
      <c r="B446" s="236" t="s">
        <v>765</v>
      </c>
      <c r="C446" s="245" t="s">
        <v>766</v>
      </c>
      <c r="D446" s="237" t="s">
        <v>321</v>
      </c>
      <c r="E446" s="238">
        <v>74.430000000000007</v>
      </c>
      <c r="F446" s="239"/>
      <c r="G446" s="240">
        <f>ROUND(E446*F446,2)</f>
        <v>0</v>
      </c>
      <c r="H446" s="239"/>
      <c r="I446" s="240">
        <f>ROUND(E446*H446,2)</f>
        <v>0</v>
      </c>
      <c r="J446" s="239"/>
      <c r="K446" s="240">
        <f>ROUND(E446*J446,2)</f>
        <v>0</v>
      </c>
      <c r="L446" s="240">
        <v>21</v>
      </c>
      <c r="M446" s="240">
        <f>G446*(1+L446/100)</f>
        <v>0</v>
      </c>
      <c r="N446" s="238">
        <v>1.5219999999999999E-2</v>
      </c>
      <c r="O446" s="238">
        <f>ROUND(E446*N446,2)</f>
        <v>1.1299999999999999</v>
      </c>
      <c r="P446" s="238">
        <v>0</v>
      </c>
      <c r="Q446" s="238">
        <f>ROUND(E446*P446,2)</f>
        <v>0</v>
      </c>
      <c r="R446" s="240" t="s">
        <v>328</v>
      </c>
      <c r="S446" s="240" t="s">
        <v>258</v>
      </c>
      <c r="T446" s="241" t="s">
        <v>258</v>
      </c>
      <c r="U446" s="223">
        <v>1.2350000000000001</v>
      </c>
      <c r="V446" s="223">
        <f>ROUND(E446*U446,2)</f>
        <v>91.92</v>
      </c>
      <c r="W446" s="223"/>
      <c r="X446" s="223" t="s">
        <v>297</v>
      </c>
      <c r="Y446" s="223" t="s">
        <v>261</v>
      </c>
      <c r="Z446" s="212"/>
      <c r="AA446" s="212"/>
      <c r="AB446" s="212"/>
      <c r="AC446" s="212"/>
      <c r="AD446" s="212"/>
      <c r="AE446" s="212"/>
      <c r="AF446" s="212"/>
      <c r="AG446" s="212" t="s">
        <v>298</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67" t="s">
        <v>767</v>
      </c>
      <c r="D447" s="256"/>
      <c r="E447" s="256"/>
      <c r="F447" s="256"/>
      <c r="G447" s="256"/>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300</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47" t="s">
        <v>768</v>
      </c>
      <c r="D448" s="225"/>
      <c r="E448" s="226">
        <v>51</v>
      </c>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289</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47" t="s">
        <v>769</v>
      </c>
      <c r="D449" s="225"/>
      <c r="E449" s="226">
        <v>23.43</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289</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5">
        <v>84</v>
      </c>
      <c r="B450" s="236" t="s">
        <v>770</v>
      </c>
      <c r="C450" s="245" t="s">
        <v>771</v>
      </c>
      <c r="D450" s="237" t="s">
        <v>321</v>
      </c>
      <c r="E450" s="238">
        <v>165.45</v>
      </c>
      <c r="F450" s="239"/>
      <c r="G450" s="240">
        <f>ROUND(E450*F450,2)</f>
        <v>0</v>
      </c>
      <c r="H450" s="239"/>
      <c r="I450" s="240">
        <f>ROUND(E450*H450,2)</f>
        <v>0</v>
      </c>
      <c r="J450" s="239"/>
      <c r="K450" s="240">
        <f>ROUND(E450*J450,2)</f>
        <v>0</v>
      </c>
      <c r="L450" s="240">
        <v>21</v>
      </c>
      <c r="M450" s="240">
        <f>G450*(1+L450/100)</f>
        <v>0</v>
      </c>
      <c r="N450" s="238">
        <v>2.666E-2</v>
      </c>
      <c r="O450" s="238">
        <f>ROUND(E450*N450,2)</f>
        <v>4.41</v>
      </c>
      <c r="P450" s="238">
        <v>0</v>
      </c>
      <c r="Q450" s="238">
        <f>ROUND(E450*P450,2)</f>
        <v>0</v>
      </c>
      <c r="R450" s="240"/>
      <c r="S450" s="240" t="s">
        <v>649</v>
      </c>
      <c r="T450" s="241" t="s">
        <v>654</v>
      </c>
      <c r="U450" s="223">
        <v>1.1299999999999999</v>
      </c>
      <c r="V450" s="223">
        <f>ROUND(E450*U450,2)</f>
        <v>186.96</v>
      </c>
      <c r="W450" s="223"/>
      <c r="X450" s="223" t="s">
        <v>297</v>
      </c>
      <c r="Y450" s="223" t="s">
        <v>261</v>
      </c>
      <c r="Z450" s="212"/>
      <c r="AA450" s="212"/>
      <c r="AB450" s="212"/>
      <c r="AC450" s="212"/>
      <c r="AD450" s="212"/>
      <c r="AE450" s="212"/>
      <c r="AF450" s="212"/>
      <c r="AG450" s="212" t="s">
        <v>298</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46" t="s">
        <v>714</v>
      </c>
      <c r="D451" s="243"/>
      <c r="E451" s="243"/>
      <c r="F451" s="243"/>
      <c r="G451" s="24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264</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47" t="s">
        <v>715</v>
      </c>
      <c r="D452" s="225"/>
      <c r="E452" s="226"/>
      <c r="F452" s="223"/>
      <c r="G452" s="223"/>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289</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47" t="s">
        <v>772</v>
      </c>
      <c r="D453" s="225"/>
      <c r="E453" s="226">
        <v>13.7</v>
      </c>
      <c r="F453" s="223"/>
      <c r="G453" s="223"/>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289</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47" t="s">
        <v>773</v>
      </c>
      <c r="D454" s="225"/>
      <c r="E454" s="226">
        <v>2.75</v>
      </c>
      <c r="F454" s="223"/>
      <c r="G454" s="223"/>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289</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47" t="s">
        <v>740</v>
      </c>
      <c r="D455" s="225"/>
      <c r="E455" s="226"/>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289</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47" t="s">
        <v>774</v>
      </c>
      <c r="D456" s="225"/>
      <c r="E456" s="226">
        <v>11.4</v>
      </c>
      <c r="F456" s="223"/>
      <c r="G456" s="223"/>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289</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47" t="s">
        <v>775</v>
      </c>
      <c r="D457" s="225"/>
      <c r="E457" s="226">
        <v>35.799999999999997</v>
      </c>
      <c r="F457" s="223"/>
      <c r="G457" s="223"/>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289</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47" t="s">
        <v>776</v>
      </c>
      <c r="D458" s="225"/>
      <c r="E458" s="226">
        <v>43.2</v>
      </c>
      <c r="F458" s="223"/>
      <c r="G458" s="22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289</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7" t="s">
        <v>777</v>
      </c>
      <c r="D459" s="225"/>
      <c r="E459" s="226">
        <v>46.5</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289</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7" t="s">
        <v>778</v>
      </c>
      <c r="D460" s="225"/>
      <c r="E460" s="226">
        <v>12.1</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289</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22.5" outlineLevel="1" x14ac:dyDescent="0.2">
      <c r="A461" s="235">
        <v>85</v>
      </c>
      <c r="B461" s="236" t="s">
        <v>779</v>
      </c>
      <c r="C461" s="245" t="s">
        <v>780</v>
      </c>
      <c r="D461" s="237" t="s">
        <v>368</v>
      </c>
      <c r="E461" s="238">
        <v>2</v>
      </c>
      <c r="F461" s="239"/>
      <c r="G461" s="240">
        <f>ROUND(E461*F461,2)</f>
        <v>0</v>
      </c>
      <c r="H461" s="239"/>
      <c r="I461" s="240">
        <f>ROUND(E461*H461,2)</f>
        <v>0</v>
      </c>
      <c r="J461" s="239"/>
      <c r="K461" s="240">
        <f>ROUND(E461*J461,2)</f>
        <v>0</v>
      </c>
      <c r="L461" s="240">
        <v>21</v>
      </c>
      <c r="M461" s="240">
        <f>G461*(1+L461/100)</f>
        <v>0</v>
      </c>
      <c r="N461" s="238">
        <v>3.3999999999999998E-3</v>
      </c>
      <c r="O461" s="238">
        <f>ROUND(E461*N461,2)</f>
        <v>0.01</v>
      </c>
      <c r="P461" s="238">
        <v>0</v>
      </c>
      <c r="Q461" s="238">
        <f>ROUND(E461*P461,2)</f>
        <v>0</v>
      </c>
      <c r="R461" s="240" t="s">
        <v>461</v>
      </c>
      <c r="S461" s="240" t="s">
        <v>258</v>
      </c>
      <c r="T461" s="241" t="s">
        <v>258</v>
      </c>
      <c r="U461" s="223">
        <v>0</v>
      </c>
      <c r="V461" s="223">
        <f>ROUND(E461*U461,2)</f>
        <v>0</v>
      </c>
      <c r="W461" s="223"/>
      <c r="X461" s="223" t="s">
        <v>462</v>
      </c>
      <c r="Y461" s="223" t="s">
        <v>261</v>
      </c>
      <c r="Z461" s="212"/>
      <c r="AA461" s="212"/>
      <c r="AB461" s="212"/>
      <c r="AC461" s="212"/>
      <c r="AD461" s="212"/>
      <c r="AE461" s="212"/>
      <c r="AF461" s="212"/>
      <c r="AG461" s="212" t="s">
        <v>463</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47" t="s">
        <v>781</v>
      </c>
      <c r="D462" s="225"/>
      <c r="E462" s="226">
        <v>1</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289</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47" t="s">
        <v>782</v>
      </c>
      <c r="D463" s="225"/>
      <c r="E463" s="226">
        <v>1</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289</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x14ac:dyDescent="0.2">
      <c r="A464" s="228" t="s">
        <v>253</v>
      </c>
      <c r="B464" s="229" t="s">
        <v>99</v>
      </c>
      <c r="C464" s="244" t="s">
        <v>100</v>
      </c>
      <c r="D464" s="230"/>
      <c r="E464" s="231"/>
      <c r="F464" s="232"/>
      <c r="G464" s="232">
        <f>SUMIF(AG465:AG492,"&lt;&gt;NOR",G465:G492)</f>
        <v>0</v>
      </c>
      <c r="H464" s="232"/>
      <c r="I464" s="232">
        <f>SUM(I465:I492)</f>
        <v>0</v>
      </c>
      <c r="J464" s="232"/>
      <c r="K464" s="232">
        <f>SUM(K465:K492)</f>
        <v>0</v>
      </c>
      <c r="L464" s="232"/>
      <c r="M464" s="232">
        <f>SUM(M465:M492)</f>
        <v>0</v>
      </c>
      <c r="N464" s="231"/>
      <c r="O464" s="231">
        <f>SUM(O465:O492)</f>
        <v>7.69</v>
      </c>
      <c r="P464" s="231"/>
      <c r="Q464" s="231">
        <f>SUM(Q465:Q492)</f>
        <v>0</v>
      </c>
      <c r="R464" s="232"/>
      <c r="S464" s="232"/>
      <c r="T464" s="233"/>
      <c r="U464" s="227"/>
      <c r="V464" s="227">
        <f>SUM(V465:V492)</f>
        <v>84.509999999999991</v>
      </c>
      <c r="W464" s="227"/>
      <c r="X464" s="227"/>
      <c r="Y464" s="227"/>
      <c r="AG464" t="s">
        <v>254</v>
      </c>
    </row>
    <row r="465" spans="1:60" ht="22.5" outlineLevel="1" x14ac:dyDescent="0.2">
      <c r="A465" s="235">
        <v>86</v>
      </c>
      <c r="B465" s="236" t="s">
        <v>783</v>
      </c>
      <c r="C465" s="245" t="s">
        <v>784</v>
      </c>
      <c r="D465" s="237" t="s">
        <v>524</v>
      </c>
      <c r="E465" s="238">
        <v>40.94</v>
      </c>
      <c r="F465" s="239"/>
      <c r="G465" s="240">
        <f>ROUND(E465*F465,2)</f>
        <v>0</v>
      </c>
      <c r="H465" s="239"/>
      <c r="I465" s="240">
        <f>ROUND(E465*H465,2)</f>
        <v>0</v>
      </c>
      <c r="J465" s="239"/>
      <c r="K465" s="240">
        <f>ROUND(E465*J465,2)</f>
        <v>0</v>
      </c>
      <c r="L465" s="240">
        <v>21</v>
      </c>
      <c r="M465" s="240">
        <f>G465*(1+L465/100)</f>
        <v>0</v>
      </c>
      <c r="N465" s="238">
        <v>3.4610000000000002E-2</v>
      </c>
      <c r="O465" s="238">
        <f>ROUND(E465*N465,2)</f>
        <v>1.42</v>
      </c>
      <c r="P465" s="238">
        <v>0</v>
      </c>
      <c r="Q465" s="238">
        <f>ROUND(E465*P465,2)</f>
        <v>0</v>
      </c>
      <c r="R465" s="240" t="s">
        <v>328</v>
      </c>
      <c r="S465" s="240" t="s">
        <v>258</v>
      </c>
      <c r="T465" s="241" t="s">
        <v>258</v>
      </c>
      <c r="U465" s="223">
        <v>1.2170000000000001</v>
      </c>
      <c r="V465" s="223">
        <f>ROUND(E465*U465,2)</f>
        <v>49.82</v>
      </c>
      <c r="W465" s="223"/>
      <c r="X465" s="223" t="s">
        <v>297</v>
      </c>
      <c r="Y465" s="223" t="s">
        <v>261</v>
      </c>
      <c r="Z465" s="212"/>
      <c r="AA465" s="212"/>
      <c r="AB465" s="212"/>
      <c r="AC465" s="212"/>
      <c r="AD465" s="212"/>
      <c r="AE465" s="212"/>
      <c r="AF465" s="212"/>
      <c r="AG465" s="212" t="s">
        <v>298</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7" t="s">
        <v>785</v>
      </c>
      <c r="D466" s="256"/>
      <c r="E466" s="256"/>
      <c r="F466" s="256"/>
      <c r="G466" s="256"/>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300</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47" t="s">
        <v>786</v>
      </c>
      <c r="D467" s="225"/>
      <c r="E467" s="226">
        <v>21.6</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289</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47" t="s">
        <v>787</v>
      </c>
      <c r="D468" s="225"/>
      <c r="E468" s="226">
        <v>1.6</v>
      </c>
      <c r="F468" s="223"/>
      <c r="G468" s="223"/>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289</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47" t="s">
        <v>788</v>
      </c>
      <c r="D469" s="225"/>
      <c r="E469" s="226">
        <v>16.5</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289</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7" t="s">
        <v>789</v>
      </c>
      <c r="D470" s="225"/>
      <c r="E470" s="226">
        <v>1.24</v>
      </c>
      <c r="F470" s="223"/>
      <c r="G470" s="223"/>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289</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35">
        <v>87</v>
      </c>
      <c r="B471" s="236" t="s">
        <v>790</v>
      </c>
      <c r="C471" s="245" t="s">
        <v>791</v>
      </c>
      <c r="D471" s="237" t="s">
        <v>321</v>
      </c>
      <c r="E471" s="238">
        <v>0.16500000000000001</v>
      </c>
      <c r="F471" s="239"/>
      <c r="G471" s="240">
        <f>ROUND(E471*F471,2)</f>
        <v>0</v>
      </c>
      <c r="H471" s="239"/>
      <c r="I471" s="240">
        <f>ROUND(E471*H471,2)</f>
        <v>0</v>
      </c>
      <c r="J471" s="239"/>
      <c r="K471" s="240">
        <f>ROUND(E471*J471,2)</f>
        <v>0</v>
      </c>
      <c r="L471" s="240">
        <v>21</v>
      </c>
      <c r="M471" s="240">
        <f>G471*(1+L471/100)</f>
        <v>0</v>
      </c>
      <c r="N471" s="238">
        <v>1.41E-2</v>
      </c>
      <c r="O471" s="238">
        <f>ROUND(E471*N471,2)</f>
        <v>0</v>
      </c>
      <c r="P471" s="238">
        <v>0</v>
      </c>
      <c r="Q471" s="238">
        <f>ROUND(E471*P471,2)</f>
        <v>0</v>
      </c>
      <c r="R471" s="240" t="s">
        <v>328</v>
      </c>
      <c r="S471" s="240" t="s">
        <v>258</v>
      </c>
      <c r="T471" s="241" t="s">
        <v>258</v>
      </c>
      <c r="U471" s="223">
        <v>0.39600000000000002</v>
      </c>
      <c r="V471" s="223">
        <f>ROUND(E471*U471,2)</f>
        <v>7.0000000000000007E-2</v>
      </c>
      <c r="W471" s="223"/>
      <c r="X471" s="223" t="s">
        <v>297</v>
      </c>
      <c r="Y471" s="223" t="s">
        <v>261</v>
      </c>
      <c r="Z471" s="212"/>
      <c r="AA471" s="212"/>
      <c r="AB471" s="212"/>
      <c r="AC471" s="212"/>
      <c r="AD471" s="212"/>
      <c r="AE471" s="212"/>
      <c r="AF471" s="212"/>
      <c r="AG471" s="212" t="s">
        <v>298</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47" t="s">
        <v>792</v>
      </c>
      <c r="D472" s="225"/>
      <c r="E472" s="226">
        <v>0.16500000000000001</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289</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57">
        <v>88</v>
      </c>
      <c r="B473" s="258" t="s">
        <v>793</v>
      </c>
      <c r="C473" s="268" t="s">
        <v>794</v>
      </c>
      <c r="D473" s="259" t="s">
        <v>321</v>
      </c>
      <c r="E473" s="260">
        <v>0.16500000000000001</v>
      </c>
      <c r="F473" s="261"/>
      <c r="G473" s="262">
        <f>ROUND(E473*F473,2)</f>
        <v>0</v>
      </c>
      <c r="H473" s="261"/>
      <c r="I473" s="262">
        <f>ROUND(E473*H473,2)</f>
        <v>0</v>
      </c>
      <c r="J473" s="261"/>
      <c r="K473" s="262">
        <f>ROUND(E473*J473,2)</f>
        <v>0</v>
      </c>
      <c r="L473" s="262">
        <v>21</v>
      </c>
      <c r="M473" s="262">
        <f>G473*(1+L473/100)</f>
        <v>0</v>
      </c>
      <c r="N473" s="260">
        <v>0</v>
      </c>
      <c r="O473" s="260">
        <f>ROUND(E473*N473,2)</f>
        <v>0</v>
      </c>
      <c r="P473" s="260">
        <v>0</v>
      </c>
      <c r="Q473" s="260">
        <f>ROUND(E473*P473,2)</f>
        <v>0</v>
      </c>
      <c r="R473" s="262" t="s">
        <v>328</v>
      </c>
      <c r="S473" s="262" t="s">
        <v>258</v>
      </c>
      <c r="T473" s="263" t="s">
        <v>258</v>
      </c>
      <c r="U473" s="223">
        <v>0.24</v>
      </c>
      <c r="V473" s="223">
        <f>ROUND(E473*U473,2)</f>
        <v>0.04</v>
      </c>
      <c r="W473" s="223"/>
      <c r="X473" s="223" t="s">
        <v>297</v>
      </c>
      <c r="Y473" s="223" t="s">
        <v>261</v>
      </c>
      <c r="Z473" s="212"/>
      <c r="AA473" s="212"/>
      <c r="AB473" s="212"/>
      <c r="AC473" s="212"/>
      <c r="AD473" s="212"/>
      <c r="AE473" s="212"/>
      <c r="AF473" s="212"/>
      <c r="AG473" s="212" t="s">
        <v>298</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ht="22.5" outlineLevel="1" x14ac:dyDescent="0.2">
      <c r="A474" s="235">
        <v>89</v>
      </c>
      <c r="B474" s="236" t="s">
        <v>795</v>
      </c>
      <c r="C474" s="245" t="s">
        <v>796</v>
      </c>
      <c r="D474" s="237" t="s">
        <v>321</v>
      </c>
      <c r="E474" s="238">
        <v>0.81</v>
      </c>
      <c r="F474" s="239"/>
      <c r="G474" s="240">
        <f>ROUND(E474*F474,2)</f>
        <v>0</v>
      </c>
      <c r="H474" s="239"/>
      <c r="I474" s="240">
        <f>ROUND(E474*H474,2)</f>
        <v>0</v>
      </c>
      <c r="J474" s="239"/>
      <c r="K474" s="240">
        <f>ROUND(E474*J474,2)</f>
        <v>0</v>
      </c>
      <c r="L474" s="240">
        <v>21</v>
      </c>
      <c r="M474" s="240">
        <f>G474*(1+L474/100)</f>
        <v>0</v>
      </c>
      <c r="N474" s="238">
        <v>7.4260000000000007E-2</v>
      </c>
      <c r="O474" s="238">
        <f>ROUND(E474*N474,2)</f>
        <v>0.06</v>
      </c>
      <c r="P474" s="238">
        <v>0</v>
      </c>
      <c r="Q474" s="238">
        <f>ROUND(E474*P474,2)</f>
        <v>0</v>
      </c>
      <c r="R474" s="240" t="s">
        <v>328</v>
      </c>
      <c r="S474" s="240" t="s">
        <v>258</v>
      </c>
      <c r="T474" s="241" t="s">
        <v>258</v>
      </c>
      <c r="U474" s="223">
        <v>0.373</v>
      </c>
      <c r="V474" s="223">
        <f>ROUND(E474*U474,2)</f>
        <v>0.3</v>
      </c>
      <c r="W474" s="223"/>
      <c r="X474" s="223" t="s">
        <v>297</v>
      </c>
      <c r="Y474" s="223" t="s">
        <v>261</v>
      </c>
      <c r="Z474" s="212"/>
      <c r="AA474" s="212"/>
      <c r="AB474" s="212"/>
      <c r="AC474" s="212"/>
      <c r="AD474" s="212"/>
      <c r="AE474" s="212"/>
      <c r="AF474" s="212"/>
      <c r="AG474" s="212" t="s">
        <v>298</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ht="22.5" outlineLevel="2" x14ac:dyDescent="0.2">
      <c r="A475" s="219"/>
      <c r="B475" s="220"/>
      <c r="C475" s="267" t="s">
        <v>797</v>
      </c>
      <c r="D475" s="256"/>
      <c r="E475" s="256"/>
      <c r="F475" s="256"/>
      <c r="G475" s="256"/>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300</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42" t="str">
        <f>C475</f>
        <v>na zdivu jako podklad např. pod izolaci, na parapetech z prefabrikovaných dílců, pod oplechování apod., vodorovný nebo ve spádu do 15°, hlazený dřevěným hladítkem,</v>
      </c>
      <c r="BB475" s="212"/>
      <c r="BC475" s="212"/>
      <c r="BD475" s="212"/>
      <c r="BE475" s="212"/>
      <c r="BF475" s="212"/>
      <c r="BG475" s="212"/>
      <c r="BH475" s="212"/>
    </row>
    <row r="476" spans="1:60" outlineLevel="2" x14ac:dyDescent="0.2">
      <c r="A476" s="219"/>
      <c r="B476" s="220"/>
      <c r="C476" s="247" t="s">
        <v>798</v>
      </c>
      <c r="D476" s="225"/>
      <c r="E476" s="226">
        <v>0.81</v>
      </c>
      <c r="F476" s="223"/>
      <c r="G476" s="223"/>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289</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5">
        <v>90</v>
      </c>
      <c r="B477" s="236" t="s">
        <v>799</v>
      </c>
      <c r="C477" s="245" t="s">
        <v>800</v>
      </c>
      <c r="D477" s="237" t="s">
        <v>524</v>
      </c>
      <c r="E477" s="238">
        <v>14.4</v>
      </c>
      <c r="F477" s="239"/>
      <c r="G477" s="240">
        <f>ROUND(E477*F477,2)</f>
        <v>0</v>
      </c>
      <c r="H477" s="239"/>
      <c r="I477" s="240">
        <f>ROUND(E477*H477,2)</f>
        <v>0</v>
      </c>
      <c r="J477" s="239"/>
      <c r="K477" s="240">
        <f>ROUND(E477*J477,2)</f>
        <v>0</v>
      </c>
      <c r="L477" s="240">
        <v>21</v>
      </c>
      <c r="M477" s="240">
        <f>G477*(1+L477/100)</f>
        <v>0</v>
      </c>
      <c r="N477" s="238">
        <v>1.1679999999999999E-2</v>
      </c>
      <c r="O477" s="238">
        <f>ROUND(E477*N477,2)</f>
        <v>0.17</v>
      </c>
      <c r="P477" s="238">
        <v>0</v>
      </c>
      <c r="Q477" s="238">
        <f>ROUND(E477*P477,2)</f>
        <v>0</v>
      </c>
      <c r="R477" s="240" t="s">
        <v>328</v>
      </c>
      <c r="S477" s="240" t="s">
        <v>258</v>
      </c>
      <c r="T477" s="241" t="s">
        <v>258</v>
      </c>
      <c r="U477" s="223">
        <v>0.34300000000000003</v>
      </c>
      <c r="V477" s="223">
        <f>ROUND(E477*U477,2)</f>
        <v>4.9400000000000004</v>
      </c>
      <c r="W477" s="223"/>
      <c r="X477" s="223" t="s">
        <v>297</v>
      </c>
      <c r="Y477" s="223" t="s">
        <v>261</v>
      </c>
      <c r="Z477" s="212"/>
      <c r="AA477" s="212"/>
      <c r="AB477" s="212"/>
      <c r="AC477" s="212"/>
      <c r="AD477" s="212"/>
      <c r="AE477" s="212"/>
      <c r="AF477" s="212"/>
      <c r="AG477" s="212" t="s">
        <v>298</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47" t="s">
        <v>801</v>
      </c>
      <c r="D478" s="225"/>
      <c r="E478" s="226">
        <v>14.4</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289</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35">
        <v>91</v>
      </c>
      <c r="B479" s="236" t="s">
        <v>802</v>
      </c>
      <c r="C479" s="245" t="s">
        <v>803</v>
      </c>
      <c r="D479" s="237" t="s">
        <v>804</v>
      </c>
      <c r="E479" s="238">
        <v>16</v>
      </c>
      <c r="F479" s="239"/>
      <c r="G479" s="240">
        <f>ROUND(E479*F479,2)</f>
        <v>0</v>
      </c>
      <c r="H479" s="239"/>
      <c r="I479" s="240">
        <f>ROUND(E479*H479,2)</f>
        <v>0</v>
      </c>
      <c r="J479" s="239"/>
      <c r="K479" s="240">
        <f>ROUND(E479*J479,2)</f>
        <v>0</v>
      </c>
      <c r="L479" s="240">
        <v>21</v>
      </c>
      <c r="M479" s="240">
        <f>G479*(1+L479/100)</f>
        <v>0</v>
      </c>
      <c r="N479" s="238">
        <v>0</v>
      </c>
      <c r="O479" s="238">
        <f>ROUND(E479*N479,2)</f>
        <v>0</v>
      </c>
      <c r="P479" s="238">
        <v>0</v>
      </c>
      <c r="Q479" s="238">
        <f>ROUND(E479*P479,2)</f>
        <v>0</v>
      </c>
      <c r="R479" s="240"/>
      <c r="S479" s="240" t="s">
        <v>649</v>
      </c>
      <c r="T479" s="241" t="s">
        <v>259</v>
      </c>
      <c r="U479" s="223">
        <v>1</v>
      </c>
      <c r="V479" s="223">
        <f>ROUND(E479*U479,2)</f>
        <v>16</v>
      </c>
      <c r="W479" s="223"/>
      <c r="X479" s="223" t="s">
        <v>297</v>
      </c>
      <c r="Y479" s="223" t="s">
        <v>261</v>
      </c>
      <c r="Z479" s="212"/>
      <c r="AA479" s="212"/>
      <c r="AB479" s="212"/>
      <c r="AC479" s="212"/>
      <c r="AD479" s="212"/>
      <c r="AE479" s="212"/>
      <c r="AF479" s="212"/>
      <c r="AG479" s="212" t="s">
        <v>298</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2" x14ac:dyDescent="0.2">
      <c r="A480" s="219"/>
      <c r="B480" s="220"/>
      <c r="C480" s="247" t="s">
        <v>805</v>
      </c>
      <c r="D480" s="225"/>
      <c r="E480" s="226">
        <v>16</v>
      </c>
      <c r="F480" s="223"/>
      <c r="G480" s="223"/>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289</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35">
        <v>92</v>
      </c>
      <c r="B481" s="236" t="s">
        <v>806</v>
      </c>
      <c r="C481" s="245" t="s">
        <v>807</v>
      </c>
      <c r="D481" s="237" t="s">
        <v>524</v>
      </c>
      <c r="E481" s="238">
        <v>9</v>
      </c>
      <c r="F481" s="239"/>
      <c r="G481" s="240">
        <f>ROUND(E481*F481,2)</f>
        <v>0</v>
      </c>
      <c r="H481" s="239"/>
      <c r="I481" s="240">
        <f>ROUND(E481*H481,2)</f>
        <v>0</v>
      </c>
      <c r="J481" s="239"/>
      <c r="K481" s="240">
        <f>ROUND(E481*J481,2)</f>
        <v>0</v>
      </c>
      <c r="L481" s="240">
        <v>21</v>
      </c>
      <c r="M481" s="240">
        <f>G481*(1+L481/100)</f>
        <v>0</v>
      </c>
      <c r="N481" s="238">
        <v>0.12131</v>
      </c>
      <c r="O481" s="238">
        <f>ROUND(E481*N481,2)</f>
        <v>1.0900000000000001</v>
      </c>
      <c r="P481" s="238">
        <v>0</v>
      </c>
      <c r="Q481" s="238">
        <f>ROUND(E481*P481,2)</f>
        <v>0</v>
      </c>
      <c r="R481" s="240" t="s">
        <v>808</v>
      </c>
      <c r="S481" s="240" t="s">
        <v>258</v>
      </c>
      <c r="T481" s="241" t="s">
        <v>258</v>
      </c>
      <c r="U481" s="223">
        <v>1.48167</v>
      </c>
      <c r="V481" s="223">
        <f>ROUND(E481*U481,2)</f>
        <v>13.34</v>
      </c>
      <c r="W481" s="223"/>
      <c r="X481" s="223" t="s">
        <v>809</v>
      </c>
      <c r="Y481" s="223" t="s">
        <v>261</v>
      </c>
      <c r="Z481" s="212"/>
      <c r="AA481" s="212"/>
      <c r="AB481" s="212"/>
      <c r="AC481" s="212"/>
      <c r="AD481" s="212"/>
      <c r="AE481" s="212"/>
      <c r="AF481" s="212"/>
      <c r="AG481" s="212" t="s">
        <v>810</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67" t="s">
        <v>811</v>
      </c>
      <c r="D482" s="256"/>
      <c r="E482" s="256"/>
      <c r="F482" s="256"/>
      <c r="G482" s="256"/>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300</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2" x14ac:dyDescent="0.2">
      <c r="A483" s="219"/>
      <c r="B483" s="220"/>
      <c r="C483" s="247" t="s">
        <v>812</v>
      </c>
      <c r="D483" s="225"/>
      <c r="E483" s="226">
        <v>9</v>
      </c>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289</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35">
        <v>93</v>
      </c>
      <c r="B484" s="236" t="s">
        <v>813</v>
      </c>
      <c r="C484" s="245" t="s">
        <v>814</v>
      </c>
      <c r="D484" s="237" t="s">
        <v>295</v>
      </c>
      <c r="E484" s="238">
        <v>9.1759999999999994E-2</v>
      </c>
      <c r="F484" s="239"/>
      <c r="G484" s="240">
        <f>ROUND(E484*F484,2)</f>
        <v>0</v>
      </c>
      <c r="H484" s="239"/>
      <c r="I484" s="240">
        <f>ROUND(E484*H484,2)</f>
        <v>0</v>
      </c>
      <c r="J484" s="239"/>
      <c r="K484" s="240">
        <f>ROUND(E484*J484,2)</f>
        <v>0</v>
      </c>
      <c r="L484" s="240">
        <v>21</v>
      </c>
      <c r="M484" s="240">
        <f>G484*(1+L484/100)</f>
        <v>0</v>
      </c>
      <c r="N484" s="238">
        <v>2.5</v>
      </c>
      <c r="O484" s="238">
        <f>ROUND(E484*N484,2)</f>
        <v>0.23</v>
      </c>
      <c r="P484" s="238">
        <v>0</v>
      </c>
      <c r="Q484" s="238">
        <f>ROUND(E484*P484,2)</f>
        <v>0</v>
      </c>
      <c r="R484" s="240" t="s">
        <v>461</v>
      </c>
      <c r="S484" s="240" t="s">
        <v>258</v>
      </c>
      <c r="T484" s="241" t="s">
        <v>258</v>
      </c>
      <c r="U484" s="223">
        <v>0</v>
      </c>
      <c r="V484" s="223">
        <f>ROUND(E484*U484,2)</f>
        <v>0</v>
      </c>
      <c r="W484" s="223"/>
      <c r="X484" s="223" t="s">
        <v>462</v>
      </c>
      <c r="Y484" s="223" t="s">
        <v>815</v>
      </c>
      <c r="Z484" s="212"/>
      <c r="AA484" s="212"/>
      <c r="AB484" s="212"/>
      <c r="AC484" s="212"/>
      <c r="AD484" s="212"/>
      <c r="AE484" s="212"/>
      <c r="AF484" s="212"/>
      <c r="AG484" s="212" t="s">
        <v>463</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7" t="s">
        <v>816</v>
      </c>
      <c r="D485" s="225"/>
      <c r="E485" s="226">
        <v>7.936E-2</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289</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47" t="s">
        <v>817</v>
      </c>
      <c r="D486" s="225"/>
      <c r="E486" s="226">
        <v>1.24E-2</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289</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ht="22.5" outlineLevel="1" x14ac:dyDescent="0.2">
      <c r="A487" s="235">
        <v>94</v>
      </c>
      <c r="B487" s="236" t="s">
        <v>818</v>
      </c>
      <c r="C487" s="245" t="s">
        <v>819</v>
      </c>
      <c r="D487" s="237" t="s">
        <v>368</v>
      </c>
      <c r="E487" s="238">
        <v>24</v>
      </c>
      <c r="F487" s="239"/>
      <c r="G487" s="240">
        <f>ROUND(E487*F487,2)</f>
        <v>0</v>
      </c>
      <c r="H487" s="239"/>
      <c r="I487" s="240">
        <f>ROUND(E487*H487,2)</f>
        <v>0</v>
      </c>
      <c r="J487" s="239"/>
      <c r="K487" s="240">
        <f>ROUND(E487*J487,2)</f>
        <v>0</v>
      </c>
      <c r="L487" s="240">
        <v>21</v>
      </c>
      <c r="M487" s="240">
        <f>G487*(1+L487/100)</f>
        <v>0</v>
      </c>
      <c r="N487" s="238">
        <v>0.11899999999999999</v>
      </c>
      <c r="O487" s="238">
        <f>ROUND(E487*N487,2)</f>
        <v>2.86</v>
      </c>
      <c r="P487" s="238">
        <v>0</v>
      </c>
      <c r="Q487" s="238">
        <f>ROUND(E487*P487,2)</f>
        <v>0</v>
      </c>
      <c r="R487" s="240"/>
      <c r="S487" s="240" t="s">
        <v>649</v>
      </c>
      <c r="T487" s="241" t="s">
        <v>258</v>
      </c>
      <c r="U487" s="223">
        <v>0</v>
      </c>
      <c r="V487" s="223">
        <f>ROUND(E487*U487,2)</f>
        <v>0</v>
      </c>
      <c r="W487" s="223"/>
      <c r="X487" s="223" t="s">
        <v>462</v>
      </c>
      <c r="Y487" s="223" t="s">
        <v>815</v>
      </c>
      <c r="Z487" s="212"/>
      <c r="AA487" s="212"/>
      <c r="AB487" s="212"/>
      <c r="AC487" s="212"/>
      <c r="AD487" s="212"/>
      <c r="AE487" s="212"/>
      <c r="AF487" s="212"/>
      <c r="AG487" s="212" t="s">
        <v>463</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2" x14ac:dyDescent="0.2">
      <c r="A488" s="219"/>
      <c r="B488" s="220"/>
      <c r="C488" s="247" t="s">
        <v>820</v>
      </c>
      <c r="D488" s="225"/>
      <c r="E488" s="226">
        <v>24</v>
      </c>
      <c r="F488" s="223"/>
      <c r="G488" s="223"/>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289</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2.5" outlineLevel="1" x14ac:dyDescent="0.2">
      <c r="A489" s="235">
        <v>95</v>
      </c>
      <c r="B489" s="236" t="s">
        <v>821</v>
      </c>
      <c r="C489" s="245" t="s">
        <v>822</v>
      </c>
      <c r="D489" s="237" t="s">
        <v>368</v>
      </c>
      <c r="E489" s="238">
        <v>24</v>
      </c>
      <c r="F489" s="239"/>
      <c r="G489" s="240">
        <f>ROUND(E489*F489,2)</f>
        <v>0</v>
      </c>
      <c r="H489" s="239"/>
      <c r="I489" s="240">
        <f>ROUND(E489*H489,2)</f>
        <v>0</v>
      </c>
      <c r="J489" s="239"/>
      <c r="K489" s="240">
        <f>ROUND(E489*J489,2)</f>
        <v>0</v>
      </c>
      <c r="L489" s="240">
        <v>21</v>
      </c>
      <c r="M489" s="240">
        <f>G489*(1+L489/100)</f>
        <v>0</v>
      </c>
      <c r="N489" s="238">
        <v>2.2499999999999999E-2</v>
      </c>
      <c r="O489" s="238">
        <f>ROUND(E489*N489,2)</f>
        <v>0.54</v>
      </c>
      <c r="P489" s="238">
        <v>0</v>
      </c>
      <c r="Q489" s="238">
        <f>ROUND(E489*P489,2)</f>
        <v>0</v>
      </c>
      <c r="R489" s="240"/>
      <c r="S489" s="240" t="s">
        <v>649</v>
      </c>
      <c r="T489" s="241" t="s">
        <v>259</v>
      </c>
      <c r="U489" s="223">
        <v>0</v>
      </c>
      <c r="V489" s="223">
        <f>ROUND(E489*U489,2)</f>
        <v>0</v>
      </c>
      <c r="W489" s="223"/>
      <c r="X489" s="223" t="s">
        <v>462</v>
      </c>
      <c r="Y489" s="223" t="s">
        <v>815</v>
      </c>
      <c r="Z489" s="212"/>
      <c r="AA489" s="212"/>
      <c r="AB489" s="212"/>
      <c r="AC489" s="212"/>
      <c r="AD489" s="212"/>
      <c r="AE489" s="212"/>
      <c r="AF489" s="212"/>
      <c r="AG489" s="212" t="s">
        <v>463</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47" t="s">
        <v>823</v>
      </c>
      <c r="D490" s="225"/>
      <c r="E490" s="226">
        <v>24</v>
      </c>
      <c r="F490" s="223"/>
      <c r="G490" s="223"/>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289</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1" x14ac:dyDescent="0.2">
      <c r="A491" s="235">
        <v>96</v>
      </c>
      <c r="B491" s="236" t="s">
        <v>824</v>
      </c>
      <c r="C491" s="245" t="s">
        <v>825</v>
      </c>
      <c r="D491" s="237" t="s">
        <v>368</v>
      </c>
      <c r="E491" s="238">
        <v>11</v>
      </c>
      <c r="F491" s="239"/>
      <c r="G491" s="240">
        <f>ROUND(E491*F491,2)</f>
        <v>0</v>
      </c>
      <c r="H491" s="239"/>
      <c r="I491" s="240">
        <f>ROUND(E491*H491,2)</f>
        <v>0</v>
      </c>
      <c r="J491" s="239"/>
      <c r="K491" s="240">
        <f>ROUND(E491*J491,2)</f>
        <v>0</v>
      </c>
      <c r="L491" s="240">
        <v>21</v>
      </c>
      <c r="M491" s="240">
        <f>G491*(1+L491/100)</f>
        <v>0</v>
      </c>
      <c r="N491" s="238">
        <v>0.12</v>
      </c>
      <c r="O491" s="238">
        <f>ROUND(E491*N491,2)</f>
        <v>1.32</v>
      </c>
      <c r="P491" s="238">
        <v>0</v>
      </c>
      <c r="Q491" s="238">
        <f>ROUND(E491*P491,2)</f>
        <v>0</v>
      </c>
      <c r="R491" s="240"/>
      <c r="S491" s="240" t="s">
        <v>649</v>
      </c>
      <c r="T491" s="241" t="s">
        <v>258</v>
      </c>
      <c r="U491" s="223">
        <v>0</v>
      </c>
      <c r="V491" s="223">
        <f>ROUND(E491*U491,2)</f>
        <v>0</v>
      </c>
      <c r="W491" s="223"/>
      <c r="X491" s="223" t="s">
        <v>462</v>
      </c>
      <c r="Y491" s="223" t="s">
        <v>815</v>
      </c>
      <c r="Z491" s="212"/>
      <c r="AA491" s="212"/>
      <c r="AB491" s="212"/>
      <c r="AC491" s="212"/>
      <c r="AD491" s="212"/>
      <c r="AE491" s="212"/>
      <c r="AF491" s="212"/>
      <c r="AG491" s="212" t="s">
        <v>463</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47" t="s">
        <v>826</v>
      </c>
      <c r="D492" s="225"/>
      <c r="E492" s="226">
        <v>11</v>
      </c>
      <c r="F492" s="223"/>
      <c r="G492" s="223"/>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289</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x14ac:dyDescent="0.2">
      <c r="A493" s="228" t="s">
        <v>253</v>
      </c>
      <c r="B493" s="229" t="s">
        <v>101</v>
      </c>
      <c r="C493" s="244" t="s">
        <v>102</v>
      </c>
      <c r="D493" s="230"/>
      <c r="E493" s="231"/>
      <c r="F493" s="232"/>
      <c r="G493" s="232">
        <f>SUMIF(AG494:AG578,"&lt;&gt;NOR",G494:G578)</f>
        <v>0</v>
      </c>
      <c r="H493" s="232"/>
      <c r="I493" s="232">
        <f>SUM(I494:I578)</f>
        <v>0</v>
      </c>
      <c r="J493" s="232"/>
      <c r="K493" s="232">
        <f>SUM(K494:K578)</f>
        <v>0</v>
      </c>
      <c r="L493" s="232"/>
      <c r="M493" s="232">
        <f>SUM(M494:M578)</f>
        <v>0</v>
      </c>
      <c r="N493" s="231"/>
      <c r="O493" s="231">
        <f>SUM(O494:O578)</f>
        <v>23.3</v>
      </c>
      <c r="P493" s="231"/>
      <c r="Q493" s="231">
        <f>SUM(Q494:Q578)</f>
        <v>0</v>
      </c>
      <c r="R493" s="232"/>
      <c r="S493" s="232"/>
      <c r="T493" s="233"/>
      <c r="U493" s="227"/>
      <c r="V493" s="227">
        <f>SUM(V494:V578)</f>
        <v>757.57</v>
      </c>
      <c r="W493" s="227"/>
      <c r="X493" s="227"/>
      <c r="Y493" s="227"/>
      <c r="AG493" t="s">
        <v>254</v>
      </c>
    </row>
    <row r="494" spans="1:60" outlineLevel="1" x14ac:dyDescent="0.2">
      <c r="A494" s="235">
        <v>97</v>
      </c>
      <c r="B494" s="236" t="s">
        <v>827</v>
      </c>
      <c r="C494" s="245" t="s">
        <v>828</v>
      </c>
      <c r="D494" s="237" t="s">
        <v>321</v>
      </c>
      <c r="E494" s="238">
        <v>15.370900000000001</v>
      </c>
      <c r="F494" s="239"/>
      <c r="G494" s="240">
        <f>ROUND(E494*F494,2)</f>
        <v>0</v>
      </c>
      <c r="H494" s="239"/>
      <c r="I494" s="240">
        <f>ROUND(E494*H494,2)</f>
        <v>0</v>
      </c>
      <c r="J494" s="239"/>
      <c r="K494" s="240">
        <f>ROUND(E494*J494,2)</f>
        <v>0</v>
      </c>
      <c r="L494" s="240">
        <v>21</v>
      </c>
      <c r="M494" s="240">
        <f>G494*(1+L494/100)</f>
        <v>0</v>
      </c>
      <c r="N494" s="238">
        <v>5.3800000000000002E-3</v>
      </c>
      <c r="O494" s="238">
        <f>ROUND(E494*N494,2)</f>
        <v>0.08</v>
      </c>
      <c r="P494" s="238">
        <v>0</v>
      </c>
      <c r="Q494" s="238">
        <f>ROUND(E494*P494,2)</f>
        <v>0</v>
      </c>
      <c r="R494" s="240" t="s">
        <v>328</v>
      </c>
      <c r="S494" s="240" t="s">
        <v>258</v>
      </c>
      <c r="T494" s="241" t="s">
        <v>258</v>
      </c>
      <c r="U494" s="223">
        <v>1.01505</v>
      </c>
      <c r="V494" s="223">
        <f>ROUND(E494*U494,2)</f>
        <v>15.6</v>
      </c>
      <c r="W494" s="223"/>
      <c r="X494" s="223" t="s">
        <v>297</v>
      </c>
      <c r="Y494" s="223" t="s">
        <v>261</v>
      </c>
      <c r="Z494" s="212"/>
      <c r="AA494" s="212"/>
      <c r="AB494" s="212"/>
      <c r="AC494" s="212"/>
      <c r="AD494" s="212"/>
      <c r="AE494" s="212"/>
      <c r="AF494" s="212"/>
      <c r="AG494" s="212" t="s">
        <v>298</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ht="22.5" outlineLevel="2" x14ac:dyDescent="0.2">
      <c r="A495" s="219"/>
      <c r="B495" s="220"/>
      <c r="C495" s="267" t="s">
        <v>443</v>
      </c>
      <c r="D495" s="256"/>
      <c r="E495" s="256"/>
      <c r="F495" s="256"/>
      <c r="G495" s="256"/>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300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42" t="str">
        <f>C495</f>
        <v>plentování potrubí, válcovaných nosníků, výklenků nebo nik, jakéhokoliv tvaru, na jakoukoliv maltu, s potřebným vypnutím pletiva, přetažením a zakotvením drátů a provedení postřiku maltou,</v>
      </c>
      <c r="BB495" s="212"/>
      <c r="BC495" s="212"/>
      <c r="BD495" s="212"/>
      <c r="BE495" s="212"/>
      <c r="BF495" s="212"/>
      <c r="BG495" s="212"/>
      <c r="BH495" s="212"/>
    </row>
    <row r="496" spans="1:60" outlineLevel="2" x14ac:dyDescent="0.2">
      <c r="A496" s="219"/>
      <c r="B496" s="220"/>
      <c r="C496" s="247" t="s">
        <v>829</v>
      </c>
      <c r="D496" s="225"/>
      <c r="E496" s="226">
        <v>2.1636000000000002</v>
      </c>
      <c r="F496" s="223"/>
      <c r="G496" s="22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289</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7" t="s">
        <v>830</v>
      </c>
      <c r="D497" s="225"/>
      <c r="E497" s="226">
        <v>2.97</v>
      </c>
      <c r="F497" s="223"/>
      <c r="G497" s="223"/>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289</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7" t="s">
        <v>831</v>
      </c>
      <c r="D498" s="225"/>
      <c r="E498" s="226">
        <v>10.237299999999999</v>
      </c>
      <c r="F498" s="223"/>
      <c r="G498" s="223"/>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289</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35">
        <v>98</v>
      </c>
      <c r="B499" s="236" t="s">
        <v>832</v>
      </c>
      <c r="C499" s="245" t="s">
        <v>833</v>
      </c>
      <c r="D499" s="237" t="s">
        <v>321</v>
      </c>
      <c r="E499" s="238">
        <v>321.75349999999997</v>
      </c>
      <c r="F499" s="239"/>
      <c r="G499" s="240">
        <f>ROUND(E499*F499,2)</f>
        <v>0</v>
      </c>
      <c r="H499" s="239"/>
      <c r="I499" s="240">
        <f>ROUND(E499*H499,2)</f>
        <v>0</v>
      </c>
      <c r="J499" s="239"/>
      <c r="K499" s="240">
        <f>ROUND(E499*J499,2)</f>
        <v>0</v>
      </c>
      <c r="L499" s="240">
        <v>21</v>
      </c>
      <c r="M499" s="240">
        <f>G499*(1+L499/100)</f>
        <v>0</v>
      </c>
      <c r="N499" s="238">
        <v>2.5000000000000001E-3</v>
      </c>
      <c r="O499" s="238">
        <f>ROUND(E499*N499,2)</f>
        <v>0.8</v>
      </c>
      <c r="P499" s="238">
        <v>0</v>
      </c>
      <c r="Q499" s="238">
        <f>ROUND(E499*P499,2)</f>
        <v>0</v>
      </c>
      <c r="R499" s="240" t="s">
        <v>328</v>
      </c>
      <c r="S499" s="240" t="s">
        <v>258</v>
      </c>
      <c r="T499" s="241" t="s">
        <v>258</v>
      </c>
      <c r="U499" s="223">
        <v>0.24</v>
      </c>
      <c r="V499" s="223">
        <f>ROUND(E499*U499,2)</f>
        <v>77.22</v>
      </c>
      <c r="W499" s="223"/>
      <c r="X499" s="223" t="s">
        <v>297</v>
      </c>
      <c r="Y499" s="223" t="s">
        <v>261</v>
      </c>
      <c r="Z499" s="212"/>
      <c r="AA499" s="212"/>
      <c r="AB499" s="212"/>
      <c r="AC499" s="212"/>
      <c r="AD499" s="212"/>
      <c r="AE499" s="212"/>
      <c r="AF499" s="212"/>
      <c r="AG499" s="212" t="s">
        <v>298</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67" t="s">
        <v>834</v>
      </c>
      <c r="D500" s="256"/>
      <c r="E500" s="256"/>
      <c r="F500" s="256"/>
      <c r="G500" s="256"/>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300</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47" t="s">
        <v>835</v>
      </c>
      <c r="D501" s="225"/>
      <c r="E501" s="226">
        <v>94.099149999999995</v>
      </c>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289</v>
      </c>
      <c r="AH501" s="212">
        <v>5</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47" t="s">
        <v>836</v>
      </c>
      <c r="D502" s="225"/>
      <c r="E502" s="226">
        <v>227.65434999999999</v>
      </c>
      <c r="F502" s="223"/>
      <c r="G502" s="223"/>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289</v>
      </c>
      <c r="AH502" s="212">
        <v>5</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5">
        <v>99</v>
      </c>
      <c r="B503" s="236" t="s">
        <v>837</v>
      </c>
      <c r="C503" s="245" t="s">
        <v>838</v>
      </c>
      <c r="D503" s="237" t="s">
        <v>321</v>
      </c>
      <c r="E503" s="238">
        <v>74.300430000000006</v>
      </c>
      <c r="F503" s="239"/>
      <c r="G503" s="240">
        <f>ROUND(E503*F503,2)</f>
        <v>0</v>
      </c>
      <c r="H503" s="239"/>
      <c r="I503" s="240">
        <f>ROUND(E503*H503,2)</f>
        <v>0</v>
      </c>
      <c r="J503" s="239"/>
      <c r="K503" s="240">
        <f>ROUND(E503*J503,2)</f>
        <v>0</v>
      </c>
      <c r="L503" s="240">
        <v>21</v>
      </c>
      <c r="M503" s="240">
        <f>G503*(1+L503/100)</f>
        <v>0</v>
      </c>
      <c r="N503" s="238">
        <v>4.0000000000000003E-5</v>
      </c>
      <c r="O503" s="238">
        <f>ROUND(E503*N503,2)</f>
        <v>0</v>
      </c>
      <c r="P503" s="238">
        <v>0</v>
      </c>
      <c r="Q503" s="238">
        <f>ROUND(E503*P503,2)</f>
        <v>0</v>
      </c>
      <c r="R503" s="240" t="s">
        <v>328</v>
      </c>
      <c r="S503" s="240" t="s">
        <v>258</v>
      </c>
      <c r="T503" s="241" t="s">
        <v>258</v>
      </c>
      <c r="U503" s="223">
        <v>7.8E-2</v>
      </c>
      <c r="V503" s="223">
        <f>ROUND(E503*U503,2)</f>
        <v>5.8</v>
      </c>
      <c r="W503" s="223"/>
      <c r="X503" s="223" t="s">
        <v>297</v>
      </c>
      <c r="Y503" s="223" t="s">
        <v>261</v>
      </c>
      <c r="Z503" s="212"/>
      <c r="AA503" s="212"/>
      <c r="AB503" s="212"/>
      <c r="AC503" s="212"/>
      <c r="AD503" s="212"/>
      <c r="AE503" s="212"/>
      <c r="AF503" s="212"/>
      <c r="AG503" s="212" t="s">
        <v>298</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ht="22.5" outlineLevel="2" x14ac:dyDescent="0.2">
      <c r="A504" s="219"/>
      <c r="B504" s="220"/>
      <c r="C504" s="267" t="s">
        <v>839</v>
      </c>
      <c r="D504" s="256"/>
      <c r="E504" s="256"/>
      <c r="F504" s="256"/>
      <c r="G504" s="256"/>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300</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42" t="str">
        <f>C504</f>
        <v>které se zřizují před úpravami povrchu, a obalení osazených dveřních zárubní před znečištěním při úpravách povrchu nástřikem plastických maltovin včetně pozdějšího odkrytí,</v>
      </c>
      <c r="BB504" s="212"/>
      <c r="BC504" s="212"/>
      <c r="BD504" s="212"/>
      <c r="BE504" s="212"/>
      <c r="BF504" s="212"/>
      <c r="BG504" s="212"/>
      <c r="BH504" s="212"/>
    </row>
    <row r="505" spans="1:60" ht="33.75" outlineLevel="2" x14ac:dyDescent="0.2">
      <c r="A505" s="219"/>
      <c r="B505" s="220"/>
      <c r="C505" s="247" t="s">
        <v>840</v>
      </c>
      <c r="D505" s="225"/>
      <c r="E505" s="226">
        <v>16.809899999999999</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289</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ht="33.75" outlineLevel="3" x14ac:dyDescent="0.2">
      <c r="A506" s="219"/>
      <c r="B506" s="220"/>
      <c r="C506" s="247" t="s">
        <v>841</v>
      </c>
      <c r="D506" s="225"/>
      <c r="E506" s="226">
        <v>38.425600000000003</v>
      </c>
      <c r="F506" s="223"/>
      <c r="G506" s="223"/>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289</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47" t="s">
        <v>842</v>
      </c>
      <c r="D507" s="225"/>
      <c r="E507" s="226">
        <v>19.06493</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289</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35">
        <v>100</v>
      </c>
      <c r="B508" s="236" t="s">
        <v>843</v>
      </c>
      <c r="C508" s="245" t="s">
        <v>844</v>
      </c>
      <c r="D508" s="237" t="s">
        <v>368</v>
      </c>
      <c r="E508" s="238">
        <v>1</v>
      </c>
      <c r="F508" s="239"/>
      <c r="G508" s="240">
        <f>ROUND(E508*F508,2)</f>
        <v>0</v>
      </c>
      <c r="H508" s="239"/>
      <c r="I508" s="240">
        <f>ROUND(E508*H508,2)</f>
        <v>0</v>
      </c>
      <c r="J508" s="239"/>
      <c r="K508" s="240">
        <f>ROUND(E508*J508,2)</f>
        <v>0</v>
      </c>
      <c r="L508" s="240">
        <v>21</v>
      </c>
      <c r="M508" s="240">
        <f>G508*(1+L508/100)</f>
        <v>0</v>
      </c>
      <c r="N508" s="238">
        <v>3.6459999999999999E-2</v>
      </c>
      <c r="O508" s="238">
        <f>ROUND(E508*N508,2)</f>
        <v>0.04</v>
      </c>
      <c r="P508" s="238">
        <v>0</v>
      </c>
      <c r="Q508" s="238">
        <f>ROUND(E508*P508,2)</f>
        <v>0</v>
      </c>
      <c r="R508" s="240" t="s">
        <v>350</v>
      </c>
      <c r="S508" s="240" t="s">
        <v>258</v>
      </c>
      <c r="T508" s="241" t="s">
        <v>258</v>
      </c>
      <c r="U508" s="223">
        <v>1.0941000000000001</v>
      </c>
      <c r="V508" s="223">
        <f>ROUND(E508*U508,2)</f>
        <v>1.0900000000000001</v>
      </c>
      <c r="W508" s="223"/>
      <c r="X508" s="223" t="s">
        <v>297</v>
      </c>
      <c r="Y508" s="223" t="s">
        <v>261</v>
      </c>
      <c r="Z508" s="212"/>
      <c r="AA508" s="212"/>
      <c r="AB508" s="212"/>
      <c r="AC508" s="212"/>
      <c r="AD508" s="212"/>
      <c r="AE508" s="212"/>
      <c r="AF508" s="212"/>
      <c r="AG508" s="212" t="s">
        <v>298</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7" t="s">
        <v>845</v>
      </c>
      <c r="D509" s="256"/>
      <c r="E509" s="256"/>
      <c r="F509" s="256"/>
      <c r="G509" s="256"/>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300</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42" t="str">
        <f>C509</f>
        <v>jakoukoliv maltou, z pomocného pracovního lešení o výšce podlahy do 1900 mm a pro zatížení do 1,5 kPa,</v>
      </c>
      <c r="BB509" s="212"/>
      <c r="BC509" s="212"/>
      <c r="BD509" s="212"/>
      <c r="BE509" s="212"/>
      <c r="BF509" s="212"/>
      <c r="BG509" s="212"/>
      <c r="BH509" s="212"/>
    </row>
    <row r="510" spans="1:60" outlineLevel="2" x14ac:dyDescent="0.2">
      <c r="A510" s="219"/>
      <c r="B510" s="220"/>
      <c r="C510" s="247" t="s">
        <v>846</v>
      </c>
      <c r="D510" s="225"/>
      <c r="E510" s="226">
        <v>1</v>
      </c>
      <c r="F510" s="223"/>
      <c r="G510" s="223"/>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289</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33.75" outlineLevel="1" x14ac:dyDescent="0.2">
      <c r="A511" s="235">
        <v>101</v>
      </c>
      <c r="B511" s="236" t="s">
        <v>847</v>
      </c>
      <c r="C511" s="245" t="s">
        <v>848</v>
      </c>
      <c r="D511" s="237" t="s">
        <v>321</v>
      </c>
      <c r="E511" s="238">
        <v>12.824999999999999</v>
      </c>
      <c r="F511" s="239"/>
      <c r="G511" s="240">
        <f>ROUND(E511*F511,2)</f>
        <v>0</v>
      </c>
      <c r="H511" s="239"/>
      <c r="I511" s="240">
        <f>ROUND(E511*H511,2)</f>
        <v>0</v>
      </c>
      <c r="J511" s="239"/>
      <c r="K511" s="240">
        <f>ROUND(E511*J511,2)</f>
        <v>0</v>
      </c>
      <c r="L511" s="240">
        <v>21</v>
      </c>
      <c r="M511" s="240">
        <f>G511*(1+L511/100)</f>
        <v>0</v>
      </c>
      <c r="N511" s="238">
        <v>1.184E-2</v>
      </c>
      <c r="O511" s="238">
        <f>ROUND(E511*N511,2)</f>
        <v>0.15</v>
      </c>
      <c r="P511" s="238">
        <v>0</v>
      </c>
      <c r="Q511" s="238">
        <f>ROUND(E511*P511,2)</f>
        <v>0</v>
      </c>
      <c r="R511" s="240" t="s">
        <v>350</v>
      </c>
      <c r="S511" s="240" t="s">
        <v>258</v>
      </c>
      <c r="T511" s="241" t="s">
        <v>258</v>
      </c>
      <c r="U511" s="223">
        <v>0.38947999999999999</v>
      </c>
      <c r="V511" s="223">
        <f>ROUND(E511*U511,2)</f>
        <v>5</v>
      </c>
      <c r="W511" s="223"/>
      <c r="X511" s="223" t="s">
        <v>297</v>
      </c>
      <c r="Y511" s="223" t="s">
        <v>261</v>
      </c>
      <c r="Z511" s="212"/>
      <c r="AA511" s="212"/>
      <c r="AB511" s="212"/>
      <c r="AC511" s="212"/>
      <c r="AD511" s="212"/>
      <c r="AE511" s="212"/>
      <c r="AF511" s="212"/>
      <c r="AG511" s="212" t="s">
        <v>298</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6" t="s">
        <v>849</v>
      </c>
      <c r="D512" s="243"/>
      <c r="E512" s="243"/>
      <c r="F512" s="243"/>
      <c r="G512" s="24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264</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47" t="s">
        <v>715</v>
      </c>
      <c r="D513" s="225"/>
      <c r="E513" s="226"/>
      <c r="F513" s="223"/>
      <c r="G513" s="223"/>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289</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47" t="s">
        <v>850</v>
      </c>
      <c r="D514" s="225"/>
      <c r="E514" s="226">
        <v>12.824999999999999</v>
      </c>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289</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ht="22.5" outlineLevel="1" x14ac:dyDescent="0.2">
      <c r="A515" s="235">
        <v>102</v>
      </c>
      <c r="B515" s="236" t="s">
        <v>851</v>
      </c>
      <c r="C515" s="245" t="s">
        <v>852</v>
      </c>
      <c r="D515" s="237" t="s">
        <v>321</v>
      </c>
      <c r="E515" s="238">
        <v>2.97</v>
      </c>
      <c r="F515" s="239"/>
      <c r="G515" s="240">
        <f>ROUND(E515*F515,2)</f>
        <v>0</v>
      </c>
      <c r="H515" s="239"/>
      <c r="I515" s="240">
        <f>ROUND(E515*H515,2)</f>
        <v>0</v>
      </c>
      <c r="J515" s="239"/>
      <c r="K515" s="240">
        <f>ROUND(E515*J515,2)</f>
        <v>0</v>
      </c>
      <c r="L515" s="240">
        <v>21</v>
      </c>
      <c r="M515" s="240">
        <f>G515*(1+L515/100)</f>
        <v>0</v>
      </c>
      <c r="N515" s="238">
        <v>4.3150000000000001E-2</v>
      </c>
      <c r="O515" s="238">
        <f>ROUND(E515*N515,2)</f>
        <v>0.13</v>
      </c>
      <c r="P515" s="238">
        <v>0</v>
      </c>
      <c r="Q515" s="238">
        <f>ROUND(E515*P515,2)</f>
        <v>0</v>
      </c>
      <c r="R515" s="240" t="s">
        <v>350</v>
      </c>
      <c r="S515" s="240" t="s">
        <v>258</v>
      </c>
      <c r="T515" s="241" t="s">
        <v>258</v>
      </c>
      <c r="U515" s="223">
        <v>1.8719600000000001</v>
      </c>
      <c r="V515" s="223">
        <f>ROUND(E515*U515,2)</f>
        <v>5.56</v>
      </c>
      <c r="W515" s="223"/>
      <c r="X515" s="223" t="s">
        <v>297</v>
      </c>
      <c r="Y515" s="223" t="s">
        <v>261</v>
      </c>
      <c r="Z515" s="212"/>
      <c r="AA515" s="212"/>
      <c r="AB515" s="212"/>
      <c r="AC515" s="212"/>
      <c r="AD515" s="212"/>
      <c r="AE515" s="212"/>
      <c r="AF515" s="212"/>
      <c r="AG515" s="212" t="s">
        <v>298</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67" t="s">
        <v>853</v>
      </c>
      <c r="D516" s="256"/>
      <c r="E516" s="256"/>
      <c r="F516" s="256"/>
      <c r="G516" s="256"/>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300</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47" t="s">
        <v>854</v>
      </c>
      <c r="D517" s="225"/>
      <c r="E517" s="226">
        <v>2.97</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289</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ht="22.5" outlineLevel="1" x14ac:dyDescent="0.2">
      <c r="A518" s="235">
        <v>103</v>
      </c>
      <c r="B518" s="236" t="s">
        <v>855</v>
      </c>
      <c r="C518" s="245" t="s">
        <v>856</v>
      </c>
      <c r="D518" s="237" t="s">
        <v>321</v>
      </c>
      <c r="E518" s="238">
        <v>12.4009</v>
      </c>
      <c r="F518" s="239"/>
      <c r="G518" s="240">
        <f>ROUND(E518*F518,2)</f>
        <v>0</v>
      </c>
      <c r="H518" s="239"/>
      <c r="I518" s="240">
        <f>ROUND(E518*H518,2)</f>
        <v>0</v>
      </c>
      <c r="J518" s="239"/>
      <c r="K518" s="240">
        <f>ROUND(E518*J518,2)</f>
        <v>0</v>
      </c>
      <c r="L518" s="240">
        <v>21</v>
      </c>
      <c r="M518" s="240">
        <f>G518*(1+L518/100)</f>
        <v>0</v>
      </c>
      <c r="N518" s="238">
        <v>4.555E-2</v>
      </c>
      <c r="O518" s="238">
        <f>ROUND(E518*N518,2)</f>
        <v>0.56000000000000005</v>
      </c>
      <c r="P518" s="238">
        <v>0</v>
      </c>
      <c r="Q518" s="238">
        <f>ROUND(E518*P518,2)</f>
        <v>0</v>
      </c>
      <c r="R518" s="240" t="s">
        <v>350</v>
      </c>
      <c r="S518" s="240" t="s">
        <v>258</v>
      </c>
      <c r="T518" s="241" t="s">
        <v>258</v>
      </c>
      <c r="U518" s="223">
        <v>2.0917699999999999</v>
      </c>
      <c r="V518" s="223">
        <f>ROUND(E518*U518,2)</f>
        <v>25.94</v>
      </c>
      <c r="W518" s="223"/>
      <c r="X518" s="223" t="s">
        <v>297</v>
      </c>
      <c r="Y518" s="223" t="s">
        <v>261</v>
      </c>
      <c r="Z518" s="212"/>
      <c r="AA518" s="212"/>
      <c r="AB518" s="212"/>
      <c r="AC518" s="212"/>
      <c r="AD518" s="212"/>
      <c r="AE518" s="212"/>
      <c r="AF518" s="212"/>
      <c r="AG518" s="212" t="s">
        <v>298</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67" t="s">
        <v>853</v>
      </c>
      <c r="D519" s="256"/>
      <c r="E519" s="256"/>
      <c r="F519" s="256"/>
      <c r="G519" s="256"/>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300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47" t="s">
        <v>829</v>
      </c>
      <c r="D520" s="225"/>
      <c r="E520" s="226">
        <v>2.1636000000000002</v>
      </c>
      <c r="F520" s="223"/>
      <c r="G520" s="223"/>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289</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47" t="s">
        <v>831</v>
      </c>
      <c r="D521" s="225"/>
      <c r="E521" s="226">
        <v>10.237299999999999</v>
      </c>
      <c r="F521" s="223"/>
      <c r="G521" s="22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289</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ht="22.5" outlineLevel="1" x14ac:dyDescent="0.2">
      <c r="A522" s="235">
        <v>104</v>
      </c>
      <c r="B522" s="236" t="s">
        <v>857</v>
      </c>
      <c r="C522" s="245" t="s">
        <v>858</v>
      </c>
      <c r="D522" s="237" t="s">
        <v>321</v>
      </c>
      <c r="E522" s="238">
        <v>94.099149999999995</v>
      </c>
      <c r="F522" s="239"/>
      <c r="G522" s="240">
        <f>ROUND(E522*F522,2)</f>
        <v>0</v>
      </c>
      <c r="H522" s="239"/>
      <c r="I522" s="240">
        <f>ROUND(E522*H522,2)</f>
        <v>0</v>
      </c>
      <c r="J522" s="239"/>
      <c r="K522" s="240">
        <f>ROUND(E522*J522,2)</f>
        <v>0</v>
      </c>
      <c r="L522" s="240">
        <v>21</v>
      </c>
      <c r="M522" s="240">
        <f>G522*(1+L522/100)</f>
        <v>0</v>
      </c>
      <c r="N522" s="238">
        <v>3.5500000000000002E-3</v>
      </c>
      <c r="O522" s="238">
        <f>ROUND(E522*N522,2)</f>
        <v>0.33</v>
      </c>
      <c r="P522" s="238">
        <v>0</v>
      </c>
      <c r="Q522" s="238">
        <f>ROUND(E522*P522,2)</f>
        <v>0</v>
      </c>
      <c r="R522" s="240" t="s">
        <v>350</v>
      </c>
      <c r="S522" s="240" t="s">
        <v>258</v>
      </c>
      <c r="T522" s="241" t="s">
        <v>258</v>
      </c>
      <c r="U522" s="223">
        <v>0.17016000000000001</v>
      </c>
      <c r="V522" s="223">
        <f>ROUND(E522*U522,2)</f>
        <v>16.010000000000002</v>
      </c>
      <c r="W522" s="223"/>
      <c r="X522" s="223" t="s">
        <v>297</v>
      </c>
      <c r="Y522" s="223" t="s">
        <v>261</v>
      </c>
      <c r="Z522" s="212"/>
      <c r="AA522" s="212"/>
      <c r="AB522" s="212"/>
      <c r="AC522" s="212"/>
      <c r="AD522" s="212"/>
      <c r="AE522" s="212"/>
      <c r="AF522" s="212"/>
      <c r="AG522" s="212" t="s">
        <v>298</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47" t="s">
        <v>740</v>
      </c>
      <c r="D523" s="225"/>
      <c r="E523" s="226"/>
      <c r="F523" s="223"/>
      <c r="G523" s="223"/>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289</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33.75" outlineLevel="3" x14ac:dyDescent="0.2">
      <c r="A524" s="219"/>
      <c r="B524" s="220"/>
      <c r="C524" s="247" t="s">
        <v>859</v>
      </c>
      <c r="D524" s="225"/>
      <c r="E524" s="226">
        <v>71.541449999999998</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289</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47" t="s">
        <v>860</v>
      </c>
      <c r="D525" s="225"/>
      <c r="E525" s="226">
        <v>22.557700000000001</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289</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5">
        <v>105</v>
      </c>
      <c r="B526" s="236" t="s">
        <v>861</v>
      </c>
      <c r="C526" s="245" t="s">
        <v>862</v>
      </c>
      <c r="D526" s="237" t="s">
        <v>321</v>
      </c>
      <c r="E526" s="238">
        <v>227.65434999999999</v>
      </c>
      <c r="F526" s="239"/>
      <c r="G526" s="240">
        <f>ROUND(E526*F526,2)</f>
        <v>0</v>
      </c>
      <c r="H526" s="239"/>
      <c r="I526" s="240">
        <f>ROUND(E526*H526,2)</f>
        <v>0</v>
      </c>
      <c r="J526" s="239"/>
      <c r="K526" s="240">
        <f>ROUND(E526*J526,2)</f>
        <v>0</v>
      </c>
      <c r="L526" s="240">
        <v>21</v>
      </c>
      <c r="M526" s="240">
        <f>G526*(1+L526/100)</f>
        <v>0</v>
      </c>
      <c r="N526" s="238">
        <v>1.038E-2</v>
      </c>
      <c r="O526" s="238">
        <f>ROUND(E526*N526,2)</f>
        <v>2.36</v>
      </c>
      <c r="P526" s="238">
        <v>0</v>
      </c>
      <c r="Q526" s="238">
        <f>ROUND(E526*P526,2)</f>
        <v>0</v>
      </c>
      <c r="R526" s="240" t="s">
        <v>350</v>
      </c>
      <c r="S526" s="240" t="s">
        <v>258</v>
      </c>
      <c r="T526" s="241" t="s">
        <v>258</v>
      </c>
      <c r="U526" s="223">
        <v>0.33688000000000001</v>
      </c>
      <c r="V526" s="223">
        <f>ROUND(E526*U526,2)</f>
        <v>76.69</v>
      </c>
      <c r="W526" s="223"/>
      <c r="X526" s="223" t="s">
        <v>297</v>
      </c>
      <c r="Y526" s="223" t="s">
        <v>261</v>
      </c>
      <c r="Z526" s="212"/>
      <c r="AA526" s="212"/>
      <c r="AB526" s="212"/>
      <c r="AC526" s="212"/>
      <c r="AD526" s="212"/>
      <c r="AE526" s="212"/>
      <c r="AF526" s="212"/>
      <c r="AG526" s="212" t="s">
        <v>298</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6" t="s">
        <v>849</v>
      </c>
      <c r="D527" s="243"/>
      <c r="E527" s="243"/>
      <c r="F527" s="243"/>
      <c r="G527" s="243"/>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264</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47" t="s">
        <v>863</v>
      </c>
      <c r="D528" s="225"/>
      <c r="E528" s="226"/>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289</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33.75" outlineLevel="3" x14ac:dyDescent="0.2">
      <c r="A529" s="219"/>
      <c r="B529" s="220"/>
      <c r="C529" s="247" t="s">
        <v>864</v>
      </c>
      <c r="D529" s="225"/>
      <c r="E529" s="226">
        <v>92.155000000000001</v>
      </c>
      <c r="F529" s="223"/>
      <c r="G529" s="223"/>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289</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47" t="s">
        <v>865</v>
      </c>
      <c r="D530" s="225"/>
      <c r="E530" s="226">
        <v>7.1165500000000002</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289</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47" t="s">
        <v>866</v>
      </c>
      <c r="D531" s="225"/>
      <c r="E531" s="226">
        <v>7.3815999999999997</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289</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33.75" outlineLevel="3" x14ac:dyDescent="0.2">
      <c r="A532" s="219"/>
      <c r="B532" s="220"/>
      <c r="C532" s="247" t="s">
        <v>867</v>
      </c>
      <c r="D532" s="225"/>
      <c r="E532" s="226">
        <v>54.988950000000003</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289</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ht="33.75" outlineLevel="3" x14ac:dyDescent="0.2">
      <c r="A533" s="219"/>
      <c r="B533" s="220"/>
      <c r="C533" s="247" t="s">
        <v>868</v>
      </c>
      <c r="D533" s="225"/>
      <c r="E533" s="226">
        <v>60.253250000000001</v>
      </c>
      <c r="F533" s="223"/>
      <c r="G533" s="22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289</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47" t="s">
        <v>869</v>
      </c>
      <c r="D534" s="225"/>
      <c r="E534" s="226">
        <v>5.7590000000000003</v>
      </c>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289</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ht="22.5" outlineLevel="1" x14ac:dyDescent="0.2">
      <c r="A535" s="235">
        <v>106</v>
      </c>
      <c r="B535" s="236" t="s">
        <v>870</v>
      </c>
      <c r="C535" s="245" t="s">
        <v>871</v>
      </c>
      <c r="D535" s="237" t="s">
        <v>321</v>
      </c>
      <c r="E535" s="238">
        <v>61.974249999999998</v>
      </c>
      <c r="F535" s="239"/>
      <c r="G535" s="240">
        <f>ROUND(E535*F535,2)</f>
        <v>0</v>
      </c>
      <c r="H535" s="239"/>
      <c r="I535" s="240">
        <f>ROUND(E535*H535,2)</f>
        <v>0</v>
      </c>
      <c r="J535" s="239"/>
      <c r="K535" s="240">
        <f>ROUND(E535*J535,2)</f>
        <v>0</v>
      </c>
      <c r="L535" s="240">
        <v>21</v>
      </c>
      <c r="M535" s="240">
        <f>G535*(1+L535/100)</f>
        <v>0</v>
      </c>
      <c r="N535" s="238">
        <v>1.312E-2</v>
      </c>
      <c r="O535" s="238">
        <f>ROUND(E535*N535,2)</f>
        <v>0.81</v>
      </c>
      <c r="P535" s="238">
        <v>0</v>
      </c>
      <c r="Q535" s="238">
        <f>ROUND(E535*P535,2)</f>
        <v>0</v>
      </c>
      <c r="R535" s="240" t="s">
        <v>328</v>
      </c>
      <c r="S535" s="240" t="s">
        <v>258</v>
      </c>
      <c r="T535" s="241" t="s">
        <v>258</v>
      </c>
      <c r="U535" s="223">
        <v>0.47</v>
      </c>
      <c r="V535" s="223">
        <f>ROUND(E535*U535,2)</f>
        <v>29.13</v>
      </c>
      <c r="W535" s="223"/>
      <c r="X535" s="223" t="s">
        <v>297</v>
      </c>
      <c r="Y535" s="223" t="s">
        <v>261</v>
      </c>
      <c r="Z535" s="212"/>
      <c r="AA535" s="212"/>
      <c r="AB535" s="212"/>
      <c r="AC535" s="212"/>
      <c r="AD535" s="212"/>
      <c r="AE535" s="212"/>
      <c r="AF535" s="212"/>
      <c r="AG535" s="212" t="s">
        <v>298</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2" x14ac:dyDescent="0.2">
      <c r="A536" s="219"/>
      <c r="B536" s="220"/>
      <c r="C536" s="267" t="s">
        <v>872</v>
      </c>
      <c r="D536" s="256"/>
      <c r="E536" s="256"/>
      <c r="F536" s="256"/>
      <c r="G536" s="256"/>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300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7" t="s">
        <v>863</v>
      </c>
      <c r="D537" s="225"/>
      <c r="E537" s="226"/>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289</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3" x14ac:dyDescent="0.2">
      <c r="A538" s="219"/>
      <c r="B538" s="220"/>
      <c r="C538" s="247" t="s">
        <v>873</v>
      </c>
      <c r="D538" s="225"/>
      <c r="E538" s="226">
        <v>25.285250000000001</v>
      </c>
      <c r="F538" s="223"/>
      <c r="G538" s="223"/>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289</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47" t="s">
        <v>874</v>
      </c>
      <c r="D539" s="225"/>
      <c r="E539" s="226">
        <v>1.5925</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289</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47" t="s">
        <v>875</v>
      </c>
      <c r="D540" s="225"/>
      <c r="E540" s="226">
        <v>13.981999999999999</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289</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47" t="s">
        <v>876</v>
      </c>
      <c r="D541" s="225"/>
      <c r="E541" s="226">
        <v>21.1145</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289</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22.5" outlineLevel="1" x14ac:dyDescent="0.2">
      <c r="A542" s="235">
        <v>107</v>
      </c>
      <c r="B542" s="236" t="s">
        <v>877</v>
      </c>
      <c r="C542" s="245" t="s">
        <v>878</v>
      </c>
      <c r="D542" s="237" t="s">
        <v>321</v>
      </c>
      <c r="E542" s="238">
        <v>436.57069999999999</v>
      </c>
      <c r="F542" s="239"/>
      <c r="G542" s="240">
        <f>ROUND(E542*F542,2)</f>
        <v>0</v>
      </c>
      <c r="H542" s="239"/>
      <c r="I542" s="240">
        <f>ROUND(E542*H542,2)</f>
        <v>0</v>
      </c>
      <c r="J542" s="239"/>
      <c r="K542" s="240">
        <f>ROUND(E542*J542,2)</f>
        <v>0</v>
      </c>
      <c r="L542" s="240">
        <v>21</v>
      </c>
      <c r="M542" s="240">
        <f>G542*(1+L542/100)</f>
        <v>0</v>
      </c>
      <c r="N542" s="238">
        <v>3.2030000000000003E-2</v>
      </c>
      <c r="O542" s="238">
        <f>ROUND(E542*N542,2)</f>
        <v>13.98</v>
      </c>
      <c r="P542" s="238">
        <v>0</v>
      </c>
      <c r="Q542" s="238">
        <f>ROUND(E542*P542,2)</f>
        <v>0</v>
      </c>
      <c r="R542" s="240" t="s">
        <v>328</v>
      </c>
      <c r="S542" s="240" t="s">
        <v>258</v>
      </c>
      <c r="T542" s="241" t="s">
        <v>258</v>
      </c>
      <c r="U542" s="223">
        <v>0.81599999999999995</v>
      </c>
      <c r="V542" s="223">
        <f>ROUND(E542*U542,2)</f>
        <v>356.24</v>
      </c>
      <c r="W542" s="223"/>
      <c r="X542" s="223" t="s">
        <v>297</v>
      </c>
      <c r="Y542" s="223" t="s">
        <v>261</v>
      </c>
      <c r="Z542" s="212"/>
      <c r="AA542" s="212"/>
      <c r="AB542" s="212"/>
      <c r="AC542" s="212"/>
      <c r="AD542" s="212"/>
      <c r="AE542" s="212"/>
      <c r="AF542" s="212"/>
      <c r="AG542" s="212" t="s">
        <v>298</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7" t="s">
        <v>872</v>
      </c>
      <c r="D543" s="256"/>
      <c r="E543" s="256"/>
      <c r="F543" s="256"/>
      <c r="G543" s="256"/>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300</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47" t="s">
        <v>715</v>
      </c>
      <c r="D544" s="225"/>
      <c r="E544" s="226"/>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289</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ht="33.75" outlineLevel="3" x14ac:dyDescent="0.2">
      <c r="A545" s="219"/>
      <c r="B545" s="220"/>
      <c r="C545" s="247" t="s">
        <v>879</v>
      </c>
      <c r="D545" s="225"/>
      <c r="E545" s="226">
        <v>22.819299999999998</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289</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33.75" outlineLevel="3" x14ac:dyDescent="0.2">
      <c r="A546" s="219"/>
      <c r="B546" s="220"/>
      <c r="C546" s="247" t="s">
        <v>880</v>
      </c>
      <c r="D546" s="225"/>
      <c r="E546" s="226">
        <v>29.6877</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289</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ht="22.5" outlineLevel="3" x14ac:dyDescent="0.2">
      <c r="A547" s="219"/>
      <c r="B547" s="220"/>
      <c r="C547" s="247" t="s">
        <v>881</v>
      </c>
      <c r="D547" s="225"/>
      <c r="E547" s="226">
        <v>46.3645</v>
      </c>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289</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47" t="s">
        <v>882</v>
      </c>
      <c r="D548" s="225"/>
      <c r="E548" s="226">
        <v>21.5151</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289</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ht="22.5" outlineLevel="3" x14ac:dyDescent="0.2">
      <c r="A549" s="219"/>
      <c r="B549" s="220"/>
      <c r="C549" s="247" t="s">
        <v>883</v>
      </c>
      <c r="D549" s="225"/>
      <c r="E549" s="226">
        <v>18.2379</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289</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ht="22.5" outlineLevel="3" x14ac:dyDescent="0.2">
      <c r="A550" s="219"/>
      <c r="B550" s="220"/>
      <c r="C550" s="247" t="s">
        <v>884</v>
      </c>
      <c r="D550" s="225"/>
      <c r="E550" s="226">
        <v>20.678100000000001</v>
      </c>
      <c r="F550" s="223"/>
      <c r="G550" s="223"/>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289</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33.75" outlineLevel="3" x14ac:dyDescent="0.2">
      <c r="A551" s="219"/>
      <c r="B551" s="220"/>
      <c r="C551" s="247" t="s">
        <v>885</v>
      </c>
      <c r="D551" s="225"/>
      <c r="E551" s="226">
        <v>13.257</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289</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ht="22.5" outlineLevel="3" x14ac:dyDescent="0.2">
      <c r="A552" s="219"/>
      <c r="B552" s="220"/>
      <c r="C552" s="247" t="s">
        <v>886</v>
      </c>
      <c r="D552" s="225"/>
      <c r="E552" s="226">
        <v>8.2349999999999994</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289</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ht="33.75" outlineLevel="3" x14ac:dyDescent="0.2">
      <c r="A553" s="219"/>
      <c r="B553" s="220"/>
      <c r="C553" s="247" t="s">
        <v>887</v>
      </c>
      <c r="D553" s="225"/>
      <c r="E553" s="226">
        <v>45.872500000000002</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289</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47" t="s">
        <v>863</v>
      </c>
      <c r="D554" s="225"/>
      <c r="E554" s="226"/>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289</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ht="22.5" outlineLevel="3" x14ac:dyDescent="0.2">
      <c r="A555" s="219"/>
      <c r="B555" s="220"/>
      <c r="C555" s="247" t="s">
        <v>888</v>
      </c>
      <c r="D555" s="225"/>
      <c r="E555" s="226">
        <v>9.6585000000000001</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289</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33.75" outlineLevel="3" x14ac:dyDescent="0.2">
      <c r="A556" s="219"/>
      <c r="B556" s="220"/>
      <c r="C556" s="247" t="s">
        <v>889</v>
      </c>
      <c r="D556" s="225"/>
      <c r="E556" s="226">
        <v>100.0972</v>
      </c>
      <c r="F556" s="223"/>
      <c r="G556" s="223"/>
      <c r="H556" s="223"/>
      <c r="I556" s="223"/>
      <c r="J556" s="223"/>
      <c r="K556" s="223"/>
      <c r="L556" s="223"/>
      <c r="M556" s="223"/>
      <c r="N556" s="222"/>
      <c r="O556" s="222"/>
      <c r="P556" s="222"/>
      <c r="Q556" s="222"/>
      <c r="R556" s="223"/>
      <c r="S556" s="223"/>
      <c r="T556" s="223"/>
      <c r="U556" s="223"/>
      <c r="V556" s="223"/>
      <c r="W556" s="223"/>
      <c r="X556" s="223"/>
      <c r="Y556" s="223"/>
      <c r="Z556" s="212"/>
      <c r="AA556" s="212"/>
      <c r="AB556" s="212"/>
      <c r="AC556" s="212"/>
      <c r="AD556" s="212"/>
      <c r="AE556" s="212"/>
      <c r="AF556" s="212"/>
      <c r="AG556" s="212" t="s">
        <v>289</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ht="22.5" outlineLevel="3" x14ac:dyDescent="0.2">
      <c r="A557" s="219"/>
      <c r="B557" s="220"/>
      <c r="C557" s="247" t="s">
        <v>890</v>
      </c>
      <c r="D557" s="225"/>
      <c r="E557" s="226">
        <v>100.14790000000001</v>
      </c>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289</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ht="22.5" outlineLevel="1" x14ac:dyDescent="0.2">
      <c r="A558" s="235">
        <v>108</v>
      </c>
      <c r="B558" s="236" t="s">
        <v>891</v>
      </c>
      <c r="C558" s="245" t="s">
        <v>892</v>
      </c>
      <c r="D558" s="237" t="s">
        <v>321</v>
      </c>
      <c r="E558" s="238">
        <v>106.1443</v>
      </c>
      <c r="F558" s="239"/>
      <c r="G558" s="240">
        <f>ROUND(E558*F558,2)</f>
        <v>0</v>
      </c>
      <c r="H558" s="239"/>
      <c r="I558" s="240">
        <f>ROUND(E558*H558,2)</f>
        <v>0</v>
      </c>
      <c r="J558" s="239"/>
      <c r="K558" s="240">
        <f>ROUND(E558*J558,2)</f>
        <v>0</v>
      </c>
      <c r="L558" s="240">
        <v>21</v>
      </c>
      <c r="M558" s="240">
        <f>G558*(1+L558/100)</f>
        <v>0</v>
      </c>
      <c r="N558" s="238">
        <v>2.7099999999999999E-2</v>
      </c>
      <c r="O558" s="238">
        <f>ROUND(E558*N558,2)</f>
        <v>2.88</v>
      </c>
      <c r="P558" s="238">
        <v>0</v>
      </c>
      <c r="Q558" s="238">
        <f>ROUND(E558*P558,2)</f>
        <v>0</v>
      </c>
      <c r="R558" s="240"/>
      <c r="S558" s="240" t="s">
        <v>258</v>
      </c>
      <c r="T558" s="241" t="s">
        <v>258</v>
      </c>
      <c r="U558" s="223">
        <v>0.72399999999999998</v>
      </c>
      <c r="V558" s="223">
        <f>ROUND(E558*U558,2)</f>
        <v>76.849999999999994</v>
      </c>
      <c r="W558" s="223"/>
      <c r="X558" s="223" t="s">
        <v>297</v>
      </c>
      <c r="Y558" s="223" t="s">
        <v>261</v>
      </c>
      <c r="Z558" s="212"/>
      <c r="AA558" s="212"/>
      <c r="AB558" s="212"/>
      <c r="AC558" s="212"/>
      <c r="AD558" s="212"/>
      <c r="AE558" s="212"/>
      <c r="AF558" s="212"/>
      <c r="AG558" s="212" t="s">
        <v>298</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19"/>
      <c r="B559" s="220"/>
      <c r="C559" s="247" t="s">
        <v>893</v>
      </c>
      <c r="D559" s="225"/>
      <c r="E559" s="226">
        <v>1.768</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289</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47" t="s">
        <v>894</v>
      </c>
      <c r="D560" s="225"/>
      <c r="E560" s="226">
        <v>0.84</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289</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47" t="s">
        <v>895</v>
      </c>
      <c r="D561" s="225"/>
      <c r="E561" s="226">
        <v>2.4887999999999999</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289</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47" t="s">
        <v>896</v>
      </c>
      <c r="D562" s="225"/>
      <c r="E562" s="226">
        <v>25.167000000000002</v>
      </c>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289</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47" t="s">
        <v>897</v>
      </c>
      <c r="D563" s="225"/>
      <c r="E563" s="226">
        <v>15.7065</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289</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ht="22.5" outlineLevel="3" x14ac:dyDescent="0.2">
      <c r="A564" s="219"/>
      <c r="B564" s="220"/>
      <c r="C564" s="247" t="s">
        <v>898</v>
      </c>
      <c r="D564" s="225"/>
      <c r="E564" s="226">
        <v>60.173999999999999</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289</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35">
        <v>109</v>
      </c>
      <c r="B565" s="236" t="s">
        <v>899</v>
      </c>
      <c r="C565" s="245" t="s">
        <v>900</v>
      </c>
      <c r="D565" s="237" t="s">
        <v>321</v>
      </c>
      <c r="E565" s="238">
        <v>45.544499999999999</v>
      </c>
      <c r="F565" s="239"/>
      <c r="G565" s="240">
        <f>ROUND(E565*F565,2)</f>
        <v>0</v>
      </c>
      <c r="H565" s="239"/>
      <c r="I565" s="240">
        <f>ROUND(E565*H565,2)</f>
        <v>0</v>
      </c>
      <c r="J565" s="239"/>
      <c r="K565" s="240">
        <f>ROUND(E565*J565,2)</f>
        <v>0</v>
      </c>
      <c r="L565" s="240">
        <v>21</v>
      </c>
      <c r="M565" s="240">
        <f>G565*(1+L565/100)</f>
        <v>0</v>
      </c>
      <c r="N565" s="238">
        <v>0</v>
      </c>
      <c r="O565" s="238">
        <f>ROUND(E565*N565,2)</f>
        <v>0</v>
      </c>
      <c r="P565" s="238">
        <v>0</v>
      </c>
      <c r="Q565" s="238">
        <f>ROUND(E565*P565,2)</f>
        <v>0</v>
      </c>
      <c r="R565" s="240" t="s">
        <v>328</v>
      </c>
      <c r="S565" s="240" t="s">
        <v>258</v>
      </c>
      <c r="T565" s="241" t="s">
        <v>258</v>
      </c>
      <c r="U565" s="223">
        <v>0.43</v>
      </c>
      <c r="V565" s="223">
        <f>ROUND(E565*U565,2)</f>
        <v>19.579999999999998</v>
      </c>
      <c r="W565" s="223"/>
      <c r="X565" s="223" t="s">
        <v>297</v>
      </c>
      <c r="Y565" s="223" t="s">
        <v>351</v>
      </c>
      <c r="Z565" s="212"/>
      <c r="AA565" s="212"/>
      <c r="AB565" s="212"/>
      <c r="AC565" s="212"/>
      <c r="AD565" s="212"/>
      <c r="AE565" s="212"/>
      <c r="AF565" s="212"/>
      <c r="AG565" s="212" t="s">
        <v>298</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47" t="s">
        <v>901</v>
      </c>
      <c r="D566" s="225"/>
      <c r="E566" s="226"/>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289</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47" t="s">
        <v>902</v>
      </c>
      <c r="D567" s="225"/>
      <c r="E567" s="226">
        <v>45.544499999999999</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289</v>
      </c>
      <c r="AH567" s="212">
        <v>5</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35">
        <v>110</v>
      </c>
      <c r="B568" s="236" t="s">
        <v>903</v>
      </c>
      <c r="C568" s="245" t="s">
        <v>904</v>
      </c>
      <c r="D568" s="237" t="s">
        <v>321</v>
      </c>
      <c r="E568" s="238">
        <v>4.45</v>
      </c>
      <c r="F568" s="239"/>
      <c r="G568" s="240">
        <f>ROUND(E568*F568,2)</f>
        <v>0</v>
      </c>
      <c r="H568" s="239"/>
      <c r="I568" s="240">
        <f>ROUND(E568*H568,2)</f>
        <v>0</v>
      </c>
      <c r="J568" s="239"/>
      <c r="K568" s="240">
        <f>ROUND(E568*J568,2)</f>
        <v>0</v>
      </c>
      <c r="L568" s="240">
        <v>21</v>
      </c>
      <c r="M568" s="240">
        <f>G568*(1+L568/100)</f>
        <v>0</v>
      </c>
      <c r="N568" s="238">
        <v>0.10237</v>
      </c>
      <c r="O568" s="238">
        <f>ROUND(E568*N568,2)</f>
        <v>0.46</v>
      </c>
      <c r="P568" s="238">
        <v>0</v>
      </c>
      <c r="Q568" s="238">
        <f>ROUND(E568*P568,2)</f>
        <v>0</v>
      </c>
      <c r="R568" s="240" t="s">
        <v>328</v>
      </c>
      <c r="S568" s="240" t="s">
        <v>258</v>
      </c>
      <c r="T568" s="241" t="s">
        <v>258</v>
      </c>
      <c r="U568" s="223">
        <v>0.80700000000000005</v>
      </c>
      <c r="V568" s="223">
        <f>ROUND(E568*U568,2)</f>
        <v>3.59</v>
      </c>
      <c r="W568" s="223"/>
      <c r="X568" s="223" t="s">
        <v>297</v>
      </c>
      <c r="Y568" s="223" t="s">
        <v>261</v>
      </c>
      <c r="Z568" s="212"/>
      <c r="AA568" s="212"/>
      <c r="AB568" s="212"/>
      <c r="AC568" s="212"/>
      <c r="AD568" s="212"/>
      <c r="AE568" s="212"/>
      <c r="AF568" s="212"/>
      <c r="AG568" s="212" t="s">
        <v>298</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2" x14ac:dyDescent="0.2">
      <c r="A569" s="219"/>
      <c r="B569" s="220"/>
      <c r="C569" s="247" t="s">
        <v>905</v>
      </c>
      <c r="D569" s="225"/>
      <c r="E569" s="226">
        <v>4.45</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289</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35">
        <v>111</v>
      </c>
      <c r="B570" s="236" t="s">
        <v>906</v>
      </c>
      <c r="C570" s="245" t="s">
        <v>907</v>
      </c>
      <c r="D570" s="237" t="s">
        <v>321</v>
      </c>
      <c r="E570" s="238">
        <v>151.815</v>
      </c>
      <c r="F570" s="239"/>
      <c r="G570" s="240">
        <f>ROUND(E570*F570,2)</f>
        <v>0</v>
      </c>
      <c r="H570" s="239"/>
      <c r="I570" s="240">
        <f>ROUND(E570*H570,2)</f>
        <v>0</v>
      </c>
      <c r="J570" s="239"/>
      <c r="K570" s="240">
        <f>ROUND(E570*J570,2)</f>
        <v>0</v>
      </c>
      <c r="L570" s="240">
        <v>21</v>
      </c>
      <c r="M570" s="240">
        <f>G570*(1+L570/100)</f>
        <v>0</v>
      </c>
      <c r="N570" s="238">
        <v>4.7299999999999998E-3</v>
      </c>
      <c r="O570" s="238">
        <f>ROUND(E570*N570,2)</f>
        <v>0.72</v>
      </c>
      <c r="P570" s="238">
        <v>0</v>
      </c>
      <c r="Q570" s="238">
        <f>ROUND(E570*P570,2)</f>
        <v>0</v>
      </c>
      <c r="R570" s="240"/>
      <c r="S570" s="240" t="s">
        <v>649</v>
      </c>
      <c r="T570" s="241" t="s">
        <v>258</v>
      </c>
      <c r="U570" s="223">
        <v>0.28499999999999998</v>
      </c>
      <c r="V570" s="223">
        <f>ROUND(E570*U570,2)</f>
        <v>43.27</v>
      </c>
      <c r="W570" s="223"/>
      <c r="X570" s="223" t="s">
        <v>297</v>
      </c>
      <c r="Y570" s="223" t="s">
        <v>261</v>
      </c>
      <c r="Z570" s="212"/>
      <c r="AA570" s="212"/>
      <c r="AB570" s="212"/>
      <c r="AC570" s="212"/>
      <c r="AD570" s="212"/>
      <c r="AE570" s="212"/>
      <c r="AF570" s="212"/>
      <c r="AG570" s="212" t="s">
        <v>298</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47" t="s">
        <v>908</v>
      </c>
      <c r="D571" s="225"/>
      <c r="E571" s="226"/>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289</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ht="22.5" outlineLevel="3" x14ac:dyDescent="0.2">
      <c r="A572" s="219"/>
      <c r="B572" s="220"/>
      <c r="C572" s="247" t="s">
        <v>909</v>
      </c>
      <c r="D572" s="225"/>
      <c r="E572" s="226">
        <v>8.2319999999999993</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289</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ht="22.5" outlineLevel="3" x14ac:dyDescent="0.2">
      <c r="A573" s="219"/>
      <c r="B573" s="220"/>
      <c r="C573" s="247" t="s">
        <v>910</v>
      </c>
      <c r="D573" s="225"/>
      <c r="E573" s="226">
        <v>17.474</v>
      </c>
      <c r="F573" s="223"/>
      <c r="G573" s="223"/>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289</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47" t="s">
        <v>911</v>
      </c>
      <c r="D574" s="225"/>
      <c r="E574" s="226">
        <v>22.623999999999999</v>
      </c>
      <c r="F574" s="223"/>
      <c r="G574" s="223"/>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289</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47" t="s">
        <v>912</v>
      </c>
      <c r="D575" s="225"/>
      <c r="E575" s="226">
        <v>16.88</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289</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3" x14ac:dyDescent="0.2">
      <c r="A576" s="219"/>
      <c r="B576" s="220"/>
      <c r="C576" s="247" t="s">
        <v>913</v>
      </c>
      <c r="D576" s="225"/>
      <c r="E576" s="226">
        <v>42.05</v>
      </c>
      <c r="F576" s="223"/>
      <c r="G576" s="223"/>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289</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47" t="s">
        <v>914</v>
      </c>
      <c r="D577" s="225"/>
      <c r="E577" s="226">
        <v>22.937999999999999</v>
      </c>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289</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22.5" outlineLevel="3" x14ac:dyDescent="0.2">
      <c r="A578" s="219"/>
      <c r="B578" s="220"/>
      <c r="C578" s="247" t="s">
        <v>915</v>
      </c>
      <c r="D578" s="225"/>
      <c r="E578" s="226">
        <v>21.617000000000001</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289</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x14ac:dyDescent="0.2">
      <c r="A579" s="228" t="s">
        <v>253</v>
      </c>
      <c r="B579" s="229" t="s">
        <v>103</v>
      </c>
      <c r="C579" s="244" t="s">
        <v>104</v>
      </c>
      <c r="D579" s="230"/>
      <c r="E579" s="231"/>
      <c r="F579" s="232"/>
      <c r="G579" s="232">
        <f>SUMIF(AG580:AG618,"&lt;&gt;NOR",G580:G618)</f>
        <v>0</v>
      </c>
      <c r="H579" s="232"/>
      <c r="I579" s="232">
        <f>SUM(I580:I618)</f>
        <v>0</v>
      </c>
      <c r="J579" s="232"/>
      <c r="K579" s="232">
        <f>SUM(K580:K618)</f>
        <v>0</v>
      </c>
      <c r="L579" s="232"/>
      <c r="M579" s="232">
        <f>SUM(M580:M618)</f>
        <v>0</v>
      </c>
      <c r="N579" s="231"/>
      <c r="O579" s="231">
        <f>SUM(O580:O618)</f>
        <v>0.68</v>
      </c>
      <c r="P579" s="231"/>
      <c r="Q579" s="231">
        <f>SUM(Q580:Q618)</f>
        <v>0</v>
      </c>
      <c r="R579" s="232"/>
      <c r="S579" s="232"/>
      <c r="T579" s="233"/>
      <c r="U579" s="227"/>
      <c r="V579" s="227">
        <f>SUM(V580:V618)</f>
        <v>61.539999999999992</v>
      </c>
      <c r="W579" s="227"/>
      <c r="X579" s="227"/>
      <c r="Y579" s="227"/>
      <c r="AG579" t="s">
        <v>254</v>
      </c>
    </row>
    <row r="580" spans="1:60" ht="22.5" outlineLevel="1" x14ac:dyDescent="0.2">
      <c r="A580" s="235">
        <v>112</v>
      </c>
      <c r="B580" s="236" t="s">
        <v>916</v>
      </c>
      <c r="C580" s="245" t="s">
        <v>917</v>
      </c>
      <c r="D580" s="237" t="s">
        <v>321</v>
      </c>
      <c r="E580" s="238">
        <v>25.321249999999999</v>
      </c>
      <c r="F580" s="239"/>
      <c r="G580" s="240">
        <f>ROUND(E580*F580,2)</f>
        <v>0</v>
      </c>
      <c r="H580" s="239"/>
      <c r="I580" s="240">
        <f>ROUND(E580*H580,2)</f>
        <v>0</v>
      </c>
      <c r="J580" s="239"/>
      <c r="K580" s="240">
        <f>ROUND(E580*J580,2)</f>
        <v>0</v>
      </c>
      <c r="L580" s="240">
        <v>21</v>
      </c>
      <c r="M580" s="240">
        <f>G580*(1+L580/100)</f>
        <v>0</v>
      </c>
      <c r="N580" s="238">
        <v>3.7799999999999999E-3</v>
      </c>
      <c r="O580" s="238">
        <f>ROUND(E580*N580,2)</f>
        <v>0.1</v>
      </c>
      <c r="P580" s="238">
        <v>0</v>
      </c>
      <c r="Q580" s="238">
        <f>ROUND(E580*P580,2)</f>
        <v>0</v>
      </c>
      <c r="R580" s="240" t="s">
        <v>328</v>
      </c>
      <c r="S580" s="240" t="s">
        <v>258</v>
      </c>
      <c r="T580" s="241" t="s">
        <v>258</v>
      </c>
      <c r="U580" s="223">
        <v>0.22</v>
      </c>
      <c r="V580" s="223">
        <f>ROUND(E580*U580,2)</f>
        <v>5.57</v>
      </c>
      <c r="W580" s="223"/>
      <c r="X580" s="223" t="s">
        <v>297</v>
      </c>
      <c r="Y580" s="223" t="s">
        <v>261</v>
      </c>
      <c r="Z580" s="212"/>
      <c r="AA580" s="212"/>
      <c r="AB580" s="212"/>
      <c r="AC580" s="212"/>
      <c r="AD580" s="212"/>
      <c r="AE580" s="212"/>
      <c r="AF580" s="212"/>
      <c r="AG580" s="212" t="s">
        <v>298</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67" t="s">
        <v>834</v>
      </c>
      <c r="D581" s="256"/>
      <c r="E581" s="256"/>
      <c r="F581" s="256"/>
      <c r="G581" s="256"/>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300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47" t="s">
        <v>918</v>
      </c>
      <c r="D582" s="225"/>
      <c r="E582" s="226"/>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289</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47" t="s">
        <v>919</v>
      </c>
      <c r="D583" s="225"/>
      <c r="E583" s="226">
        <v>36.96875</v>
      </c>
      <c r="F583" s="223"/>
      <c r="G583" s="22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289</v>
      </c>
      <c r="AH583" s="212">
        <v>5</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47" t="s">
        <v>920</v>
      </c>
      <c r="D584" s="225"/>
      <c r="E584" s="226">
        <v>-11.647500000000001</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289</v>
      </c>
      <c r="AH584" s="212">
        <v>5</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ht="33.75" outlineLevel="1" x14ac:dyDescent="0.2">
      <c r="A585" s="235">
        <v>113</v>
      </c>
      <c r="B585" s="236" t="s">
        <v>921</v>
      </c>
      <c r="C585" s="245" t="s">
        <v>922</v>
      </c>
      <c r="D585" s="237" t="s">
        <v>321</v>
      </c>
      <c r="E585" s="238">
        <v>11.647500000000001</v>
      </c>
      <c r="F585" s="239"/>
      <c r="G585" s="240">
        <f>ROUND(E585*F585,2)</f>
        <v>0</v>
      </c>
      <c r="H585" s="239"/>
      <c r="I585" s="240">
        <f>ROUND(E585*H585,2)</f>
        <v>0</v>
      </c>
      <c r="J585" s="239"/>
      <c r="K585" s="240">
        <f>ROUND(E585*J585,2)</f>
        <v>0</v>
      </c>
      <c r="L585" s="240">
        <v>21</v>
      </c>
      <c r="M585" s="240">
        <f>G585*(1+L585/100)</f>
        <v>0</v>
      </c>
      <c r="N585" s="238">
        <v>1.9000000000000001E-4</v>
      </c>
      <c r="O585" s="238">
        <f>ROUND(E585*N585,2)</f>
        <v>0</v>
      </c>
      <c r="P585" s="238">
        <v>0</v>
      </c>
      <c r="Q585" s="238">
        <f>ROUND(E585*P585,2)</f>
        <v>0</v>
      </c>
      <c r="R585" s="240" t="s">
        <v>328</v>
      </c>
      <c r="S585" s="240" t="s">
        <v>258</v>
      </c>
      <c r="T585" s="241" t="s">
        <v>258</v>
      </c>
      <c r="U585" s="223">
        <v>5.1999999999999998E-2</v>
      </c>
      <c r="V585" s="223">
        <f>ROUND(E585*U585,2)</f>
        <v>0.61</v>
      </c>
      <c r="W585" s="223"/>
      <c r="X585" s="223" t="s">
        <v>297</v>
      </c>
      <c r="Y585" s="223" t="s">
        <v>261</v>
      </c>
      <c r="Z585" s="212"/>
      <c r="AA585" s="212"/>
      <c r="AB585" s="212"/>
      <c r="AC585" s="212"/>
      <c r="AD585" s="212"/>
      <c r="AE585" s="212"/>
      <c r="AF585" s="212"/>
      <c r="AG585" s="212" t="s">
        <v>298</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2" x14ac:dyDescent="0.2">
      <c r="A586" s="219"/>
      <c r="B586" s="220"/>
      <c r="C586" s="267" t="s">
        <v>834</v>
      </c>
      <c r="D586" s="256"/>
      <c r="E586" s="256"/>
      <c r="F586" s="256"/>
      <c r="G586" s="256"/>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300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35">
        <v>114</v>
      </c>
      <c r="B587" s="236" t="s">
        <v>923</v>
      </c>
      <c r="C587" s="245" t="s">
        <v>924</v>
      </c>
      <c r="D587" s="237" t="s">
        <v>321</v>
      </c>
      <c r="E587" s="238">
        <v>1.0725</v>
      </c>
      <c r="F587" s="239"/>
      <c r="G587" s="240">
        <f>ROUND(E587*F587,2)</f>
        <v>0</v>
      </c>
      <c r="H587" s="239"/>
      <c r="I587" s="240">
        <f>ROUND(E587*H587,2)</f>
        <v>0</v>
      </c>
      <c r="J587" s="239"/>
      <c r="K587" s="240">
        <f>ROUND(E587*J587,2)</f>
        <v>0</v>
      </c>
      <c r="L587" s="240">
        <v>21</v>
      </c>
      <c r="M587" s="240">
        <f>G587*(1+L587/100)</f>
        <v>0</v>
      </c>
      <c r="N587" s="238">
        <v>0</v>
      </c>
      <c r="O587" s="238">
        <f>ROUND(E587*N587,2)</f>
        <v>0</v>
      </c>
      <c r="P587" s="238">
        <v>0</v>
      </c>
      <c r="Q587" s="238">
        <f>ROUND(E587*P587,2)</f>
        <v>0</v>
      </c>
      <c r="R587" s="240" t="s">
        <v>328</v>
      </c>
      <c r="S587" s="240" t="s">
        <v>258</v>
      </c>
      <c r="T587" s="241" t="s">
        <v>258</v>
      </c>
      <c r="U587" s="223">
        <v>0.42474000000000001</v>
      </c>
      <c r="V587" s="223">
        <f>ROUND(E587*U587,2)</f>
        <v>0.46</v>
      </c>
      <c r="W587" s="223"/>
      <c r="X587" s="223" t="s">
        <v>297</v>
      </c>
      <c r="Y587" s="223" t="s">
        <v>261</v>
      </c>
      <c r="Z587" s="212"/>
      <c r="AA587" s="212"/>
      <c r="AB587" s="212"/>
      <c r="AC587" s="212"/>
      <c r="AD587" s="212"/>
      <c r="AE587" s="212"/>
      <c r="AF587" s="212"/>
      <c r="AG587" s="212" t="s">
        <v>298</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ht="33.75" outlineLevel="2" x14ac:dyDescent="0.2">
      <c r="A588" s="219"/>
      <c r="B588" s="220"/>
      <c r="C588" s="246" t="s">
        <v>2844</v>
      </c>
      <c r="D588" s="243"/>
      <c r="E588" s="243"/>
      <c r="F588" s="243"/>
      <c r="G588" s="243"/>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264</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42" t="str">
        <f>C588</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588" s="212"/>
      <c r="BC588" s="212"/>
      <c r="BD588" s="212"/>
      <c r="BE588" s="212"/>
      <c r="BF588" s="212"/>
      <c r="BG588" s="212"/>
      <c r="BH588" s="212"/>
    </row>
    <row r="589" spans="1:60" outlineLevel="3" x14ac:dyDescent="0.2">
      <c r="A589" s="219"/>
      <c r="B589" s="220"/>
      <c r="C589" s="269" t="s">
        <v>925</v>
      </c>
      <c r="D589" s="264"/>
      <c r="E589" s="264"/>
      <c r="F589" s="264"/>
      <c r="G589" s="264"/>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264</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2" x14ac:dyDescent="0.2">
      <c r="A590" s="219"/>
      <c r="B590" s="220"/>
      <c r="C590" s="247" t="s">
        <v>926</v>
      </c>
      <c r="D590" s="225"/>
      <c r="E590" s="226">
        <v>1.0725</v>
      </c>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289</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ht="22.5" outlineLevel="1" x14ac:dyDescent="0.2">
      <c r="A591" s="235">
        <v>115</v>
      </c>
      <c r="B591" s="236" t="s">
        <v>927</v>
      </c>
      <c r="C591" s="245" t="s">
        <v>928</v>
      </c>
      <c r="D591" s="237" t="s">
        <v>524</v>
      </c>
      <c r="E591" s="238">
        <v>40</v>
      </c>
      <c r="F591" s="239"/>
      <c r="G591" s="240">
        <f>ROUND(E591*F591,2)</f>
        <v>0</v>
      </c>
      <c r="H591" s="239"/>
      <c r="I591" s="240">
        <f>ROUND(E591*H591,2)</f>
        <v>0</v>
      </c>
      <c r="J591" s="239"/>
      <c r="K591" s="240">
        <f>ROUND(E591*J591,2)</f>
        <v>0</v>
      </c>
      <c r="L591" s="240">
        <v>21</v>
      </c>
      <c r="M591" s="240">
        <f>G591*(1+L591/100)</f>
        <v>0</v>
      </c>
      <c r="N591" s="238">
        <v>2.4299999999999999E-3</v>
      </c>
      <c r="O591" s="238">
        <f>ROUND(E591*N591,2)</f>
        <v>0.1</v>
      </c>
      <c r="P591" s="238">
        <v>0</v>
      </c>
      <c r="Q591" s="238">
        <f>ROUND(E591*P591,2)</f>
        <v>0</v>
      </c>
      <c r="R591" s="240" t="s">
        <v>328</v>
      </c>
      <c r="S591" s="240" t="s">
        <v>258</v>
      </c>
      <c r="T591" s="241" t="s">
        <v>258</v>
      </c>
      <c r="U591" s="223">
        <v>0.28000000000000003</v>
      </c>
      <c r="V591" s="223">
        <f>ROUND(E591*U591,2)</f>
        <v>11.2</v>
      </c>
      <c r="W591" s="223"/>
      <c r="X591" s="223" t="s">
        <v>297</v>
      </c>
      <c r="Y591" s="223" t="s">
        <v>261</v>
      </c>
      <c r="Z591" s="212"/>
      <c r="AA591" s="212"/>
      <c r="AB591" s="212"/>
      <c r="AC591" s="212"/>
      <c r="AD591" s="212"/>
      <c r="AE591" s="212"/>
      <c r="AF591" s="212"/>
      <c r="AG591" s="212" t="s">
        <v>298</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2" x14ac:dyDescent="0.2">
      <c r="A592" s="219"/>
      <c r="B592" s="220"/>
      <c r="C592" s="246" t="s">
        <v>929</v>
      </c>
      <c r="D592" s="243"/>
      <c r="E592" s="243"/>
      <c r="F592" s="243"/>
      <c r="G592" s="24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264</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ht="22.5" outlineLevel="1" x14ac:dyDescent="0.2">
      <c r="A593" s="235">
        <v>116</v>
      </c>
      <c r="B593" s="236" t="s">
        <v>930</v>
      </c>
      <c r="C593" s="245" t="s">
        <v>931</v>
      </c>
      <c r="D593" s="237" t="s">
        <v>321</v>
      </c>
      <c r="E593" s="238">
        <v>11.647500000000001</v>
      </c>
      <c r="F593" s="239"/>
      <c r="G593" s="240">
        <f>ROUND(E593*F593,2)</f>
        <v>0</v>
      </c>
      <c r="H593" s="239"/>
      <c r="I593" s="240">
        <f>ROUND(E593*H593,2)</f>
        <v>0</v>
      </c>
      <c r="J593" s="239"/>
      <c r="K593" s="240">
        <f>ROUND(E593*J593,2)</f>
        <v>0</v>
      </c>
      <c r="L593" s="240">
        <v>21</v>
      </c>
      <c r="M593" s="240">
        <f>G593*(1+L593/100)</f>
        <v>0</v>
      </c>
      <c r="N593" s="238">
        <v>3.6800000000000001E-3</v>
      </c>
      <c r="O593" s="238">
        <f>ROUND(E593*N593,2)</f>
        <v>0.04</v>
      </c>
      <c r="P593" s="238">
        <v>0</v>
      </c>
      <c r="Q593" s="238">
        <f>ROUND(E593*P593,2)</f>
        <v>0</v>
      </c>
      <c r="R593" s="240" t="s">
        <v>328</v>
      </c>
      <c r="S593" s="240" t="s">
        <v>258</v>
      </c>
      <c r="T593" s="241" t="s">
        <v>258</v>
      </c>
      <c r="U593" s="223">
        <v>0.46</v>
      </c>
      <c r="V593" s="223">
        <f>ROUND(E593*U593,2)</f>
        <v>5.36</v>
      </c>
      <c r="W593" s="223"/>
      <c r="X593" s="223" t="s">
        <v>297</v>
      </c>
      <c r="Y593" s="223" t="s">
        <v>261</v>
      </c>
      <c r="Z593" s="212"/>
      <c r="AA593" s="212"/>
      <c r="AB593" s="212"/>
      <c r="AC593" s="212"/>
      <c r="AD593" s="212"/>
      <c r="AE593" s="212"/>
      <c r="AF593" s="212"/>
      <c r="AG593" s="212" t="s">
        <v>298</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2" x14ac:dyDescent="0.2">
      <c r="A594" s="219"/>
      <c r="B594" s="220"/>
      <c r="C594" s="247" t="s">
        <v>932</v>
      </c>
      <c r="D594" s="225"/>
      <c r="E594" s="226">
        <v>11.647500000000001</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289</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35">
        <v>117</v>
      </c>
      <c r="B595" s="236" t="s">
        <v>933</v>
      </c>
      <c r="C595" s="245" t="s">
        <v>934</v>
      </c>
      <c r="D595" s="237" t="s">
        <v>321</v>
      </c>
      <c r="E595" s="238">
        <v>36.96875</v>
      </c>
      <c r="F595" s="239"/>
      <c r="G595" s="240">
        <f>ROUND(E595*F595,2)</f>
        <v>0</v>
      </c>
      <c r="H595" s="239"/>
      <c r="I595" s="240">
        <f>ROUND(E595*H595,2)</f>
        <v>0</v>
      </c>
      <c r="J595" s="239"/>
      <c r="K595" s="240">
        <f>ROUND(E595*J595,2)</f>
        <v>0</v>
      </c>
      <c r="L595" s="240">
        <v>21</v>
      </c>
      <c r="M595" s="240">
        <f>G595*(1+L595/100)</f>
        <v>0</v>
      </c>
      <c r="N595" s="238">
        <v>1.9000000000000001E-4</v>
      </c>
      <c r="O595" s="238">
        <f>ROUND(E595*N595,2)</f>
        <v>0.01</v>
      </c>
      <c r="P595" s="238">
        <v>0</v>
      </c>
      <c r="Q595" s="238">
        <f>ROUND(E595*P595,2)</f>
        <v>0</v>
      </c>
      <c r="R595" s="240" t="s">
        <v>328</v>
      </c>
      <c r="S595" s="240" t="s">
        <v>258</v>
      </c>
      <c r="T595" s="241" t="s">
        <v>258</v>
      </c>
      <c r="U595" s="223">
        <v>4.7E-2</v>
      </c>
      <c r="V595" s="223">
        <f>ROUND(E595*U595,2)</f>
        <v>1.74</v>
      </c>
      <c r="W595" s="223"/>
      <c r="X595" s="223" t="s">
        <v>297</v>
      </c>
      <c r="Y595" s="223" t="s">
        <v>261</v>
      </c>
      <c r="Z595" s="212"/>
      <c r="AA595" s="212"/>
      <c r="AB595" s="212"/>
      <c r="AC595" s="212"/>
      <c r="AD595" s="212"/>
      <c r="AE595" s="212"/>
      <c r="AF595" s="212"/>
      <c r="AG595" s="212" t="s">
        <v>298</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2" x14ac:dyDescent="0.2">
      <c r="A596" s="219"/>
      <c r="B596" s="220"/>
      <c r="C596" s="267" t="s">
        <v>935</v>
      </c>
      <c r="D596" s="256"/>
      <c r="E596" s="256"/>
      <c r="F596" s="256"/>
      <c r="G596" s="256"/>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300</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47" t="s">
        <v>936</v>
      </c>
      <c r="D597" s="225"/>
      <c r="E597" s="226"/>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289</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47" t="s">
        <v>937</v>
      </c>
      <c r="D598" s="225"/>
      <c r="E598" s="226">
        <v>10.35125</v>
      </c>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289</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47" t="s">
        <v>938</v>
      </c>
      <c r="D599" s="225"/>
      <c r="E599" s="226"/>
      <c r="F599" s="223"/>
      <c r="G599" s="223"/>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289</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47" t="s">
        <v>939</v>
      </c>
      <c r="D600" s="225"/>
      <c r="E600" s="226">
        <v>26.6175</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289</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35">
        <v>118</v>
      </c>
      <c r="B601" s="236" t="s">
        <v>940</v>
      </c>
      <c r="C601" s="245" t="s">
        <v>941</v>
      </c>
      <c r="D601" s="237" t="s">
        <v>321</v>
      </c>
      <c r="E601" s="238">
        <v>48.887500000000003</v>
      </c>
      <c r="F601" s="239"/>
      <c r="G601" s="240">
        <f>ROUND(E601*F601,2)</f>
        <v>0</v>
      </c>
      <c r="H601" s="239"/>
      <c r="I601" s="240">
        <f>ROUND(E601*H601,2)</f>
        <v>0</v>
      </c>
      <c r="J601" s="239"/>
      <c r="K601" s="240">
        <f>ROUND(E601*J601,2)</f>
        <v>0</v>
      </c>
      <c r="L601" s="240">
        <v>21</v>
      </c>
      <c r="M601" s="240">
        <f>G601*(1+L601/100)</f>
        <v>0</v>
      </c>
      <c r="N601" s="238">
        <v>0</v>
      </c>
      <c r="O601" s="238">
        <f>ROUND(E601*N601,2)</f>
        <v>0</v>
      </c>
      <c r="P601" s="238">
        <v>0</v>
      </c>
      <c r="Q601" s="238">
        <f>ROUND(E601*P601,2)</f>
        <v>0</v>
      </c>
      <c r="R601" s="240" t="s">
        <v>942</v>
      </c>
      <c r="S601" s="240" t="s">
        <v>258</v>
      </c>
      <c r="T601" s="241" t="s">
        <v>258</v>
      </c>
      <c r="U601" s="223">
        <v>0.38</v>
      </c>
      <c r="V601" s="223">
        <f>ROUND(E601*U601,2)</f>
        <v>18.579999999999998</v>
      </c>
      <c r="W601" s="223"/>
      <c r="X601" s="223" t="s">
        <v>297</v>
      </c>
      <c r="Y601" s="223" t="s">
        <v>323</v>
      </c>
      <c r="Z601" s="212"/>
      <c r="AA601" s="212"/>
      <c r="AB601" s="212"/>
      <c r="AC601" s="212"/>
      <c r="AD601" s="212"/>
      <c r="AE601" s="212"/>
      <c r="AF601" s="212"/>
      <c r="AG601" s="212" t="s">
        <v>298</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19"/>
      <c r="B602" s="220"/>
      <c r="C602" s="267" t="s">
        <v>943</v>
      </c>
      <c r="D602" s="256"/>
      <c r="E602" s="256"/>
      <c r="F602" s="256"/>
      <c r="G602" s="256"/>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300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69" t="s">
        <v>944</v>
      </c>
      <c r="D603" s="264"/>
      <c r="E603" s="264"/>
      <c r="F603" s="264"/>
      <c r="G603" s="264"/>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264</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47" t="s">
        <v>945</v>
      </c>
      <c r="D604" s="225"/>
      <c r="E604" s="226">
        <v>35.49</v>
      </c>
      <c r="F604" s="223"/>
      <c r="G604" s="223"/>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289</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47" t="s">
        <v>946</v>
      </c>
      <c r="D605" s="225"/>
      <c r="E605" s="226">
        <v>13.397500000000001</v>
      </c>
      <c r="F605" s="223"/>
      <c r="G605" s="223"/>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289</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35">
        <v>119</v>
      </c>
      <c r="B606" s="236" t="s">
        <v>947</v>
      </c>
      <c r="C606" s="245" t="s">
        <v>948</v>
      </c>
      <c r="D606" s="237" t="s">
        <v>321</v>
      </c>
      <c r="E606" s="238">
        <v>3.09</v>
      </c>
      <c r="F606" s="239"/>
      <c r="G606" s="240">
        <f>ROUND(E606*F606,2)</f>
        <v>0</v>
      </c>
      <c r="H606" s="239"/>
      <c r="I606" s="240">
        <f>ROUND(E606*H606,2)</f>
        <v>0</v>
      </c>
      <c r="J606" s="239"/>
      <c r="K606" s="240">
        <f>ROUND(E606*J606,2)</f>
        <v>0</v>
      </c>
      <c r="L606" s="240">
        <v>21</v>
      </c>
      <c r="M606" s="240">
        <f>G606*(1+L606/100)</f>
        <v>0</v>
      </c>
      <c r="N606" s="238">
        <v>1.97E-3</v>
      </c>
      <c r="O606" s="238">
        <f>ROUND(E606*N606,2)</f>
        <v>0.01</v>
      </c>
      <c r="P606" s="238">
        <v>0</v>
      </c>
      <c r="Q606" s="238">
        <f>ROUND(E606*P606,2)</f>
        <v>0</v>
      </c>
      <c r="R606" s="240" t="s">
        <v>328</v>
      </c>
      <c r="S606" s="240" t="s">
        <v>258</v>
      </c>
      <c r="T606" s="241" t="s">
        <v>258</v>
      </c>
      <c r="U606" s="223">
        <v>0.23499999999999999</v>
      </c>
      <c r="V606" s="223">
        <f>ROUND(E606*U606,2)</f>
        <v>0.73</v>
      </c>
      <c r="W606" s="223"/>
      <c r="X606" s="223" t="s">
        <v>297</v>
      </c>
      <c r="Y606" s="223" t="s">
        <v>261</v>
      </c>
      <c r="Z606" s="212"/>
      <c r="AA606" s="212"/>
      <c r="AB606" s="212"/>
      <c r="AC606" s="212"/>
      <c r="AD606" s="212"/>
      <c r="AE606" s="212"/>
      <c r="AF606" s="212"/>
      <c r="AG606" s="212" t="s">
        <v>298</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2" x14ac:dyDescent="0.2">
      <c r="A607" s="219"/>
      <c r="B607" s="220"/>
      <c r="C607" s="267" t="s">
        <v>949</v>
      </c>
      <c r="D607" s="256"/>
      <c r="E607" s="256"/>
      <c r="F607" s="256"/>
      <c r="G607" s="256"/>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300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
      <c r="A608" s="219"/>
      <c r="B608" s="220"/>
      <c r="C608" s="247" t="s">
        <v>950</v>
      </c>
      <c r="D608" s="225"/>
      <c r="E608" s="226">
        <v>3.09</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289</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ht="22.5" outlineLevel="1" x14ac:dyDescent="0.2">
      <c r="A609" s="235">
        <v>120</v>
      </c>
      <c r="B609" s="236" t="s">
        <v>951</v>
      </c>
      <c r="C609" s="245" t="s">
        <v>952</v>
      </c>
      <c r="D609" s="237" t="s">
        <v>321</v>
      </c>
      <c r="E609" s="238">
        <v>2.88368</v>
      </c>
      <c r="F609" s="239"/>
      <c r="G609" s="240">
        <f>ROUND(E609*F609,2)</f>
        <v>0</v>
      </c>
      <c r="H609" s="239"/>
      <c r="I609" s="240">
        <f>ROUND(E609*H609,2)</f>
        <v>0</v>
      </c>
      <c r="J609" s="239"/>
      <c r="K609" s="240">
        <f>ROUND(E609*J609,2)</f>
        <v>0</v>
      </c>
      <c r="L609" s="240">
        <v>21</v>
      </c>
      <c r="M609" s="240">
        <f>G609*(1+L609/100)</f>
        <v>0</v>
      </c>
      <c r="N609" s="238">
        <v>1.191E-2</v>
      </c>
      <c r="O609" s="238">
        <f>ROUND(E609*N609,2)</f>
        <v>0.03</v>
      </c>
      <c r="P609" s="238">
        <v>0</v>
      </c>
      <c r="Q609" s="238">
        <f>ROUND(E609*P609,2)</f>
        <v>0</v>
      </c>
      <c r="R609" s="240" t="s">
        <v>808</v>
      </c>
      <c r="S609" s="240" t="s">
        <v>258</v>
      </c>
      <c r="T609" s="241" t="s">
        <v>258</v>
      </c>
      <c r="U609" s="223">
        <v>1.6183700000000001</v>
      </c>
      <c r="V609" s="223">
        <f>ROUND(E609*U609,2)</f>
        <v>4.67</v>
      </c>
      <c r="W609" s="223"/>
      <c r="X609" s="223" t="s">
        <v>809</v>
      </c>
      <c r="Y609" s="223" t="s">
        <v>261</v>
      </c>
      <c r="Z609" s="212"/>
      <c r="AA609" s="212"/>
      <c r="AB609" s="212"/>
      <c r="AC609" s="212"/>
      <c r="AD609" s="212"/>
      <c r="AE609" s="212"/>
      <c r="AF609" s="212"/>
      <c r="AG609" s="212" t="s">
        <v>810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ht="45" outlineLevel="2" x14ac:dyDescent="0.2">
      <c r="A610" s="219"/>
      <c r="B610" s="220"/>
      <c r="C610" s="246" t="s">
        <v>953</v>
      </c>
      <c r="D610" s="243"/>
      <c r="E610" s="243"/>
      <c r="F610" s="243"/>
      <c r="G610" s="243"/>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264</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42" t="str">
        <f>C610</f>
        <v>Zakrytí výplní otvorů. Osazení soklové lišty. Nalepení tepelně izolačních fasádních desek EPS-F (fasáda, ostění a parapety výplní otvorů). Zajištění terčovými hmoždinkami. Vyztužení rohů lištami, osazení parapetních a okenních omítkových lišt. Nanesení lepicí stěrky na zabroušený podklad, vlepení výztužné sklolaminátové síťoviny, zatření stěrky. Penetrační nátěr, povrchová úprava omítkou. Včetně montáže, demontáže a jednoměsíčního nájmu lešení.</v>
      </c>
      <c r="BB610" s="212"/>
      <c r="BC610" s="212"/>
      <c r="BD610" s="212"/>
      <c r="BE610" s="212"/>
      <c r="BF610" s="212"/>
      <c r="BG610" s="212"/>
      <c r="BH610" s="212"/>
    </row>
    <row r="611" spans="1:60" outlineLevel="2" x14ac:dyDescent="0.2">
      <c r="A611" s="219"/>
      <c r="B611" s="220"/>
      <c r="C611" s="247" t="s">
        <v>954</v>
      </c>
      <c r="D611" s="225"/>
      <c r="E611" s="226">
        <v>2.88368</v>
      </c>
      <c r="F611" s="223"/>
      <c r="G611" s="223"/>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289</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ht="22.5" outlineLevel="1" x14ac:dyDescent="0.2">
      <c r="A612" s="235">
        <v>121</v>
      </c>
      <c r="B612" s="236" t="s">
        <v>955</v>
      </c>
      <c r="C612" s="245" t="s">
        <v>956</v>
      </c>
      <c r="D612" s="237" t="s">
        <v>321</v>
      </c>
      <c r="E612" s="238">
        <v>4.1505000000000001</v>
      </c>
      <c r="F612" s="239"/>
      <c r="G612" s="240">
        <f>ROUND(E612*F612,2)</f>
        <v>0</v>
      </c>
      <c r="H612" s="239"/>
      <c r="I612" s="240">
        <f>ROUND(E612*H612,2)</f>
        <v>0</v>
      </c>
      <c r="J612" s="239"/>
      <c r="K612" s="240">
        <f>ROUND(E612*J612,2)</f>
        <v>0</v>
      </c>
      <c r="L612" s="240">
        <v>21</v>
      </c>
      <c r="M612" s="240">
        <f>G612*(1+L612/100)</f>
        <v>0</v>
      </c>
      <c r="N612" s="238">
        <v>1.2829999999999999E-2</v>
      </c>
      <c r="O612" s="238">
        <f>ROUND(E612*N612,2)</f>
        <v>0.05</v>
      </c>
      <c r="P612" s="238">
        <v>0</v>
      </c>
      <c r="Q612" s="238">
        <f>ROUND(E612*P612,2)</f>
        <v>0</v>
      </c>
      <c r="R612" s="240" t="s">
        <v>808</v>
      </c>
      <c r="S612" s="240" t="s">
        <v>258</v>
      </c>
      <c r="T612" s="241" t="s">
        <v>258</v>
      </c>
      <c r="U612" s="223">
        <v>1.50641</v>
      </c>
      <c r="V612" s="223">
        <f>ROUND(E612*U612,2)</f>
        <v>6.25</v>
      </c>
      <c r="W612" s="223"/>
      <c r="X612" s="223" t="s">
        <v>809</v>
      </c>
      <c r="Y612" s="223" t="s">
        <v>261</v>
      </c>
      <c r="Z612" s="212"/>
      <c r="AA612" s="212"/>
      <c r="AB612" s="212"/>
      <c r="AC612" s="212"/>
      <c r="AD612" s="212"/>
      <c r="AE612" s="212"/>
      <c r="AF612" s="212"/>
      <c r="AG612" s="212" t="s">
        <v>810</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ht="33.75" outlineLevel="2" x14ac:dyDescent="0.2">
      <c r="A613" s="219"/>
      <c r="B613" s="220"/>
      <c r="C613" s="246" t="s">
        <v>957</v>
      </c>
      <c r="D613" s="243"/>
      <c r="E613" s="243"/>
      <c r="F613" s="243"/>
      <c r="G613" s="243"/>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264</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42" t="str">
        <f>C613</f>
        <v>Osazení soklové lišty. Nalepení tepelně izolačních fasádních desek. Zajištění terčovými hmoždinkami. Vyztužení rohů lištami. Nanesení lepicí stěrky na zabroušený podklad, vlepení výztužné sklolaminátové síťoviny, zatření stěrky. Penetrační nátěr, povrchová úprava omítkou. Včetně montáže, demontáže a jednoměsíčního nájmu lešení.</v>
      </c>
      <c r="BB613" s="212"/>
      <c r="BC613" s="212"/>
      <c r="BD613" s="212"/>
      <c r="BE613" s="212"/>
      <c r="BF613" s="212"/>
      <c r="BG613" s="212"/>
      <c r="BH613" s="212"/>
    </row>
    <row r="614" spans="1:60" outlineLevel="2" x14ac:dyDescent="0.2">
      <c r="A614" s="219"/>
      <c r="B614" s="220"/>
      <c r="C614" s="247" t="s">
        <v>926</v>
      </c>
      <c r="D614" s="225"/>
      <c r="E614" s="226">
        <v>1.0725</v>
      </c>
      <c r="F614" s="223"/>
      <c r="G614" s="223"/>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289</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47" t="s">
        <v>958</v>
      </c>
      <c r="D615" s="225"/>
      <c r="E615" s="226">
        <v>3.0779999999999998</v>
      </c>
      <c r="F615" s="223"/>
      <c r="G615" s="22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289</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ht="22.5" outlineLevel="1" x14ac:dyDescent="0.2">
      <c r="A616" s="235">
        <v>122</v>
      </c>
      <c r="B616" s="236" t="s">
        <v>959</v>
      </c>
      <c r="C616" s="245" t="s">
        <v>960</v>
      </c>
      <c r="D616" s="237" t="s">
        <v>321</v>
      </c>
      <c r="E616" s="238">
        <v>4.282</v>
      </c>
      <c r="F616" s="239"/>
      <c r="G616" s="240">
        <f>ROUND(E616*F616,2)</f>
        <v>0</v>
      </c>
      <c r="H616" s="239"/>
      <c r="I616" s="240">
        <f>ROUND(E616*H616,2)</f>
        <v>0</v>
      </c>
      <c r="J616" s="239"/>
      <c r="K616" s="240">
        <f>ROUND(E616*J616,2)</f>
        <v>0</v>
      </c>
      <c r="L616" s="240">
        <v>21</v>
      </c>
      <c r="M616" s="240">
        <f>G616*(1+L616/100)</f>
        <v>0</v>
      </c>
      <c r="N616" s="238">
        <v>8.0210000000000004E-2</v>
      </c>
      <c r="O616" s="238">
        <f>ROUND(E616*N616,2)</f>
        <v>0.34</v>
      </c>
      <c r="P616" s="238">
        <v>0</v>
      </c>
      <c r="Q616" s="238">
        <f>ROUND(E616*P616,2)</f>
        <v>0</v>
      </c>
      <c r="R616" s="240" t="s">
        <v>808</v>
      </c>
      <c r="S616" s="240" t="s">
        <v>258</v>
      </c>
      <c r="T616" s="241" t="s">
        <v>258</v>
      </c>
      <c r="U616" s="223">
        <v>1.48752</v>
      </c>
      <c r="V616" s="223">
        <f>ROUND(E616*U616,2)</f>
        <v>6.37</v>
      </c>
      <c r="W616" s="223"/>
      <c r="X616" s="223" t="s">
        <v>809</v>
      </c>
      <c r="Y616" s="223" t="s">
        <v>261</v>
      </c>
      <c r="Z616" s="212"/>
      <c r="AA616" s="212"/>
      <c r="AB616" s="212"/>
      <c r="AC616" s="212"/>
      <c r="AD616" s="212"/>
      <c r="AE616" s="212"/>
      <c r="AF616" s="212"/>
      <c r="AG616" s="212" t="s">
        <v>810</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2" x14ac:dyDescent="0.2">
      <c r="A617" s="219"/>
      <c r="B617" s="220"/>
      <c r="C617" s="247" t="s">
        <v>961</v>
      </c>
      <c r="D617" s="225"/>
      <c r="E617" s="226">
        <v>3.9220000000000002</v>
      </c>
      <c r="F617" s="223"/>
      <c r="G617" s="223"/>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289</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47" t="s">
        <v>962</v>
      </c>
      <c r="D618" s="225"/>
      <c r="E618" s="226">
        <v>0.36</v>
      </c>
      <c r="F618" s="223"/>
      <c r="G618" s="223"/>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289</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x14ac:dyDescent="0.2">
      <c r="A619" s="228" t="s">
        <v>253</v>
      </c>
      <c r="B619" s="229" t="s">
        <v>105</v>
      </c>
      <c r="C619" s="244" t="s">
        <v>106</v>
      </c>
      <c r="D619" s="230"/>
      <c r="E619" s="231"/>
      <c r="F619" s="232"/>
      <c r="G619" s="232">
        <f>SUMIF(AG620:AG712,"&lt;&gt;NOR",G620:G712)</f>
        <v>0</v>
      </c>
      <c r="H619" s="232"/>
      <c r="I619" s="232">
        <f>SUM(I620:I712)</f>
        <v>0</v>
      </c>
      <c r="J619" s="232"/>
      <c r="K619" s="232">
        <f>SUM(K620:K712)</f>
        <v>0</v>
      </c>
      <c r="L619" s="232"/>
      <c r="M619" s="232">
        <f>SUM(M620:M712)</f>
        <v>0</v>
      </c>
      <c r="N619" s="231"/>
      <c r="O619" s="231">
        <f>SUM(O620:O712)</f>
        <v>27.230000000000004</v>
      </c>
      <c r="P619" s="231"/>
      <c r="Q619" s="231">
        <f>SUM(Q620:Q712)</f>
        <v>0</v>
      </c>
      <c r="R619" s="232"/>
      <c r="S619" s="232"/>
      <c r="T619" s="233"/>
      <c r="U619" s="227"/>
      <c r="V619" s="227">
        <f>SUM(V620:V712)</f>
        <v>80.040000000000006</v>
      </c>
      <c r="W619" s="227"/>
      <c r="X619" s="227"/>
      <c r="Y619" s="227"/>
      <c r="AG619" t="s">
        <v>254</v>
      </c>
    </row>
    <row r="620" spans="1:60" outlineLevel="1" x14ac:dyDescent="0.2">
      <c r="A620" s="235">
        <v>123</v>
      </c>
      <c r="B620" s="236" t="s">
        <v>963</v>
      </c>
      <c r="C620" s="245" t="s">
        <v>964</v>
      </c>
      <c r="D620" s="237" t="s">
        <v>295</v>
      </c>
      <c r="E620" s="238">
        <v>2.8535200000000001</v>
      </c>
      <c r="F620" s="239"/>
      <c r="G620" s="240">
        <f>ROUND(E620*F620,2)</f>
        <v>0</v>
      </c>
      <c r="H620" s="239"/>
      <c r="I620" s="240">
        <f>ROUND(E620*H620,2)</f>
        <v>0</v>
      </c>
      <c r="J620" s="239"/>
      <c r="K620" s="240">
        <f>ROUND(E620*J620,2)</f>
        <v>0</v>
      </c>
      <c r="L620" s="240">
        <v>21</v>
      </c>
      <c r="M620" s="240">
        <f>G620*(1+L620/100)</f>
        <v>0</v>
      </c>
      <c r="N620" s="238">
        <v>2.5249999999999999</v>
      </c>
      <c r="O620" s="238">
        <f>ROUND(E620*N620,2)</f>
        <v>7.21</v>
      </c>
      <c r="P620" s="238">
        <v>0</v>
      </c>
      <c r="Q620" s="238">
        <f>ROUND(E620*P620,2)</f>
        <v>0</v>
      </c>
      <c r="R620" s="240" t="s">
        <v>328</v>
      </c>
      <c r="S620" s="240" t="s">
        <v>258</v>
      </c>
      <c r="T620" s="241" t="s">
        <v>258</v>
      </c>
      <c r="U620" s="223">
        <v>3.2130000000000001</v>
      </c>
      <c r="V620" s="223">
        <f>ROUND(E620*U620,2)</f>
        <v>9.17</v>
      </c>
      <c r="W620" s="223"/>
      <c r="X620" s="223" t="s">
        <v>297</v>
      </c>
      <c r="Y620" s="223" t="s">
        <v>261</v>
      </c>
      <c r="Z620" s="212"/>
      <c r="AA620" s="212"/>
      <c r="AB620" s="212"/>
      <c r="AC620" s="212"/>
      <c r="AD620" s="212"/>
      <c r="AE620" s="212"/>
      <c r="AF620" s="212"/>
      <c r="AG620" s="212" t="s">
        <v>298</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19"/>
      <c r="B621" s="220"/>
      <c r="C621" s="267" t="s">
        <v>965</v>
      </c>
      <c r="D621" s="256"/>
      <c r="E621" s="256"/>
      <c r="F621" s="256"/>
      <c r="G621" s="256"/>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300</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2" x14ac:dyDescent="0.2">
      <c r="A622" s="219"/>
      <c r="B622" s="220"/>
      <c r="C622" s="269" t="s">
        <v>966</v>
      </c>
      <c r="D622" s="264"/>
      <c r="E622" s="264"/>
      <c r="F622" s="264"/>
      <c r="G622" s="264"/>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264</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47" t="s">
        <v>967</v>
      </c>
      <c r="D623" s="225"/>
      <c r="E623" s="226">
        <v>2.8535200000000001</v>
      </c>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289</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35">
        <v>124</v>
      </c>
      <c r="B624" s="236" t="s">
        <v>968</v>
      </c>
      <c r="C624" s="245" t="s">
        <v>969</v>
      </c>
      <c r="D624" s="237" t="s">
        <v>295</v>
      </c>
      <c r="E624" s="238">
        <v>0.97407999999999995</v>
      </c>
      <c r="F624" s="239"/>
      <c r="G624" s="240">
        <f>ROUND(E624*F624,2)</f>
        <v>0</v>
      </c>
      <c r="H624" s="239"/>
      <c r="I624" s="240">
        <f>ROUND(E624*H624,2)</f>
        <v>0</v>
      </c>
      <c r="J624" s="239"/>
      <c r="K624" s="240">
        <f>ROUND(E624*J624,2)</f>
        <v>0</v>
      </c>
      <c r="L624" s="240">
        <v>21</v>
      </c>
      <c r="M624" s="240">
        <f>G624*(1+L624/100)</f>
        <v>0</v>
      </c>
      <c r="N624" s="238">
        <v>2.5249999999999999</v>
      </c>
      <c r="O624" s="238">
        <f>ROUND(E624*N624,2)</f>
        <v>2.46</v>
      </c>
      <c r="P624" s="238">
        <v>0</v>
      </c>
      <c r="Q624" s="238">
        <f>ROUND(E624*P624,2)</f>
        <v>0</v>
      </c>
      <c r="R624" s="240" t="s">
        <v>328</v>
      </c>
      <c r="S624" s="240" t="s">
        <v>258</v>
      </c>
      <c r="T624" s="241" t="s">
        <v>258</v>
      </c>
      <c r="U624" s="223">
        <v>2.58</v>
      </c>
      <c r="V624" s="223">
        <f>ROUND(E624*U624,2)</f>
        <v>2.5099999999999998</v>
      </c>
      <c r="W624" s="223"/>
      <c r="X624" s="223" t="s">
        <v>297</v>
      </c>
      <c r="Y624" s="223" t="s">
        <v>261</v>
      </c>
      <c r="Z624" s="212"/>
      <c r="AA624" s="212"/>
      <c r="AB624" s="212"/>
      <c r="AC624" s="212"/>
      <c r="AD624" s="212"/>
      <c r="AE624" s="212"/>
      <c r="AF624" s="212"/>
      <c r="AG624" s="212" t="s">
        <v>298</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67" t="s">
        <v>965</v>
      </c>
      <c r="D625" s="256"/>
      <c r="E625" s="256"/>
      <c r="F625" s="256"/>
      <c r="G625" s="256"/>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300</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69" t="s">
        <v>966</v>
      </c>
      <c r="D626" s="264"/>
      <c r="E626" s="264"/>
      <c r="F626" s="264"/>
      <c r="G626" s="264"/>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264</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2" x14ac:dyDescent="0.2">
      <c r="A627" s="219"/>
      <c r="B627" s="220"/>
      <c r="C627" s="247" t="s">
        <v>970</v>
      </c>
      <c r="D627" s="225"/>
      <c r="E627" s="226">
        <v>0.73507999999999996</v>
      </c>
      <c r="F627" s="223"/>
      <c r="G627" s="223"/>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289</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47" t="s">
        <v>971</v>
      </c>
      <c r="D628" s="225"/>
      <c r="E628" s="226">
        <v>0.23899999999999999</v>
      </c>
      <c r="F628" s="223"/>
      <c r="G628" s="223"/>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289</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1" x14ac:dyDescent="0.2">
      <c r="A629" s="235">
        <v>125</v>
      </c>
      <c r="B629" s="236" t="s">
        <v>972</v>
      </c>
      <c r="C629" s="245" t="s">
        <v>973</v>
      </c>
      <c r="D629" s="237" t="s">
        <v>295</v>
      </c>
      <c r="E629" s="238">
        <v>1.02685</v>
      </c>
      <c r="F629" s="239"/>
      <c r="G629" s="240">
        <f>ROUND(E629*F629,2)</f>
        <v>0</v>
      </c>
      <c r="H629" s="239"/>
      <c r="I629" s="240">
        <f>ROUND(E629*H629,2)</f>
        <v>0</v>
      </c>
      <c r="J629" s="239"/>
      <c r="K629" s="240">
        <f>ROUND(E629*J629,2)</f>
        <v>0</v>
      </c>
      <c r="L629" s="240">
        <v>21</v>
      </c>
      <c r="M629" s="240">
        <f>G629*(1+L629/100)</f>
        <v>0</v>
      </c>
      <c r="N629" s="238">
        <v>2.5</v>
      </c>
      <c r="O629" s="238">
        <f>ROUND(E629*N629,2)</f>
        <v>2.57</v>
      </c>
      <c r="P629" s="238">
        <v>0</v>
      </c>
      <c r="Q629" s="238">
        <f>ROUND(E629*P629,2)</f>
        <v>0</v>
      </c>
      <c r="R629" s="240" t="s">
        <v>350</v>
      </c>
      <c r="S629" s="240" t="s">
        <v>258</v>
      </c>
      <c r="T629" s="241" t="s">
        <v>258</v>
      </c>
      <c r="U629" s="223">
        <v>3.4</v>
      </c>
      <c r="V629" s="223">
        <f>ROUND(E629*U629,2)</f>
        <v>3.49</v>
      </c>
      <c r="W629" s="223"/>
      <c r="X629" s="223" t="s">
        <v>297</v>
      </c>
      <c r="Y629" s="223" t="s">
        <v>261</v>
      </c>
      <c r="Z629" s="212"/>
      <c r="AA629" s="212"/>
      <c r="AB629" s="212"/>
      <c r="AC629" s="212"/>
      <c r="AD629" s="212"/>
      <c r="AE629" s="212"/>
      <c r="AF629" s="212"/>
      <c r="AG629" s="212" t="s">
        <v>298</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67" t="s">
        <v>974</v>
      </c>
      <c r="D630" s="256"/>
      <c r="E630" s="256"/>
      <c r="F630" s="256"/>
      <c r="G630" s="256"/>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300</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47" t="s">
        <v>975</v>
      </c>
      <c r="D631" s="225"/>
      <c r="E631" s="226">
        <v>1.02685</v>
      </c>
      <c r="F631" s="223"/>
      <c r="G631" s="223"/>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289</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35">
        <v>126</v>
      </c>
      <c r="B632" s="236" t="s">
        <v>976</v>
      </c>
      <c r="C632" s="245" t="s">
        <v>977</v>
      </c>
      <c r="D632" s="237" t="s">
        <v>295</v>
      </c>
      <c r="E632" s="238">
        <v>2.6773199999999999</v>
      </c>
      <c r="F632" s="239"/>
      <c r="G632" s="240">
        <f>ROUND(E632*F632,2)</f>
        <v>0</v>
      </c>
      <c r="H632" s="239"/>
      <c r="I632" s="240">
        <f>ROUND(E632*H632,2)</f>
        <v>0</v>
      </c>
      <c r="J632" s="239"/>
      <c r="K632" s="240">
        <f>ROUND(E632*J632,2)</f>
        <v>0</v>
      </c>
      <c r="L632" s="240">
        <v>21</v>
      </c>
      <c r="M632" s="240">
        <f>G632*(1+L632/100)</f>
        <v>0</v>
      </c>
      <c r="N632" s="238">
        <v>2.5</v>
      </c>
      <c r="O632" s="238">
        <f>ROUND(E632*N632,2)</f>
        <v>6.69</v>
      </c>
      <c r="P632" s="238">
        <v>0</v>
      </c>
      <c r="Q632" s="238">
        <f>ROUND(E632*P632,2)</f>
        <v>0</v>
      </c>
      <c r="R632" s="240" t="s">
        <v>350</v>
      </c>
      <c r="S632" s="240" t="s">
        <v>258</v>
      </c>
      <c r="T632" s="241" t="s">
        <v>258</v>
      </c>
      <c r="U632" s="223">
        <v>5.33</v>
      </c>
      <c r="V632" s="223">
        <f>ROUND(E632*U632,2)</f>
        <v>14.27</v>
      </c>
      <c r="W632" s="223"/>
      <c r="X632" s="223" t="s">
        <v>297</v>
      </c>
      <c r="Y632" s="223" t="s">
        <v>261</v>
      </c>
      <c r="Z632" s="212"/>
      <c r="AA632" s="212"/>
      <c r="AB632" s="212"/>
      <c r="AC632" s="212"/>
      <c r="AD632" s="212"/>
      <c r="AE632" s="212"/>
      <c r="AF632" s="212"/>
      <c r="AG632" s="212" t="s">
        <v>298</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2" x14ac:dyDescent="0.2">
      <c r="A633" s="219"/>
      <c r="B633" s="220"/>
      <c r="C633" s="267" t="s">
        <v>974</v>
      </c>
      <c r="D633" s="256"/>
      <c r="E633" s="256"/>
      <c r="F633" s="256"/>
      <c r="G633" s="256"/>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300</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2" x14ac:dyDescent="0.2">
      <c r="A634" s="219"/>
      <c r="B634" s="220"/>
      <c r="C634" s="247" t="s">
        <v>715</v>
      </c>
      <c r="D634" s="225"/>
      <c r="E634" s="226"/>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289</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47" t="s">
        <v>978</v>
      </c>
      <c r="D635" s="225"/>
      <c r="E635" s="226">
        <v>0.188</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289</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47" t="s">
        <v>740</v>
      </c>
      <c r="D636" s="225"/>
      <c r="E636" s="226"/>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289</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47" t="s">
        <v>979</v>
      </c>
      <c r="D637" s="225"/>
      <c r="E637" s="226">
        <v>0.1152</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289</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47" t="s">
        <v>980</v>
      </c>
      <c r="D638" s="225"/>
      <c r="E638" s="226">
        <v>0.12544</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289</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47" t="s">
        <v>981</v>
      </c>
      <c r="D639" s="225"/>
      <c r="E639" s="226">
        <v>0.36828</v>
      </c>
      <c r="F639" s="223"/>
      <c r="G639" s="223"/>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289</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47" t="s">
        <v>982</v>
      </c>
      <c r="D640" s="225"/>
      <c r="E640" s="226">
        <v>0.18160000000000001</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289</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ht="33.75" outlineLevel="3" x14ac:dyDescent="0.2">
      <c r="A641" s="219"/>
      <c r="B641" s="220"/>
      <c r="C641" s="247" t="s">
        <v>983</v>
      </c>
      <c r="D641" s="225"/>
      <c r="E641" s="226">
        <v>1.6988000000000001</v>
      </c>
      <c r="F641" s="223"/>
      <c r="G641" s="223"/>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289</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5">
        <v>127</v>
      </c>
      <c r="B642" s="236" t="s">
        <v>984</v>
      </c>
      <c r="C642" s="245" t="s">
        <v>985</v>
      </c>
      <c r="D642" s="237" t="s">
        <v>295</v>
      </c>
      <c r="E642" s="238">
        <v>2.8535200000000001</v>
      </c>
      <c r="F642" s="239"/>
      <c r="G642" s="240">
        <f>ROUND(E642*F642,2)</f>
        <v>0</v>
      </c>
      <c r="H642" s="239"/>
      <c r="I642" s="240">
        <f>ROUND(E642*H642,2)</f>
        <v>0</v>
      </c>
      <c r="J642" s="239"/>
      <c r="K642" s="240">
        <f>ROUND(E642*J642,2)</f>
        <v>0</v>
      </c>
      <c r="L642" s="240">
        <v>21</v>
      </c>
      <c r="M642" s="240">
        <f>G642*(1+L642/100)</f>
        <v>0</v>
      </c>
      <c r="N642" s="238">
        <v>0</v>
      </c>
      <c r="O642" s="238">
        <f>ROUND(E642*N642,2)</f>
        <v>0</v>
      </c>
      <c r="P642" s="238">
        <v>0</v>
      </c>
      <c r="Q642" s="238">
        <f>ROUND(E642*P642,2)</f>
        <v>0</v>
      </c>
      <c r="R642" s="240" t="s">
        <v>328</v>
      </c>
      <c r="S642" s="240" t="s">
        <v>258</v>
      </c>
      <c r="T642" s="241" t="s">
        <v>258</v>
      </c>
      <c r="U642" s="223">
        <v>0.82</v>
      </c>
      <c r="V642" s="223">
        <f>ROUND(E642*U642,2)</f>
        <v>2.34</v>
      </c>
      <c r="W642" s="223"/>
      <c r="X642" s="223" t="s">
        <v>297</v>
      </c>
      <c r="Y642" s="223" t="s">
        <v>261</v>
      </c>
      <c r="Z642" s="212"/>
      <c r="AA642" s="212"/>
      <c r="AB642" s="212"/>
      <c r="AC642" s="212"/>
      <c r="AD642" s="212"/>
      <c r="AE642" s="212"/>
      <c r="AF642" s="212"/>
      <c r="AG642" s="212" t="s">
        <v>298</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67" t="s">
        <v>986</v>
      </c>
      <c r="D643" s="256"/>
      <c r="E643" s="256"/>
      <c r="F643" s="256"/>
      <c r="G643" s="256"/>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300</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47" t="s">
        <v>987</v>
      </c>
      <c r="D644" s="225"/>
      <c r="E644" s="226">
        <v>2.8535200000000001</v>
      </c>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289</v>
      </c>
      <c r="AH644" s="212">
        <v>5</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35">
        <v>128</v>
      </c>
      <c r="B645" s="236" t="s">
        <v>988</v>
      </c>
      <c r="C645" s="245" t="s">
        <v>989</v>
      </c>
      <c r="D645" s="237" t="s">
        <v>295</v>
      </c>
      <c r="E645" s="238">
        <v>0.97407999999999995</v>
      </c>
      <c r="F645" s="239"/>
      <c r="G645" s="240">
        <f>ROUND(E645*F645,2)</f>
        <v>0</v>
      </c>
      <c r="H645" s="239"/>
      <c r="I645" s="240">
        <f>ROUND(E645*H645,2)</f>
        <v>0</v>
      </c>
      <c r="J645" s="239"/>
      <c r="K645" s="240">
        <f>ROUND(E645*J645,2)</f>
        <v>0</v>
      </c>
      <c r="L645" s="240">
        <v>21</v>
      </c>
      <c r="M645" s="240">
        <f>G645*(1+L645/100)</f>
        <v>0</v>
      </c>
      <c r="N645" s="238">
        <v>0</v>
      </c>
      <c r="O645" s="238">
        <f>ROUND(E645*N645,2)</f>
        <v>0</v>
      </c>
      <c r="P645" s="238">
        <v>0</v>
      </c>
      <c r="Q645" s="238">
        <f>ROUND(E645*P645,2)</f>
        <v>0</v>
      </c>
      <c r="R645" s="240" t="s">
        <v>328</v>
      </c>
      <c r="S645" s="240" t="s">
        <v>258</v>
      </c>
      <c r="T645" s="241" t="s">
        <v>258</v>
      </c>
      <c r="U645" s="223">
        <v>0.41</v>
      </c>
      <c r="V645" s="223">
        <f>ROUND(E645*U645,2)</f>
        <v>0.4</v>
      </c>
      <c r="W645" s="223"/>
      <c r="X645" s="223" t="s">
        <v>297</v>
      </c>
      <c r="Y645" s="223" t="s">
        <v>261</v>
      </c>
      <c r="Z645" s="212"/>
      <c r="AA645" s="212"/>
      <c r="AB645" s="212"/>
      <c r="AC645" s="212"/>
      <c r="AD645" s="212"/>
      <c r="AE645" s="212"/>
      <c r="AF645" s="212"/>
      <c r="AG645" s="212" t="s">
        <v>298</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2" x14ac:dyDescent="0.2">
      <c r="A646" s="219"/>
      <c r="B646" s="220"/>
      <c r="C646" s="267" t="s">
        <v>986</v>
      </c>
      <c r="D646" s="256"/>
      <c r="E646" s="256"/>
      <c r="F646" s="256"/>
      <c r="G646" s="256"/>
      <c r="H646" s="223"/>
      <c r="I646" s="223"/>
      <c r="J646" s="223"/>
      <c r="K646" s="223"/>
      <c r="L646" s="223"/>
      <c r="M646" s="223"/>
      <c r="N646" s="222"/>
      <c r="O646" s="222"/>
      <c r="P646" s="222"/>
      <c r="Q646" s="222"/>
      <c r="R646" s="223"/>
      <c r="S646" s="223"/>
      <c r="T646" s="223"/>
      <c r="U646" s="223"/>
      <c r="V646" s="223"/>
      <c r="W646" s="223"/>
      <c r="X646" s="223"/>
      <c r="Y646" s="223"/>
      <c r="Z646" s="212"/>
      <c r="AA646" s="212"/>
      <c r="AB646" s="212"/>
      <c r="AC646" s="212"/>
      <c r="AD646" s="212"/>
      <c r="AE646" s="212"/>
      <c r="AF646" s="212"/>
      <c r="AG646" s="212" t="s">
        <v>300</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47" t="s">
        <v>990</v>
      </c>
      <c r="D647" s="225"/>
      <c r="E647" s="226">
        <v>0.97407999999999995</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289</v>
      </c>
      <c r="AH647" s="212">
        <v>5</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35">
        <v>129</v>
      </c>
      <c r="B648" s="236" t="s">
        <v>790</v>
      </c>
      <c r="C648" s="245" t="s">
        <v>791</v>
      </c>
      <c r="D648" s="237" t="s">
        <v>321</v>
      </c>
      <c r="E648" s="238">
        <v>0.76949999999999996</v>
      </c>
      <c r="F648" s="239"/>
      <c r="G648" s="240">
        <f>ROUND(E648*F648,2)</f>
        <v>0</v>
      </c>
      <c r="H648" s="239"/>
      <c r="I648" s="240">
        <f>ROUND(E648*H648,2)</f>
        <v>0</v>
      </c>
      <c r="J648" s="239"/>
      <c r="K648" s="240">
        <f>ROUND(E648*J648,2)</f>
        <v>0</v>
      </c>
      <c r="L648" s="240">
        <v>21</v>
      </c>
      <c r="M648" s="240">
        <f>G648*(1+L648/100)</f>
        <v>0</v>
      </c>
      <c r="N648" s="238">
        <v>1.41E-2</v>
      </c>
      <c r="O648" s="238">
        <f>ROUND(E648*N648,2)</f>
        <v>0.01</v>
      </c>
      <c r="P648" s="238">
        <v>0</v>
      </c>
      <c r="Q648" s="238">
        <f>ROUND(E648*P648,2)</f>
        <v>0</v>
      </c>
      <c r="R648" s="240" t="s">
        <v>328</v>
      </c>
      <c r="S648" s="240" t="s">
        <v>258</v>
      </c>
      <c r="T648" s="241" t="s">
        <v>258</v>
      </c>
      <c r="U648" s="223">
        <v>0.39600000000000002</v>
      </c>
      <c r="V648" s="223">
        <f>ROUND(E648*U648,2)</f>
        <v>0.3</v>
      </c>
      <c r="W648" s="223"/>
      <c r="X648" s="223" t="s">
        <v>297</v>
      </c>
      <c r="Y648" s="223" t="s">
        <v>261</v>
      </c>
      <c r="Z648" s="212"/>
      <c r="AA648" s="212"/>
      <c r="AB648" s="212"/>
      <c r="AC648" s="212"/>
      <c r="AD648" s="212"/>
      <c r="AE648" s="212"/>
      <c r="AF648" s="212"/>
      <c r="AG648" s="212" t="s">
        <v>298</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47" t="s">
        <v>991</v>
      </c>
      <c r="D649" s="225"/>
      <c r="E649" s="226">
        <v>0.76949999999999996</v>
      </c>
      <c r="F649" s="223"/>
      <c r="G649" s="223"/>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289</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130</v>
      </c>
      <c r="B650" s="258" t="s">
        <v>793</v>
      </c>
      <c r="C650" s="268" t="s">
        <v>794</v>
      </c>
      <c r="D650" s="259" t="s">
        <v>321</v>
      </c>
      <c r="E650" s="260">
        <v>0.76949999999999996</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t="s">
        <v>328</v>
      </c>
      <c r="S650" s="262" t="s">
        <v>258</v>
      </c>
      <c r="T650" s="263" t="s">
        <v>258</v>
      </c>
      <c r="U650" s="223">
        <v>0.24</v>
      </c>
      <c r="V650" s="223">
        <f>ROUND(E650*U650,2)</f>
        <v>0.18</v>
      </c>
      <c r="W650" s="223"/>
      <c r="X650" s="223" t="s">
        <v>297</v>
      </c>
      <c r="Y650" s="223" t="s">
        <v>261</v>
      </c>
      <c r="Z650" s="212"/>
      <c r="AA650" s="212"/>
      <c r="AB650" s="212"/>
      <c r="AC650" s="212"/>
      <c r="AD650" s="212"/>
      <c r="AE650" s="212"/>
      <c r="AF650" s="212"/>
      <c r="AG650" s="212" t="s">
        <v>298</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ht="22.5" outlineLevel="1" x14ac:dyDescent="0.2">
      <c r="A651" s="235">
        <v>131</v>
      </c>
      <c r="B651" s="236" t="s">
        <v>992</v>
      </c>
      <c r="C651" s="245" t="s">
        <v>993</v>
      </c>
      <c r="D651" s="237" t="s">
        <v>404</v>
      </c>
      <c r="E651" s="238">
        <v>2.4539999999999999E-2</v>
      </c>
      <c r="F651" s="239"/>
      <c r="G651" s="240">
        <f>ROUND(E651*F651,2)</f>
        <v>0</v>
      </c>
      <c r="H651" s="239"/>
      <c r="I651" s="240">
        <f>ROUND(E651*H651,2)</f>
        <v>0</v>
      </c>
      <c r="J651" s="239"/>
      <c r="K651" s="240">
        <f>ROUND(E651*J651,2)</f>
        <v>0</v>
      </c>
      <c r="L651" s="240">
        <v>21</v>
      </c>
      <c r="M651" s="240">
        <f>G651*(1+L651/100)</f>
        <v>0</v>
      </c>
      <c r="N651" s="238">
        <v>1.0662499999999999</v>
      </c>
      <c r="O651" s="238">
        <f>ROUND(E651*N651,2)</f>
        <v>0.03</v>
      </c>
      <c r="P651" s="238">
        <v>0</v>
      </c>
      <c r="Q651" s="238">
        <f>ROUND(E651*P651,2)</f>
        <v>0</v>
      </c>
      <c r="R651" s="240" t="s">
        <v>328</v>
      </c>
      <c r="S651" s="240" t="s">
        <v>258</v>
      </c>
      <c r="T651" s="241" t="s">
        <v>258</v>
      </c>
      <c r="U651" s="223">
        <v>15.231</v>
      </c>
      <c r="V651" s="223">
        <f>ROUND(E651*U651,2)</f>
        <v>0.37</v>
      </c>
      <c r="W651" s="223"/>
      <c r="X651" s="223" t="s">
        <v>297</v>
      </c>
      <c r="Y651" s="223" t="s">
        <v>261</v>
      </c>
      <c r="Z651" s="212"/>
      <c r="AA651" s="212"/>
      <c r="AB651" s="212"/>
      <c r="AC651" s="212"/>
      <c r="AD651" s="212"/>
      <c r="AE651" s="212"/>
      <c r="AF651" s="212"/>
      <c r="AG651" s="212" t="s">
        <v>298</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2" x14ac:dyDescent="0.2">
      <c r="A652" s="219"/>
      <c r="B652" s="220"/>
      <c r="C652" s="267" t="s">
        <v>514</v>
      </c>
      <c r="D652" s="256"/>
      <c r="E652" s="256"/>
      <c r="F652" s="256"/>
      <c r="G652" s="256"/>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300</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47" t="s">
        <v>994</v>
      </c>
      <c r="D653" s="225"/>
      <c r="E653" s="226"/>
      <c r="F653" s="223"/>
      <c r="G653" s="223"/>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289</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47" t="s">
        <v>995</v>
      </c>
      <c r="D654" s="225"/>
      <c r="E654" s="226">
        <v>1.8519999999999998E-2</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289</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47" t="s">
        <v>996</v>
      </c>
      <c r="D655" s="225"/>
      <c r="E655" s="226">
        <v>6.0200000000000002E-3</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289</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22.5" outlineLevel="1" x14ac:dyDescent="0.2">
      <c r="A656" s="235">
        <v>132</v>
      </c>
      <c r="B656" s="236" t="s">
        <v>997</v>
      </c>
      <c r="C656" s="245" t="s">
        <v>998</v>
      </c>
      <c r="D656" s="237" t="s">
        <v>404</v>
      </c>
      <c r="E656" s="238">
        <v>0.14129</v>
      </c>
      <c r="F656" s="239"/>
      <c r="G656" s="240">
        <f>ROUND(E656*F656,2)</f>
        <v>0</v>
      </c>
      <c r="H656" s="239"/>
      <c r="I656" s="240">
        <f>ROUND(E656*H656,2)</f>
        <v>0</v>
      </c>
      <c r="J656" s="239"/>
      <c r="K656" s="240">
        <f>ROUND(E656*J656,2)</f>
        <v>0</v>
      </c>
      <c r="L656" s="240">
        <v>21</v>
      </c>
      <c r="M656" s="240">
        <f>G656*(1+L656/100)</f>
        <v>0</v>
      </c>
      <c r="N656" s="238">
        <v>1.0662499999999999</v>
      </c>
      <c r="O656" s="238">
        <f>ROUND(E656*N656,2)</f>
        <v>0.15</v>
      </c>
      <c r="P656" s="238">
        <v>0</v>
      </c>
      <c r="Q656" s="238">
        <f>ROUND(E656*P656,2)</f>
        <v>0</v>
      </c>
      <c r="R656" s="240" t="s">
        <v>328</v>
      </c>
      <c r="S656" s="240" t="s">
        <v>258</v>
      </c>
      <c r="T656" s="241" t="s">
        <v>258</v>
      </c>
      <c r="U656" s="223">
        <v>15.231</v>
      </c>
      <c r="V656" s="223">
        <f>ROUND(E656*U656,2)</f>
        <v>2.15</v>
      </c>
      <c r="W656" s="223"/>
      <c r="X656" s="223" t="s">
        <v>297</v>
      </c>
      <c r="Y656" s="223" t="s">
        <v>261</v>
      </c>
      <c r="Z656" s="212"/>
      <c r="AA656" s="212"/>
      <c r="AB656" s="212"/>
      <c r="AC656" s="212"/>
      <c r="AD656" s="212"/>
      <c r="AE656" s="212"/>
      <c r="AF656" s="212"/>
      <c r="AG656" s="212" t="s">
        <v>298</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67" t="s">
        <v>514</v>
      </c>
      <c r="D657" s="256"/>
      <c r="E657" s="256"/>
      <c r="F657" s="256"/>
      <c r="G657" s="256"/>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300</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47" t="s">
        <v>999</v>
      </c>
      <c r="D658" s="225"/>
      <c r="E658" s="226"/>
      <c r="F658" s="223"/>
      <c r="G658" s="223"/>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289</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47" t="s">
        <v>1000</v>
      </c>
      <c r="D659" s="225"/>
      <c r="E659" s="226">
        <v>0.14129</v>
      </c>
      <c r="F659" s="223"/>
      <c r="G659" s="223"/>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289</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35">
        <v>133</v>
      </c>
      <c r="B660" s="236" t="s">
        <v>1001</v>
      </c>
      <c r="C660" s="245" t="s">
        <v>1002</v>
      </c>
      <c r="D660" s="237" t="s">
        <v>295</v>
      </c>
      <c r="E660" s="238">
        <v>3.0226899999999999</v>
      </c>
      <c r="F660" s="239"/>
      <c r="G660" s="240">
        <f>ROUND(E660*F660,2)</f>
        <v>0</v>
      </c>
      <c r="H660" s="239"/>
      <c r="I660" s="240">
        <f>ROUND(E660*H660,2)</f>
        <v>0</v>
      </c>
      <c r="J660" s="239"/>
      <c r="K660" s="240">
        <f>ROUND(E660*J660,2)</f>
        <v>0</v>
      </c>
      <c r="L660" s="240">
        <v>21</v>
      </c>
      <c r="M660" s="240">
        <f>G660*(1+L660/100)</f>
        <v>0</v>
      </c>
      <c r="N660" s="238">
        <v>1.837</v>
      </c>
      <c r="O660" s="238">
        <f>ROUND(E660*N660,2)</f>
        <v>5.55</v>
      </c>
      <c r="P660" s="238">
        <v>0</v>
      </c>
      <c r="Q660" s="238">
        <f>ROUND(E660*P660,2)</f>
        <v>0</v>
      </c>
      <c r="R660" s="240" t="s">
        <v>328</v>
      </c>
      <c r="S660" s="240" t="s">
        <v>258</v>
      </c>
      <c r="T660" s="241" t="s">
        <v>258</v>
      </c>
      <c r="U660" s="223">
        <v>1.8360000000000001</v>
      </c>
      <c r="V660" s="223">
        <f>ROUND(E660*U660,2)</f>
        <v>5.55</v>
      </c>
      <c r="W660" s="223"/>
      <c r="X660" s="223" t="s">
        <v>297</v>
      </c>
      <c r="Y660" s="223" t="s">
        <v>261</v>
      </c>
      <c r="Z660" s="212"/>
      <c r="AA660" s="212"/>
      <c r="AB660" s="212"/>
      <c r="AC660" s="212"/>
      <c r="AD660" s="212"/>
      <c r="AE660" s="212"/>
      <c r="AF660" s="212"/>
      <c r="AG660" s="212" t="s">
        <v>298</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67" t="s">
        <v>1003</v>
      </c>
      <c r="D661" s="256"/>
      <c r="E661" s="256"/>
      <c r="F661" s="256"/>
      <c r="G661" s="256"/>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300</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42" t="str">
        <f>C661</f>
        <v>pod mazaniny a dlažby, popř. na plochých střechách, vodorovný nebo ve spádu, s udusáním a urovnáním povrchu,</v>
      </c>
      <c r="BB661" s="212"/>
      <c r="BC661" s="212"/>
      <c r="BD661" s="212"/>
      <c r="BE661" s="212"/>
      <c r="BF661" s="212"/>
      <c r="BG661" s="212"/>
      <c r="BH661" s="212"/>
    </row>
    <row r="662" spans="1:60" outlineLevel="2" x14ac:dyDescent="0.2">
      <c r="A662" s="219"/>
      <c r="B662" s="220"/>
      <c r="C662" s="247" t="s">
        <v>1004</v>
      </c>
      <c r="D662" s="225"/>
      <c r="E662" s="226">
        <v>1.83769</v>
      </c>
      <c r="F662" s="223"/>
      <c r="G662" s="223"/>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289</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47" t="s">
        <v>1005</v>
      </c>
      <c r="D663" s="225"/>
      <c r="E663" s="226">
        <v>0.59750000000000003</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289</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47" t="s">
        <v>1006</v>
      </c>
      <c r="D664" s="225"/>
      <c r="E664" s="226">
        <v>0.58750000000000002</v>
      </c>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289</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35">
        <v>134</v>
      </c>
      <c r="B665" s="236" t="s">
        <v>1007</v>
      </c>
      <c r="C665" s="245" t="s">
        <v>1008</v>
      </c>
      <c r="D665" s="237" t="s">
        <v>295</v>
      </c>
      <c r="E665" s="238">
        <v>0.76349999999999996</v>
      </c>
      <c r="F665" s="239"/>
      <c r="G665" s="240">
        <f>ROUND(E665*F665,2)</f>
        <v>0</v>
      </c>
      <c r="H665" s="239"/>
      <c r="I665" s="240">
        <f>ROUND(E665*H665,2)</f>
        <v>0</v>
      </c>
      <c r="J665" s="239"/>
      <c r="K665" s="240">
        <f>ROUND(E665*J665,2)</f>
        <v>0</v>
      </c>
      <c r="L665" s="240">
        <v>21</v>
      </c>
      <c r="M665" s="240">
        <f>G665*(1+L665/100)</f>
        <v>0</v>
      </c>
      <c r="N665" s="238">
        <v>0.38850000000000001</v>
      </c>
      <c r="O665" s="238">
        <f>ROUND(E665*N665,2)</f>
        <v>0.3</v>
      </c>
      <c r="P665" s="238">
        <v>0</v>
      </c>
      <c r="Q665" s="238">
        <f>ROUND(E665*P665,2)</f>
        <v>0</v>
      </c>
      <c r="R665" s="240" t="s">
        <v>328</v>
      </c>
      <c r="S665" s="240" t="s">
        <v>258</v>
      </c>
      <c r="T665" s="241" t="s">
        <v>258</v>
      </c>
      <c r="U665" s="223">
        <v>1.8360000000000001</v>
      </c>
      <c r="V665" s="223">
        <f>ROUND(E665*U665,2)</f>
        <v>1.4</v>
      </c>
      <c r="W665" s="223"/>
      <c r="X665" s="223" t="s">
        <v>297</v>
      </c>
      <c r="Y665" s="223" t="s">
        <v>261</v>
      </c>
      <c r="Z665" s="212"/>
      <c r="AA665" s="212"/>
      <c r="AB665" s="212"/>
      <c r="AC665" s="212"/>
      <c r="AD665" s="212"/>
      <c r="AE665" s="212"/>
      <c r="AF665" s="212"/>
      <c r="AG665" s="212" t="s">
        <v>298</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67" t="s">
        <v>1009</v>
      </c>
      <c r="D666" s="256"/>
      <c r="E666" s="256"/>
      <c r="F666" s="256"/>
      <c r="G666" s="256"/>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300</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42" t="str">
        <f>C666</f>
        <v>pod  mazaniny a dlažby, popř. na plochých střechách vodorovný nebo ve spádu s udusáním a urovnáním povrchu</v>
      </c>
      <c r="BB666" s="212"/>
      <c r="BC666" s="212"/>
      <c r="BD666" s="212"/>
      <c r="BE666" s="212"/>
      <c r="BF666" s="212"/>
      <c r="BG666" s="212"/>
      <c r="BH666" s="212"/>
    </row>
    <row r="667" spans="1:60" outlineLevel="2" x14ac:dyDescent="0.2">
      <c r="A667" s="219"/>
      <c r="B667" s="220"/>
      <c r="C667" s="247" t="s">
        <v>1010</v>
      </c>
      <c r="D667" s="225"/>
      <c r="E667" s="226">
        <v>0.76349999999999996</v>
      </c>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289</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22.5" outlineLevel="1" x14ac:dyDescent="0.2">
      <c r="A668" s="235">
        <v>135</v>
      </c>
      <c r="B668" s="236" t="s">
        <v>1011</v>
      </c>
      <c r="C668" s="245" t="s">
        <v>1012</v>
      </c>
      <c r="D668" s="237" t="s">
        <v>321</v>
      </c>
      <c r="E668" s="238">
        <v>25.36</v>
      </c>
      <c r="F668" s="239"/>
      <c r="G668" s="240">
        <f>ROUND(E668*F668,2)</f>
        <v>0</v>
      </c>
      <c r="H668" s="239"/>
      <c r="I668" s="240">
        <f>ROUND(E668*H668,2)</f>
        <v>0</v>
      </c>
      <c r="J668" s="239"/>
      <c r="K668" s="240">
        <f>ROUND(E668*J668,2)</f>
        <v>0</v>
      </c>
      <c r="L668" s="240">
        <v>21</v>
      </c>
      <c r="M668" s="240">
        <f>G668*(1+L668/100)</f>
        <v>0</v>
      </c>
      <c r="N668" s="238">
        <v>2.9999999999999997E-4</v>
      </c>
      <c r="O668" s="238">
        <f>ROUND(E668*N668,2)</f>
        <v>0.01</v>
      </c>
      <c r="P668" s="238">
        <v>0</v>
      </c>
      <c r="Q668" s="238">
        <f>ROUND(E668*P668,2)</f>
        <v>0</v>
      </c>
      <c r="R668" s="240" t="s">
        <v>328</v>
      </c>
      <c r="S668" s="240" t="s">
        <v>258</v>
      </c>
      <c r="T668" s="241" t="s">
        <v>258</v>
      </c>
      <c r="U668" s="223">
        <v>0.09</v>
      </c>
      <c r="V668" s="223">
        <f>ROUND(E668*U668,2)</f>
        <v>2.2799999999999998</v>
      </c>
      <c r="W668" s="223"/>
      <c r="X668" s="223" t="s">
        <v>297</v>
      </c>
      <c r="Y668" s="223" t="s">
        <v>261</v>
      </c>
      <c r="Z668" s="212"/>
      <c r="AA668" s="212"/>
      <c r="AB668" s="212"/>
      <c r="AC668" s="212"/>
      <c r="AD668" s="212"/>
      <c r="AE668" s="212"/>
      <c r="AF668" s="212"/>
      <c r="AG668" s="212" t="s">
        <v>298</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2" x14ac:dyDescent="0.2">
      <c r="A669" s="219"/>
      <c r="B669" s="220"/>
      <c r="C669" s="267" t="s">
        <v>1013</v>
      </c>
      <c r="D669" s="256"/>
      <c r="E669" s="256"/>
      <c r="F669" s="256"/>
      <c r="G669" s="256"/>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300</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47" t="s">
        <v>1014</v>
      </c>
      <c r="D670" s="225"/>
      <c r="E670" s="226"/>
      <c r="F670" s="223"/>
      <c r="G670" s="22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289</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47" t="s">
        <v>1015</v>
      </c>
      <c r="D671" s="225"/>
      <c r="E671" s="226">
        <v>13.36</v>
      </c>
      <c r="F671" s="223"/>
      <c r="G671" s="223"/>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289</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47" t="s">
        <v>736</v>
      </c>
      <c r="D672" s="225"/>
      <c r="E672" s="226">
        <v>5.5</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289</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47" t="s">
        <v>737</v>
      </c>
      <c r="D673" s="225"/>
      <c r="E673" s="226">
        <v>6.5</v>
      </c>
      <c r="F673" s="223"/>
      <c r="G673" s="223"/>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289</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ht="22.5" outlineLevel="1" x14ac:dyDescent="0.2">
      <c r="A674" s="235">
        <v>136</v>
      </c>
      <c r="B674" s="236" t="s">
        <v>1016</v>
      </c>
      <c r="C674" s="245" t="s">
        <v>1017</v>
      </c>
      <c r="D674" s="237" t="s">
        <v>321</v>
      </c>
      <c r="E674" s="238">
        <v>1.4</v>
      </c>
      <c r="F674" s="239"/>
      <c r="G674" s="240">
        <f>ROUND(E674*F674,2)</f>
        <v>0</v>
      </c>
      <c r="H674" s="239"/>
      <c r="I674" s="240">
        <f>ROUND(E674*H674,2)</f>
        <v>0</v>
      </c>
      <c r="J674" s="239"/>
      <c r="K674" s="240">
        <f>ROUND(E674*J674,2)</f>
        <v>0</v>
      </c>
      <c r="L674" s="240">
        <v>21</v>
      </c>
      <c r="M674" s="240">
        <f>G674*(1+L674/100)</f>
        <v>0</v>
      </c>
      <c r="N674" s="238">
        <v>4.265E-2</v>
      </c>
      <c r="O674" s="238">
        <f>ROUND(E674*N674,2)</f>
        <v>0.06</v>
      </c>
      <c r="P674" s="238">
        <v>0</v>
      </c>
      <c r="Q674" s="238">
        <f>ROUND(E674*P674,2)</f>
        <v>0</v>
      </c>
      <c r="R674" s="240" t="s">
        <v>328</v>
      </c>
      <c r="S674" s="240" t="s">
        <v>258</v>
      </c>
      <c r="T674" s="241" t="s">
        <v>258</v>
      </c>
      <c r="U674" s="223">
        <v>0.41849999999999998</v>
      </c>
      <c r="V674" s="223">
        <f>ROUND(E674*U674,2)</f>
        <v>0.59</v>
      </c>
      <c r="W674" s="223"/>
      <c r="X674" s="223" t="s">
        <v>297</v>
      </c>
      <c r="Y674" s="223" t="s">
        <v>261</v>
      </c>
      <c r="Z674" s="212"/>
      <c r="AA674" s="212"/>
      <c r="AB674" s="212"/>
      <c r="AC674" s="212"/>
      <c r="AD674" s="212"/>
      <c r="AE674" s="212"/>
      <c r="AF674" s="212"/>
      <c r="AG674" s="212" t="s">
        <v>298</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67" t="s">
        <v>1013</v>
      </c>
      <c r="D675" s="256"/>
      <c r="E675" s="256"/>
      <c r="F675" s="256"/>
      <c r="G675" s="256"/>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300</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2" x14ac:dyDescent="0.2">
      <c r="A676" s="219"/>
      <c r="B676" s="220"/>
      <c r="C676" s="247" t="s">
        <v>1018</v>
      </c>
      <c r="D676" s="225"/>
      <c r="E676" s="226">
        <v>1.4</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289</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ht="33.75" outlineLevel="1" x14ac:dyDescent="0.2">
      <c r="A677" s="235">
        <v>137</v>
      </c>
      <c r="B677" s="236" t="s">
        <v>1019</v>
      </c>
      <c r="C677" s="245" t="s">
        <v>1020</v>
      </c>
      <c r="D677" s="237" t="s">
        <v>321</v>
      </c>
      <c r="E677" s="238">
        <v>23.5</v>
      </c>
      <c r="F677" s="239"/>
      <c r="G677" s="240">
        <f>ROUND(E677*F677,2)</f>
        <v>0</v>
      </c>
      <c r="H677" s="239"/>
      <c r="I677" s="240">
        <f>ROUND(E677*H677,2)</f>
        <v>0</v>
      </c>
      <c r="J677" s="239"/>
      <c r="K677" s="240">
        <f>ROUND(E677*J677,2)</f>
        <v>0</v>
      </c>
      <c r="L677" s="240">
        <v>21</v>
      </c>
      <c r="M677" s="240">
        <f>G677*(1+L677/100)</f>
        <v>0</v>
      </c>
      <c r="N677" s="238">
        <v>1.0919999999999999E-2</v>
      </c>
      <c r="O677" s="238">
        <f>ROUND(E677*N677,2)</f>
        <v>0.26</v>
      </c>
      <c r="P677" s="238">
        <v>0</v>
      </c>
      <c r="Q677" s="238">
        <f>ROUND(E677*P677,2)</f>
        <v>0</v>
      </c>
      <c r="R677" s="240" t="s">
        <v>328</v>
      </c>
      <c r="S677" s="240" t="s">
        <v>258</v>
      </c>
      <c r="T677" s="241" t="s">
        <v>258</v>
      </c>
      <c r="U677" s="223">
        <v>0.35149999999999998</v>
      </c>
      <c r="V677" s="223">
        <f>ROUND(E677*U677,2)</f>
        <v>8.26</v>
      </c>
      <c r="W677" s="223"/>
      <c r="X677" s="223" t="s">
        <v>297</v>
      </c>
      <c r="Y677" s="223" t="s">
        <v>261</v>
      </c>
      <c r="Z677" s="212"/>
      <c r="AA677" s="212"/>
      <c r="AB677" s="212"/>
      <c r="AC677" s="212"/>
      <c r="AD677" s="212"/>
      <c r="AE677" s="212"/>
      <c r="AF677" s="212"/>
      <c r="AG677" s="212" t="s">
        <v>298</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67" t="s">
        <v>1013</v>
      </c>
      <c r="D678" s="256"/>
      <c r="E678" s="256"/>
      <c r="F678" s="256"/>
      <c r="G678" s="256"/>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300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69" t="s">
        <v>1021</v>
      </c>
      <c r="D679" s="264"/>
      <c r="E679" s="264"/>
      <c r="F679" s="264"/>
      <c r="G679" s="264"/>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264</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47" t="s">
        <v>1022</v>
      </c>
      <c r="D680" s="225"/>
      <c r="E680" s="226"/>
      <c r="F680" s="223"/>
      <c r="G680" s="223"/>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289</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47" t="s">
        <v>774</v>
      </c>
      <c r="D681" s="225"/>
      <c r="E681" s="226">
        <v>11.4</v>
      </c>
      <c r="F681" s="223"/>
      <c r="G681" s="223"/>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289</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47" t="s">
        <v>1023</v>
      </c>
      <c r="D682" s="225"/>
      <c r="E682" s="226">
        <v>4.7</v>
      </c>
      <c r="F682" s="223"/>
      <c r="G682" s="223"/>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289</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47" t="s">
        <v>1024</v>
      </c>
      <c r="D683" s="225"/>
      <c r="E683" s="226">
        <v>2.6</v>
      </c>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289</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47" t="s">
        <v>1025</v>
      </c>
      <c r="D684" s="225"/>
      <c r="E684" s="226">
        <v>2</v>
      </c>
      <c r="F684" s="223"/>
      <c r="G684" s="223"/>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289</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47" t="s">
        <v>1026</v>
      </c>
      <c r="D685" s="225"/>
      <c r="E685" s="226">
        <v>2.8</v>
      </c>
      <c r="F685" s="223"/>
      <c r="G685" s="223"/>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289</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ht="33.75" outlineLevel="1" x14ac:dyDescent="0.2">
      <c r="A686" s="235">
        <v>138</v>
      </c>
      <c r="B686" s="236" t="s">
        <v>1027</v>
      </c>
      <c r="C686" s="245" t="s">
        <v>1028</v>
      </c>
      <c r="D686" s="237" t="s">
        <v>321</v>
      </c>
      <c r="E686" s="238">
        <v>40.700000000000003</v>
      </c>
      <c r="F686" s="239"/>
      <c r="G686" s="240">
        <f>ROUND(E686*F686,2)</f>
        <v>0</v>
      </c>
      <c r="H686" s="239"/>
      <c r="I686" s="240">
        <f>ROUND(E686*H686,2)</f>
        <v>0</v>
      </c>
      <c r="J686" s="239"/>
      <c r="K686" s="240">
        <f>ROUND(E686*J686,2)</f>
        <v>0</v>
      </c>
      <c r="L686" s="240">
        <v>21</v>
      </c>
      <c r="M686" s="240">
        <f>G686*(1+L686/100)</f>
        <v>0</v>
      </c>
      <c r="N686" s="238">
        <v>1.2710000000000001E-2</v>
      </c>
      <c r="O686" s="238">
        <f>ROUND(E686*N686,2)</f>
        <v>0.52</v>
      </c>
      <c r="P686" s="238">
        <v>0</v>
      </c>
      <c r="Q686" s="238">
        <f>ROUND(E686*P686,2)</f>
        <v>0</v>
      </c>
      <c r="R686" s="240" t="s">
        <v>328</v>
      </c>
      <c r="S686" s="240" t="s">
        <v>258</v>
      </c>
      <c r="T686" s="241" t="s">
        <v>258</v>
      </c>
      <c r="U686" s="223">
        <v>0.35525000000000001</v>
      </c>
      <c r="V686" s="223">
        <f>ROUND(E686*U686,2)</f>
        <v>14.46</v>
      </c>
      <c r="W686" s="223"/>
      <c r="X686" s="223" t="s">
        <v>297</v>
      </c>
      <c r="Y686" s="223" t="s">
        <v>261</v>
      </c>
      <c r="Z686" s="212"/>
      <c r="AA686" s="212"/>
      <c r="AB686" s="212"/>
      <c r="AC686" s="212"/>
      <c r="AD686" s="212"/>
      <c r="AE686" s="212"/>
      <c r="AF686" s="212"/>
      <c r="AG686" s="212" t="s">
        <v>298</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67" t="s">
        <v>1013</v>
      </c>
      <c r="D687" s="256"/>
      <c r="E687" s="256"/>
      <c r="F687" s="256"/>
      <c r="G687" s="256"/>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300</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2" x14ac:dyDescent="0.2">
      <c r="A688" s="219"/>
      <c r="B688" s="220"/>
      <c r="C688" s="269" t="s">
        <v>1021</v>
      </c>
      <c r="D688" s="264"/>
      <c r="E688" s="264"/>
      <c r="F688" s="264"/>
      <c r="G688" s="264"/>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264</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47" t="s">
        <v>1029</v>
      </c>
      <c r="D689" s="225"/>
      <c r="E689" s="226"/>
      <c r="F689" s="223"/>
      <c r="G689" s="223"/>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289</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47" t="s">
        <v>717</v>
      </c>
      <c r="D690" s="225"/>
      <c r="E690" s="226">
        <v>19.3</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289</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47" t="s">
        <v>718</v>
      </c>
      <c r="D691" s="225"/>
      <c r="E691" s="226">
        <v>6.4</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289</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47" t="s">
        <v>719</v>
      </c>
      <c r="D692" s="225"/>
      <c r="E692" s="226">
        <v>15</v>
      </c>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289</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ht="33.75" outlineLevel="1" x14ac:dyDescent="0.2">
      <c r="A693" s="235">
        <v>139</v>
      </c>
      <c r="B693" s="236" t="s">
        <v>1030</v>
      </c>
      <c r="C693" s="245" t="s">
        <v>1031</v>
      </c>
      <c r="D693" s="237" t="s">
        <v>321</v>
      </c>
      <c r="E693" s="238">
        <v>18.899999999999999</v>
      </c>
      <c r="F693" s="239"/>
      <c r="G693" s="240">
        <f>ROUND(E693*F693,2)</f>
        <v>0</v>
      </c>
      <c r="H693" s="239"/>
      <c r="I693" s="240">
        <f>ROUND(E693*H693,2)</f>
        <v>0</v>
      </c>
      <c r="J693" s="239"/>
      <c r="K693" s="240">
        <f>ROUND(E693*J693,2)</f>
        <v>0</v>
      </c>
      <c r="L693" s="240">
        <v>21</v>
      </c>
      <c r="M693" s="240">
        <f>G693*(1+L693/100)</f>
        <v>0</v>
      </c>
      <c r="N693" s="238">
        <v>1.4489999999999999E-2</v>
      </c>
      <c r="O693" s="238">
        <f>ROUND(E693*N693,2)</f>
        <v>0.27</v>
      </c>
      <c r="P693" s="238">
        <v>0</v>
      </c>
      <c r="Q693" s="238">
        <f>ROUND(E693*P693,2)</f>
        <v>0</v>
      </c>
      <c r="R693" s="240" t="s">
        <v>328</v>
      </c>
      <c r="S693" s="240" t="s">
        <v>258</v>
      </c>
      <c r="T693" s="241" t="s">
        <v>258</v>
      </c>
      <c r="U693" s="223">
        <v>0.35899999999999999</v>
      </c>
      <c r="V693" s="223">
        <f>ROUND(E693*U693,2)</f>
        <v>6.79</v>
      </c>
      <c r="W693" s="223"/>
      <c r="X693" s="223" t="s">
        <v>297</v>
      </c>
      <c r="Y693" s="223" t="s">
        <v>261</v>
      </c>
      <c r="Z693" s="212"/>
      <c r="AA693" s="212"/>
      <c r="AB693" s="212"/>
      <c r="AC693" s="212"/>
      <c r="AD693" s="212"/>
      <c r="AE693" s="212"/>
      <c r="AF693" s="212"/>
      <c r="AG693" s="212" t="s">
        <v>298</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67" t="s">
        <v>1013</v>
      </c>
      <c r="D694" s="256"/>
      <c r="E694" s="256"/>
      <c r="F694" s="256"/>
      <c r="G694" s="256"/>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300</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69" t="s">
        <v>1021</v>
      </c>
      <c r="D695" s="264"/>
      <c r="E695" s="264"/>
      <c r="F695" s="264"/>
      <c r="G695" s="264"/>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264</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47" t="s">
        <v>1032</v>
      </c>
      <c r="D696" s="225"/>
      <c r="E696" s="226"/>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289</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47" t="s">
        <v>1033</v>
      </c>
      <c r="D697" s="225"/>
      <c r="E697" s="226">
        <v>10.7</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289</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7" t="s">
        <v>1034</v>
      </c>
      <c r="D698" s="225"/>
      <c r="E698" s="226">
        <v>2.6</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289</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7" t="s">
        <v>1035</v>
      </c>
      <c r="D699" s="225"/>
      <c r="E699" s="226">
        <v>2.9</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289</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7" t="s">
        <v>1036</v>
      </c>
      <c r="D700" s="225"/>
      <c r="E700" s="226">
        <v>2.7</v>
      </c>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289</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ht="33.75" outlineLevel="1" x14ac:dyDescent="0.2">
      <c r="A701" s="235">
        <v>140</v>
      </c>
      <c r="B701" s="236" t="s">
        <v>1037</v>
      </c>
      <c r="C701" s="245" t="s">
        <v>1038</v>
      </c>
      <c r="D701" s="237" t="s">
        <v>321</v>
      </c>
      <c r="E701" s="238">
        <v>25.36</v>
      </c>
      <c r="F701" s="239"/>
      <c r="G701" s="240">
        <f>ROUND(E701*F701,2)</f>
        <v>0</v>
      </c>
      <c r="H701" s="239"/>
      <c r="I701" s="240">
        <f>ROUND(E701*H701,2)</f>
        <v>0</v>
      </c>
      <c r="J701" s="239"/>
      <c r="K701" s="240">
        <f>ROUND(E701*J701,2)</f>
        <v>0</v>
      </c>
      <c r="L701" s="240">
        <v>21</v>
      </c>
      <c r="M701" s="240">
        <f>G701*(1+L701/100)</f>
        <v>0</v>
      </c>
      <c r="N701" s="238">
        <v>4.4839999999999998E-2</v>
      </c>
      <c r="O701" s="238">
        <f>ROUND(E701*N701,2)</f>
        <v>1.1399999999999999</v>
      </c>
      <c r="P701" s="238">
        <v>0</v>
      </c>
      <c r="Q701" s="238">
        <f>ROUND(E701*P701,2)</f>
        <v>0</v>
      </c>
      <c r="R701" s="240" t="s">
        <v>328</v>
      </c>
      <c r="S701" s="240" t="s">
        <v>258</v>
      </c>
      <c r="T701" s="241" t="s">
        <v>258</v>
      </c>
      <c r="U701" s="223">
        <v>0.218</v>
      </c>
      <c r="V701" s="223">
        <f>ROUND(E701*U701,2)</f>
        <v>5.53</v>
      </c>
      <c r="W701" s="223"/>
      <c r="X701" s="223" t="s">
        <v>297</v>
      </c>
      <c r="Y701" s="223" t="s">
        <v>261</v>
      </c>
      <c r="Z701" s="212"/>
      <c r="AA701" s="212"/>
      <c r="AB701" s="212"/>
      <c r="AC701" s="212"/>
      <c r="AD701" s="212"/>
      <c r="AE701" s="212"/>
      <c r="AF701" s="212"/>
      <c r="AG701" s="212" t="s">
        <v>298</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2" x14ac:dyDescent="0.2">
      <c r="A702" s="219"/>
      <c r="B702" s="220"/>
      <c r="C702" s="267" t="s">
        <v>1013</v>
      </c>
      <c r="D702" s="256"/>
      <c r="E702" s="256"/>
      <c r="F702" s="256"/>
      <c r="G702" s="256"/>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300</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2" x14ac:dyDescent="0.2">
      <c r="A703" s="219"/>
      <c r="B703" s="220"/>
      <c r="C703" s="247" t="s">
        <v>1014</v>
      </c>
      <c r="D703" s="225"/>
      <c r="E703" s="226"/>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289</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7" t="s">
        <v>1015</v>
      </c>
      <c r="D704" s="225"/>
      <c r="E704" s="226">
        <v>13.36</v>
      </c>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289</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47" t="s">
        <v>736</v>
      </c>
      <c r="D705" s="225"/>
      <c r="E705" s="226">
        <v>5.5</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289</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47" t="s">
        <v>737</v>
      </c>
      <c r="D706" s="225"/>
      <c r="E706" s="226">
        <v>6.5</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289</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35">
        <v>141</v>
      </c>
      <c r="B707" s="236" t="s">
        <v>1039</v>
      </c>
      <c r="C707" s="245" t="s">
        <v>1040</v>
      </c>
      <c r="D707" s="237" t="s">
        <v>1041</v>
      </c>
      <c r="E707" s="238">
        <v>2.5</v>
      </c>
      <c r="F707" s="239"/>
      <c r="G707" s="240">
        <f>ROUND(E707*F707,2)</f>
        <v>0</v>
      </c>
      <c r="H707" s="239"/>
      <c r="I707" s="240">
        <f>ROUND(E707*H707,2)</f>
        <v>0</v>
      </c>
      <c r="J707" s="239"/>
      <c r="K707" s="240">
        <f>ROUND(E707*J707,2)</f>
        <v>0</v>
      </c>
      <c r="L707" s="240">
        <v>21</v>
      </c>
      <c r="M707" s="240">
        <f>G707*(1+L707/100)</f>
        <v>0</v>
      </c>
      <c r="N707" s="238">
        <v>0</v>
      </c>
      <c r="O707" s="238">
        <f>ROUND(E707*N707,2)</f>
        <v>0</v>
      </c>
      <c r="P707" s="238">
        <v>0</v>
      </c>
      <c r="Q707" s="238">
        <f>ROUND(E707*P707,2)</f>
        <v>0</v>
      </c>
      <c r="R707" s="240" t="s">
        <v>1042</v>
      </c>
      <c r="S707" s="240" t="s">
        <v>258</v>
      </c>
      <c r="T707" s="241" t="s">
        <v>258</v>
      </c>
      <c r="U707" s="223">
        <v>0</v>
      </c>
      <c r="V707" s="223">
        <f>ROUND(E707*U707,2)</f>
        <v>0</v>
      </c>
      <c r="W707" s="223"/>
      <c r="X707" s="223" t="s">
        <v>1043</v>
      </c>
      <c r="Y707" s="223" t="s">
        <v>261</v>
      </c>
      <c r="Z707" s="212"/>
      <c r="AA707" s="212"/>
      <c r="AB707" s="212"/>
      <c r="AC707" s="212"/>
      <c r="AD707" s="212"/>
      <c r="AE707" s="212"/>
      <c r="AF707" s="212"/>
      <c r="AG707" s="212" t="s">
        <v>1044</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2" x14ac:dyDescent="0.2">
      <c r="A708" s="219"/>
      <c r="B708" s="220"/>
      <c r="C708" s="246" t="s">
        <v>1045</v>
      </c>
      <c r="D708" s="243"/>
      <c r="E708" s="243"/>
      <c r="F708" s="243"/>
      <c r="G708" s="24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264</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69" t="s">
        <v>1046</v>
      </c>
      <c r="D709" s="264"/>
      <c r="E709" s="264"/>
      <c r="F709" s="264"/>
      <c r="G709" s="264"/>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264</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69" t="s">
        <v>1047</v>
      </c>
      <c r="D710" s="264"/>
      <c r="E710" s="264"/>
      <c r="F710" s="264"/>
      <c r="G710" s="264"/>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264</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69" t="s">
        <v>1048</v>
      </c>
      <c r="D711" s="264"/>
      <c r="E711" s="264"/>
      <c r="F711" s="264"/>
      <c r="G711" s="264"/>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264</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69" t="s">
        <v>1049</v>
      </c>
      <c r="D712" s="264"/>
      <c r="E712" s="264"/>
      <c r="F712" s="264"/>
      <c r="G712" s="264"/>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264</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x14ac:dyDescent="0.2">
      <c r="A713" s="228" t="s">
        <v>253</v>
      </c>
      <c r="B713" s="229" t="s">
        <v>107</v>
      </c>
      <c r="C713" s="244" t="s">
        <v>108</v>
      </c>
      <c r="D713" s="230"/>
      <c r="E713" s="231"/>
      <c r="F713" s="232"/>
      <c r="G713" s="232">
        <f>SUMIF(AG714:AG791,"&lt;&gt;NOR",G714:G791)</f>
        <v>0</v>
      </c>
      <c r="H713" s="232"/>
      <c r="I713" s="232">
        <f>SUM(I714:I791)</f>
        <v>0</v>
      </c>
      <c r="J713" s="232"/>
      <c r="K713" s="232">
        <f>SUM(K714:K791)</f>
        <v>0</v>
      </c>
      <c r="L713" s="232"/>
      <c r="M713" s="232">
        <f>SUM(M714:M791)</f>
        <v>0</v>
      </c>
      <c r="N713" s="231"/>
      <c r="O713" s="231">
        <f>SUM(O714:O791)</f>
        <v>1.7000000000000004</v>
      </c>
      <c r="P713" s="231"/>
      <c r="Q713" s="231">
        <f>SUM(Q714:Q791)</f>
        <v>0</v>
      </c>
      <c r="R713" s="232"/>
      <c r="S713" s="232"/>
      <c r="T713" s="233"/>
      <c r="U713" s="227"/>
      <c r="V713" s="227">
        <f>SUM(V714:V791)</f>
        <v>56.670000000000009</v>
      </c>
      <c r="W713" s="227"/>
      <c r="X713" s="227"/>
      <c r="Y713" s="227"/>
      <c r="AG713" t="s">
        <v>254</v>
      </c>
    </row>
    <row r="714" spans="1:60" outlineLevel="1" x14ac:dyDescent="0.2">
      <c r="A714" s="235">
        <v>142</v>
      </c>
      <c r="B714" s="236" t="s">
        <v>1050</v>
      </c>
      <c r="C714" s="245" t="s">
        <v>1051</v>
      </c>
      <c r="D714" s="237" t="s">
        <v>321</v>
      </c>
      <c r="E714" s="238">
        <v>2.9122499999999998</v>
      </c>
      <c r="F714" s="239"/>
      <c r="G714" s="240">
        <f>ROUND(E714*F714,2)</f>
        <v>0</v>
      </c>
      <c r="H714" s="239"/>
      <c r="I714" s="240">
        <f>ROUND(E714*H714,2)</f>
        <v>0</v>
      </c>
      <c r="J714" s="239"/>
      <c r="K714" s="240">
        <f>ROUND(E714*J714,2)</f>
        <v>0</v>
      </c>
      <c r="L714" s="240">
        <v>21</v>
      </c>
      <c r="M714" s="240">
        <f>G714*(1+L714/100)</f>
        <v>0</v>
      </c>
      <c r="N714" s="238">
        <v>1.023E-2</v>
      </c>
      <c r="O714" s="238">
        <f>ROUND(E714*N714,2)</f>
        <v>0.03</v>
      </c>
      <c r="P714" s="238">
        <v>0</v>
      </c>
      <c r="Q714" s="238">
        <f>ROUND(E714*P714,2)</f>
        <v>0</v>
      </c>
      <c r="R714" s="240" t="s">
        <v>328</v>
      </c>
      <c r="S714" s="240" t="s">
        <v>258</v>
      </c>
      <c r="T714" s="241" t="s">
        <v>258</v>
      </c>
      <c r="U714" s="223">
        <v>1.5620000000000001</v>
      </c>
      <c r="V714" s="223">
        <f>ROUND(E714*U714,2)</f>
        <v>4.55</v>
      </c>
      <c r="W714" s="223"/>
      <c r="X714" s="223" t="s">
        <v>297</v>
      </c>
      <c r="Y714" s="223" t="s">
        <v>261</v>
      </c>
      <c r="Z714" s="212"/>
      <c r="AA714" s="212"/>
      <c r="AB714" s="212"/>
      <c r="AC714" s="212"/>
      <c r="AD714" s="212"/>
      <c r="AE714" s="212"/>
      <c r="AF714" s="212"/>
      <c r="AG714" s="212" t="s">
        <v>298</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ht="22.5" outlineLevel="2" x14ac:dyDescent="0.2">
      <c r="A715" s="219"/>
      <c r="B715" s="220"/>
      <c r="C715" s="267" t="s">
        <v>1052</v>
      </c>
      <c r="D715" s="256"/>
      <c r="E715" s="256"/>
      <c r="F715" s="256"/>
      <c r="G715" s="256"/>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300</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42" t="str">
        <f>C715</f>
        <v>nanesení lepicího tmelu na izolační desky, nalepení desek, natažení stěrky, vtlačení výztužné tkaniny a přehlazení stěrky. Včetně parapetních lišt.</v>
      </c>
      <c r="BB715" s="212"/>
      <c r="BC715" s="212"/>
      <c r="BD715" s="212"/>
      <c r="BE715" s="212"/>
      <c r="BF715" s="212"/>
      <c r="BG715" s="212"/>
      <c r="BH715" s="212"/>
    </row>
    <row r="716" spans="1:60" outlineLevel="2" x14ac:dyDescent="0.2">
      <c r="A716" s="219"/>
      <c r="B716" s="220"/>
      <c r="C716" s="247" t="s">
        <v>1053</v>
      </c>
      <c r="D716" s="225"/>
      <c r="E716" s="226"/>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289</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7" t="s">
        <v>1054</v>
      </c>
      <c r="D717" s="225"/>
      <c r="E717" s="226">
        <v>2.9122499999999998</v>
      </c>
      <c r="F717" s="223"/>
      <c r="G717" s="223"/>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289</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35">
        <v>143</v>
      </c>
      <c r="B718" s="236" t="s">
        <v>1055</v>
      </c>
      <c r="C718" s="245" t="s">
        <v>1056</v>
      </c>
      <c r="D718" s="237" t="s">
        <v>321</v>
      </c>
      <c r="E718" s="238">
        <v>13.0671</v>
      </c>
      <c r="F718" s="239"/>
      <c r="G718" s="240">
        <f>ROUND(E718*F718,2)</f>
        <v>0</v>
      </c>
      <c r="H718" s="239"/>
      <c r="I718" s="240">
        <f>ROUND(E718*H718,2)</f>
        <v>0</v>
      </c>
      <c r="J718" s="239"/>
      <c r="K718" s="240">
        <f>ROUND(E718*J718,2)</f>
        <v>0</v>
      </c>
      <c r="L718" s="240">
        <v>21</v>
      </c>
      <c r="M718" s="240">
        <f>G718*(1+L718/100)</f>
        <v>0</v>
      </c>
      <c r="N718" s="238">
        <v>6.1420000000000002E-2</v>
      </c>
      <c r="O718" s="238">
        <f>ROUND(E718*N718,2)</f>
        <v>0.8</v>
      </c>
      <c r="P718" s="238">
        <v>0</v>
      </c>
      <c r="Q718" s="238">
        <f>ROUND(E718*P718,2)</f>
        <v>0</v>
      </c>
      <c r="R718" s="240" t="s">
        <v>328</v>
      </c>
      <c r="S718" s="240" t="s">
        <v>258</v>
      </c>
      <c r="T718" s="241" t="s">
        <v>258</v>
      </c>
      <c r="U718" s="223">
        <v>0.69599999999999995</v>
      </c>
      <c r="V718" s="223">
        <f>ROUND(E718*U718,2)</f>
        <v>9.09</v>
      </c>
      <c r="W718" s="223"/>
      <c r="X718" s="223" t="s">
        <v>297</v>
      </c>
      <c r="Y718" s="223" t="s">
        <v>261</v>
      </c>
      <c r="Z718" s="212"/>
      <c r="AA718" s="212"/>
      <c r="AB718" s="212"/>
      <c r="AC718" s="212"/>
      <c r="AD718" s="212"/>
      <c r="AE718" s="212"/>
      <c r="AF718" s="212"/>
      <c r="AG718" s="212" t="s">
        <v>298</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2" x14ac:dyDescent="0.2">
      <c r="A719" s="219"/>
      <c r="B719" s="220"/>
      <c r="C719" s="247" t="s">
        <v>1053</v>
      </c>
      <c r="D719" s="225"/>
      <c r="E719" s="226"/>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289</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47" t="s">
        <v>1057</v>
      </c>
      <c r="D720" s="225"/>
      <c r="E720" s="226">
        <v>3.12</v>
      </c>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289</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47" t="s">
        <v>1058</v>
      </c>
      <c r="D721" s="225"/>
      <c r="E721" s="226">
        <v>8.1575000000000006</v>
      </c>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289</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7" t="s">
        <v>1059</v>
      </c>
      <c r="D722" s="225"/>
      <c r="E722" s="226">
        <v>1.7896000000000001</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289</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78.75" outlineLevel="1" x14ac:dyDescent="0.2">
      <c r="A723" s="235">
        <v>144</v>
      </c>
      <c r="B723" s="236" t="s">
        <v>1060</v>
      </c>
      <c r="C723" s="245" t="s">
        <v>1061</v>
      </c>
      <c r="D723" s="237" t="s">
        <v>368</v>
      </c>
      <c r="E723" s="238">
        <v>1</v>
      </c>
      <c r="F723" s="239"/>
      <c r="G723" s="240">
        <f>ROUND(E723*F723,2)</f>
        <v>0</v>
      </c>
      <c r="H723" s="239"/>
      <c r="I723" s="240">
        <f>ROUND(E723*H723,2)</f>
        <v>0</v>
      </c>
      <c r="J723" s="239"/>
      <c r="K723" s="240">
        <f>ROUND(E723*J723,2)</f>
        <v>0</v>
      </c>
      <c r="L723" s="240">
        <v>21</v>
      </c>
      <c r="M723" s="240">
        <f>G723*(1+L723/100)</f>
        <v>0</v>
      </c>
      <c r="N723" s="238">
        <v>3.7650000000000003E-2</v>
      </c>
      <c r="O723" s="238">
        <f>ROUND(E723*N723,2)</f>
        <v>0.04</v>
      </c>
      <c r="P723" s="238">
        <v>0</v>
      </c>
      <c r="Q723" s="238">
        <f>ROUND(E723*P723,2)</f>
        <v>0</v>
      </c>
      <c r="R723" s="240" t="s">
        <v>328</v>
      </c>
      <c r="S723" s="240" t="s">
        <v>258</v>
      </c>
      <c r="T723" s="241" t="s">
        <v>258</v>
      </c>
      <c r="U723" s="223">
        <v>2</v>
      </c>
      <c r="V723" s="223">
        <f>ROUND(E723*U723,2)</f>
        <v>2</v>
      </c>
      <c r="W723" s="223"/>
      <c r="X723" s="223" t="s">
        <v>297</v>
      </c>
      <c r="Y723" s="223" t="s">
        <v>261</v>
      </c>
      <c r="Z723" s="212"/>
      <c r="AA723" s="212"/>
      <c r="AB723" s="212"/>
      <c r="AC723" s="212"/>
      <c r="AD723" s="212"/>
      <c r="AE723" s="212"/>
      <c r="AF723" s="212"/>
      <c r="AG723" s="212" t="s">
        <v>298</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2" x14ac:dyDescent="0.2">
      <c r="A724" s="219"/>
      <c r="B724" s="220"/>
      <c r="C724" s="267" t="s">
        <v>1062</v>
      </c>
      <c r="D724" s="256"/>
      <c r="E724" s="256"/>
      <c r="F724" s="256"/>
      <c r="G724" s="256"/>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300</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47" t="s">
        <v>1063</v>
      </c>
      <c r="D725" s="225"/>
      <c r="E725" s="226">
        <v>1</v>
      </c>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289</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ht="33.75" outlineLevel="1" x14ac:dyDescent="0.2">
      <c r="A726" s="235">
        <v>145</v>
      </c>
      <c r="B726" s="236" t="s">
        <v>1064</v>
      </c>
      <c r="C726" s="245" t="s">
        <v>1065</v>
      </c>
      <c r="D726" s="237" t="s">
        <v>368</v>
      </c>
      <c r="E726" s="238">
        <v>4</v>
      </c>
      <c r="F726" s="239"/>
      <c r="G726" s="240">
        <f>ROUND(E726*F726,2)</f>
        <v>0</v>
      </c>
      <c r="H726" s="239"/>
      <c r="I726" s="240">
        <f>ROUND(E726*H726,2)</f>
        <v>0</v>
      </c>
      <c r="J726" s="239"/>
      <c r="K726" s="240">
        <f>ROUND(E726*J726,2)</f>
        <v>0</v>
      </c>
      <c r="L726" s="240">
        <v>21</v>
      </c>
      <c r="M726" s="240">
        <f>G726*(1+L726/100)</f>
        <v>0</v>
      </c>
      <c r="N726" s="238">
        <v>1.8970000000000001E-2</v>
      </c>
      <c r="O726" s="238">
        <f>ROUND(E726*N726,2)</f>
        <v>0.08</v>
      </c>
      <c r="P726" s="238">
        <v>0</v>
      </c>
      <c r="Q726" s="238">
        <f>ROUND(E726*P726,2)</f>
        <v>0</v>
      </c>
      <c r="R726" s="240" t="s">
        <v>328</v>
      </c>
      <c r="S726" s="240" t="s">
        <v>258</v>
      </c>
      <c r="T726" s="241" t="s">
        <v>258</v>
      </c>
      <c r="U726" s="223">
        <v>1.86</v>
      </c>
      <c r="V726" s="223">
        <f>ROUND(E726*U726,2)</f>
        <v>7.44</v>
      </c>
      <c r="W726" s="223"/>
      <c r="X726" s="223" t="s">
        <v>297</v>
      </c>
      <c r="Y726" s="223" t="s">
        <v>261</v>
      </c>
      <c r="Z726" s="212"/>
      <c r="AA726" s="212"/>
      <c r="AB726" s="212"/>
      <c r="AC726" s="212"/>
      <c r="AD726" s="212"/>
      <c r="AE726" s="212"/>
      <c r="AF726" s="212"/>
      <c r="AG726" s="212" t="s">
        <v>298</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2" x14ac:dyDescent="0.2">
      <c r="A727" s="219"/>
      <c r="B727" s="220"/>
      <c r="C727" s="247" t="s">
        <v>1066</v>
      </c>
      <c r="D727" s="225"/>
      <c r="E727" s="226">
        <v>2</v>
      </c>
      <c r="F727" s="223"/>
      <c r="G727" s="223"/>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289</v>
      </c>
      <c r="AH727" s="212">
        <v>5</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47" t="s">
        <v>1067</v>
      </c>
      <c r="D728" s="225"/>
      <c r="E728" s="226">
        <v>1</v>
      </c>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289</v>
      </c>
      <c r="AH728" s="212">
        <v>5</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47" t="s">
        <v>1068</v>
      </c>
      <c r="D729" s="225"/>
      <c r="E729" s="226">
        <v>1</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289</v>
      </c>
      <c r="AH729" s="212">
        <v>5</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1" x14ac:dyDescent="0.2">
      <c r="A730" s="235">
        <v>146</v>
      </c>
      <c r="B730" s="236" t="s">
        <v>1069</v>
      </c>
      <c r="C730" s="245" t="s">
        <v>1070</v>
      </c>
      <c r="D730" s="237" t="s">
        <v>368</v>
      </c>
      <c r="E730" s="238">
        <v>8</v>
      </c>
      <c r="F730" s="239"/>
      <c r="G730" s="240">
        <f>ROUND(E730*F730,2)</f>
        <v>0</v>
      </c>
      <c r="H730" s="239"/>
      <c r="I730" s="240">
        <f>ROUND(E730*H730,2)</f>
        <v>0</v>
      </c>
      <c r="J730" s="239"/>
      <c r="K730" s="240">
        <f>ROUND(E730*J730,2)</f>
        <v>0</v>
      </c>
      <c r="L730" s="240">
        <v>21</v>
      </c>
      <c r="M730" s="240">
        <f>G730*(1+L730/100)</f>
        <v>0</v>
      </c>
      <c r="N730" s="238">
        <v>0</v>
      </c>
      <c r="O730" s="238">
        <f>ROUND(E730*N730,2)</f>
        <v>0</v>
      </c>
      <c r="P730" s="238">
        <v>0</v>
      </c>
      <c r="Q730" s="238">
        <f>ROUND(E730*P730,2)</f>
        <v>0</v>
      </c>
      <c r="R730" s="240" t="s">
        <v>328</v>
      </c>
      <c r="S730" s="240" t="s">
        <v>258</v>
      </c>
      <c r="T730" s="241" t="s">
        <v>258</v>
      </c>
      <c r="U730" s="223">
        <v>0.85</v>
      </c>
      <c r="V730" s="223">
        <f>ROUND(E730*U730,2)</f>
        <v>6.8</v>
      </c>
      <c r="W730" s="223"/>
      <c r="X730" s="223" t="s">
        <v>297</v>
      </c>
      <c r="Y730" s="223" t="s">
        <v>261</v>
      </c>
      <c r="Z730" s="212"/>
      <c r="AA730" s="212"/>
      <c r="AB730" s="212"/>
      <c r="AC730" s="212"/>
      <c r="AD730" s="212"/>
      <c r="AE730" s="212"/>
      <c r="AF730" s="212"/>
      <c r="AG730" s="212" t="s">
        <v>298</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ht="22.5" outlineLevel="2" x14ac:dyDescent="0.2">
      <c r="A731" s="219"/>
      <c r="B731" s="220"/>
      <c r="C731" s="246" t="s">
        <v>1071</v>
      </c>
      <c r="D731" s="243"/>
      <c r="E731" s="243"/>
      <c r="F731" s="243"/>
      <c r="G731" s="24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264</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42" t="str">
        <f>C731</f>
        <v>Včetně kotvení rámů do zdiva a platí pro jakýkoliv způsob provádění (např. bodovým přivařením k obnažené výztuži, uklínováním, zalitím pracen apod.).</v>
      </c>
      <c r="BB731" s="212"/>
      <c r="BC731" s="212"/>
      <c r="BD731" s="212"/>
      <c r="BE731" s="212"/>
      <c r="BF731" s="212"/>
      <c r="BG731" s="212"/>
      <c r="BH731" s="212"/>
    </row>
    <row r="732" spans="1:60" outlineLevel="2" x14ac:dyDescent="0.2">
      <c r="A732" s="219"/>
      <c r="B732" s="220"/>
      <c r="C732" s="247" t="s">
        <v>1072</v>
      </c>
      <c r="D732" s="225"/>
      <c r="E732" s="226">
        <v>2</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289</v>
      </c>
      <c r="AH732" s="212">
        <v>5</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7" t="s">
        <v>1073</v>
      </c>
      <c r="D733" s="225"/>
      <c r="E733" s="226">
        <v>5</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289</v>
      </c>
      <c r="AH733" s="212">
        <v>5</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7" t="s">
        <v>1074</v>
      </c>
      <c r="D734" s="225"/>
      <c r="E734" s="226">
        <v>1</v>
      </c>
      <c r="F734" s="223"/>
      <c r="G734" s="223"/>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289</v>
      </c>
      <c r="AH734" s="212">
        <v>5</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ht="22.5" outlineLevel="1" x14ac:dyDescent="0.2">
      <c r="A735" s="235">
        <v>147</v>
      </c>
      <c r="B735" s="236" t="s">
        <v>1075</v>
      </c>
      <c r="C735" s="245" t="s">
        <v>1076</v>
      </c>
      <c r="D735" s="237" t="s">
        <v>368</v>
      </c>
      <c r="E735" s="238">
        <v>9</v>
      </c>
      <c r="F735" s="239"/>
      <c r="G735" s="240">
        <f>ROUND(E735*F735,2)</f>
        <v>0</v>
      </c>
      <c r="H735" s="239"/>
      <c r="I735" s="240">
        <f>ROUND(E735*H735,2)</f>
        <v>0</v>
      </c>
      <c r="J735" s="239"/>
      <c r="K735" s="240">
        <f>ROUND(E735*J735,2)</f>
        <v>0</v>
      </c>
      <c r="L735" s="240">
        <v>21</v>
      </c>
      <c r="M735" s="240">
        <f>G735*(1+L735/100)</f>
        <v>0</v>
      </c>
      <c r="N735" s="238">
        <v>0</v>
      </c>
      <c r="O735" s="238">
        <f>ROUND(E735*N735,2)</f>
        <v>0</v>
      </c>
      <c r="P735" s="238">
        <v>0</v>
      </c>
      <c r="Q735" s="238">
        <f>ROUND(E735*P735,2)</f>
        <v>0</v>
      </c>
      <c r="R735" s="240" t="s">
        <v>328</v>
      </c>
      <c r="S735" s="240" t="s">
        <v>258</v>
      </c>
      <c r="T735" s="241" t="s">
        <v>258</v>
      </c>
      <c r="U735" s="223">
        <v>0.95</v>
      </c>
      <c r="V735" s="223">
        <f>ROUND(E735*U735,2)</f>
        <v>8.5500000000000007</v>
      </c>
      <c r="W735" s="223"/>
      <c r="X735" s="223" t="s">
        <v>297</v>
      </c>
      <c r="Y735" s="223" t="s">
        <v>261</v>
      </c>
      <c r="Z735" s="212"/>
      <c r="AA735" s="212"/>
      <c r="AB735" s="212"/>
      <c r="AC735" s="212"/>
      <c r="AD735" s="212"/>
      <c r="AE735" s="212"/>
      <c r="AF735" s="212"/>
      <c r="AG735" s="212" t="s">
        <v>298</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ht="22.5" outlineLevel="2" x14ac:dyDescent="0.2">
      <c r="A736" s="219"/>
      <c r="B736" s="220"/>
      <c r="C736" s="246" t="s">
        <v>1071</v>
      </c>
      <c r="D736" s="243"/>
      <c r="E736" s="243"/>
      <c r="F736" s="243"/>
      <c r="G736" s="24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264</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42" t="str">
        <f>C736</f>
        <v>Včetně kotvení rámů do zdiva a platí pro jakýkoliv způsob provádění (např. bodovým přivařením k obnažené výztuži, uklínováním, zalitím pracen apod.).</v>
      </c>
      <c r="BB736" s="212"/>
      <c r="BC736" s="212"/>
      <c r="BD736" s="212"/>
      <c r="BE736" s="212"/>
      <c r="BF736" s="212"/>
      <c r="BG736" s="212"/>
      <c r="BH736" s="212"/>
    </row>
    <row r="737" spans="1:60" outlineLevel="2" x14ac:dyDescent="0.2">
      <c r="A737" s="219"/>
      <c r="B737" s="220"/>
      <c r="C737" s="247" t="s">
        <v>1077</v>
      </c>
      <c r="D737" s="225"/>
      <c r="E737" s="226">
        <v>2</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289</v>
      </c>
      <c r="AH737" s="212">
        <v>5</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7" t="s">
        <v>1078</v>
      </c>
      <c r="D738" s="225"/>
      <c r="E738" s="226">
        <v>2</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289</v>
      </c>
      <c r="AH738" s="212">
        <v>5</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7" t="s">
        <v>1079</v>
      </c>
      <c r="D739" s="225"/>
      <c r="E739" s="226">
        <v>1</v>
      </c>
      <c r="F739" s="223"/>
      <c r="G739" s="223"/>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289</v>
      </c>
      <c r="AH739" s="212">
        <v>5</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7" t="s">
        <v>1080</v>
      </c>
      <c r="D740" s="225"/>
      <c r="E740" s="226">
        <v>4</v>
      </c>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289</v>
      </c>
      <c r="AH740" s="212">
        <v>5</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ht="22.5" outlineLevel="1" x14ac:dyDescent="0.2">
      <c r="A741" s="235">
        <v>148</v>
      </c>
      <c r="B741" s="236" t="s">
        <v>1081</v>
      </c>
      <c r="C741" s="245" t="s">
        <v>1082</v>
      </c>
      <c r="D741" s="237" t="s">
        <v>368</v>
      </c>
      <c r="E741" s="238">
        <v>4</v>
      </c>
      <c r="F741" s="239"/>
      <c r="G741" s="240">
        <f>ROUND(E741*F741,2)</f>
        <v>0</v>
      </c>
      <c r="H741" s="239"/>
      <c r="I741" s="240">
        <f>ROUND(E741*H741,2)</f>
        <v>0</v>
      </c>
      <c r="J741" s="239"/>
      <c r="K741" s="240">
        <f>ROUND(E741*J741,2)</f>
        <v>0</v>
      </c>
      <c r="L741" s="240">
        <v>21</v>
      </c>
      <c r="M741" s="240">
        <f>G741*(1+L741/100)</f>
        <v>0</v>
      </c>
      <c r="N741" s="238">
        <v>4.3200000000000002E-2</v>
      </c>
      <c r="O741" s="238">
        <f>ROUND(E741*N741,2)</f>
        <v>0.17</v>
      </c>
      <c r="P741" s="238">
        <v>0</v>
      </c>
      <c r="Q741" s="238">
        <f>ROUND(E741*P741,2)</f>
        <v>0</v>
      </c>
      <c r="R741" s="240" t="s">
        <v>328</v>
      </c>
      <c r="S741" s="240" t="s">
        <v>258</v>
      </c>
      <c r="T741" s="241" t="s">
        <v>258</v>
      </c>
      <c r="U741" s="223">
        <v>3.258</v>
      </c>
      <c r="V741" s="223">
        <f>ROUND(E741*U741,2)</f>
        <v>13.03</v>
      </c>
      <c r="W741" s="223"/>
      <c r="X741" s="223" t="s">
        <v>297</v>
      </c>
      <c r="Y741" s="223" t="s">
        <v>261</v>
      </c>
      <c r="Z741" s="212"/>
      <c r="AA741" s="212"/>
      <c r="AB741" s="212"/>
      <c r="AC741" s="212"/>
      <c r="AD741" s="212"/>
      <c r="AE741" s="212"/>
      <c r="AF741" s="212"/>
      <c r="AG741" s="212" t="s">
        <v>298</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ht="22.5" outlineLevel="2" x14ac:dyDescent="0.2">
      <c r="A742" s="219"/>
      <c r="B742" s="220"/>
      <c r="C742" s="267" t="s">
        <v>1083</v>
      </c>
      <c r="D742" s="256"/>
      <c r="E742" s="256"/>
      <c r="F742" s="256"/>
      <c r="G742" s="256"/>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300</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42" t="str">
        <f>C742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42" s="212"/>
      <c r="BC742" s="212"/>
      <c r="BD742" s="212"/>
      <c r="BE742" s="212"/>
      <c r="BF742" s="212"/>
      <c r="BG742" s="212"/>
      <c r="BH742" s="212"/>
    </row>
    <row r="743" spans="1:60" outlineLevel="2" x14ac:dyDescent="0.2">
      <c r="A743" s="219"/>
      <c r="B743" s="220"/>
      <c r="C743" s="247" t="s">
        <v>1084</v>
      </c>
      <c r="D743" s="225"/>
      <c r="E743" s="226">
        <v>1</v>
      </c>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289</v>
      </c>
      <c r="AH743" s="212">
        <v>5</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47" t="s">
        <v>1085</v>
      </c>
      <c r="D744" s="225"/>
      <c r="E744" s="226">
        <v>3</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289</v>
      </c>
      <c r="AH744" s="212">
        <v>5</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ht="22.5" outlineLevel="1" x14ac:dyDescent="0.2">
      <c r="A745" s="235">
        <v>149</v>
      </c>
      <c r="B745" s="236" t="s">
        <v>1086</v>
      </c>
      <c r="C745" s="245" t="s">
        <v>1087</v>
      </c>
      <c r="D745" s="237" t="s">
        <v>524</v>
      </c>
      <c r="E745" s="238">
        <v>2.36</v>
      </c>
      <c r="F745" s="239"/>
      <c r="G745" s="240">
        <f>ROUND(E745*F745,2)</f>
        <v>0</v>
      </c>
      <c r="H745" s="239"/>
      <c r="I745" s="240">
        <f>ROUND(E745*H745,2)</f>
        <v>0</v>
      </c>
      <c r="J745" s="239"/>
      <c r="K745" s="240">
        <f>ROUND(E745*J745,2)</f>
        <v>0</v>
      </c>
      <c r="L745" s="240">
        <v>21</v>
      </c>
      <c r="M745" s="240">
        <f>G745*(1+L745/100)</f>
        <v>0</v>
      </c>
      <c r="N745" s="238">
        <v>4.8599999999999997E-3</v>
      </c>
      <c r="O745" s="238">
        <f>ROUND(E745*N745,2)</f>
        <v>0.01</v>
      </c>
      <c r="P745" s="238">
        <v>0</v>
      </c>
      <c r="Q745" s="238">
        <f>ROUND(E745*P745,2)</f>
        <v>0</v>
      </c>
      <c r="R745" s="240" t="s">
        <v>328</v>
      </c>
      <c r="S745" s="240" t="s">
        <v>258</v>
      </c>
      <c r="T745" s="241" t="s">
        <v>258</v>
      </c>
      <c r="U745" s="223">
        <v>0.35599999999999998</v>
      </c>
      <c r="V745" s="223">
        <f>ROUND(E745*U745,2)</f>
        <v>0.84</v>
      </c>
      <c r="W745" s="223"/>
      <c r="X745" s="223" t="s">
        <v>297</v>
      </c>
      <c r="Y745" s="223" t="s">
        <v>261</v>
      </c>
      <c r="Z745" s="212"/>
      <c r="AA745" s="212"/>
      <c r="AB745" s="212"/>
      <c r="AC745" s="212"/>
      <c r="AD745" s="212"/>
      <c r="AE745" s="212"/>
      <c r="AF745" s="212"/>
      <c r="AG745" s="212" t="s">
        <v>298</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ht="22.5" outlineLevel="2" x14ac:dyDescent="0.2">
      <c r="A746" s="219"/>
      <c r="B746" s="220"/>
      <c r="C746" s="267" t="s">
        <v>1088</v>
      </c>
      <c r="D746" s="256"/>
      <c r="E746" s="256"/>
      <c r="F746" s="256"/>
      <c r="G746" s="256"/>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300</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42" t="str">
        <f>C746</f>
        <v>a poloplastických hmot na montážní pěnu, zapravení omítky pod parapetem, těsnění spáry mezi parapetem a rámem okna, dodávka silikonu.</v>
      </c>
      <c r="BB746" s="212"/>
      <c r="BC746" s="212"/>
      <c r="BD746" s="212"/>
      <c r="BE746" s="212"/>
      <c r="BF746" s="212"/>
      <c r="BG746" s="212"/>
      <c r="BH746" s="212"/>
    </row>
    <row r="747" spans="1:60" outlineLevel="2" x14ac:dyDescent="0.2">
      <c r="A747" s="219"/>
      <c r="B747" s="220"/>
      <c r="C747" s="247" t="s">
        <v>1089</v>
      </c>
      <c r="D747" s="225"/>
      <c r="E747" s="226">
        <v>1.18</v>
      </c>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289</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7" t="s">
        <v>1090</v>
      </c>
      <c r="D748" s="225"/>
      <c r="E748" s="226">
        <v>1.18</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289</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ht="22.5" outlineLevel="1" x14ac:dyDescent="0.2">
      <c r="A749" s="235">
        <v>150</v>
      </c>
      <c r="B749" s="236" t="s">
        <v>1091</v>
      </c>
      <c r="C749" s="245" t="s">
        <v>1092</v>
      </c>
      <c r="D749" s="237" t="s">
        <v>524</v>
      </c>
      <c r="E749" s="238">
        <v>8.85</v>
      </c>
      <c r="F749" s="239"/>
      <c r="G749" s="240">
        <f>ROUND(E749*F749,2)</f>
        <v>0</v>
      </c>
      <c r="H749" s="239"/>
      <c r="I749" s="240">
        <f>ROUND(E749*H749,2)</f>
        <v>0</v>
      </c>
      <c r="J749" s="239"/>
      <c r="K749" s="240">
        <f>ROUND(E749*J749,2)</f>
        <v>0</v>
      </c>
      <c r="L749" s="240">
        <v>21</v>
      </c>
      <c r="M749" s="240">
        <f>G749*(1+L749/100)</f>
        <v>0</v>
      </c>
      <c r="N749" s="238">
        <v>8.7600000000000004E-3</v>
      </c>
      <c r="O749" s="238">
        <f>ROUND(E749*N749,2)</f>
        <v>0.08</v>
      </c>
      <c r="P749" s="238">
        <v>0</v>
      </c>
      <c r="Q749" s="238">
        <f>ROUND(E749*P749,2)</f>
        <v>0</v>
      </c>
      <c r="R749" s="240" t="s">
        <v>328</v>
      </c>
      <c r="S749" s="240" t="s">
        <v>258</v>
      </c>
      <c r="T749" s="241" t="s">
        <v>258</v>
      </c>
      <c r="U749" s="223">
        <v>0.42499999999999999</v>
      </c>
      <c r="V749" s="223">
        <f>ROUND(E749*U749,2)</f>
        <v>3.76</v>
      </c>
      <c r="W749" s="223"/>
      <c r="X749" s="223" t="s">
        <v>297</v>
      </c>
      <c r="Y749" s="223" t="s">
        <v>261</v>
      </c>
      <c r="Z749" s="212"/>
      <c r="AA749" s="212"/>
      <c r="AB749" s="212"/>
      <c r="AC749" s="212"/>
      <c r="AD749" s="212"/>
      <c r="AE749" s="212"/>
      <c r="AF749" s="212"/>
      <c r="AG749" s="212" t="s">
        <v>298</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ht="22.5" outlineLevel="2" x14ac:dyDescent="0.2">
      <c r="A750" s="219"/>
      <c r="B750" s="220"/>
      <c r="C750" s="267" t="s">
        <v>1088</v>
      </c>
      <c r="D750" s="256"/>
      <c r="E750" s="256"/>
      <c r="F750" s="256"/>
      <c r="G750" s="256"/>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300</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42" t="str">
        <f>C750</f>
        <v>a poloplastických hmot na montážní pěnu, zapravení omítky pod parapetem, těsnění spáry mezi parapetem a rámem okna, dodávka silikonu.</v>
      </c>
      <c r="BB750" s="212"/>
      <c r="BC750" s="212"/>
      <c r="BD750" s="212"/>
      <c r="BE750" s="212"/>
      <c r="BF750" s="212"/>
      <c r="BG750" s="212"/>
      <c r="BH750" s="212"/>
    </row>
    <row r="751" spans="1:60" outlineLevel="2" x14ac:dyDescent="0.2">
      <c r="A751" s="219"/>
      <c r="B751" s="220"/>
      <c r="C751" s="247" t="s">
        <v>1093</v>
      </c>
      <c r="D751" s="225"/>
      <c r="E751" s="226">
        <v>6.45</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289</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47" t="s">
        <v>1094</v>
      </c>
      <c r="D752" s="225"/>
      <c r="E752" s="226">
        <v>2.4</v>
      </c>
      <c r="F752" s="223"/>
      <c r="G752" s="223"/>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289</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35">
        <v>151</v>
      </c>
      <c r="B753" s="236" t="s">
        <v>1095</v>
      </c>
      <c r="C753" s="245" t="s">
        <v>1096</v>
      </c>
      <c r="D753" s="237" t="s">
        <v>524</v>
      </c>
      <c r="E753" s="238">
        <v>1.2</v>
      </c>
      <c r="F753" s="239"/>
      <c r="G753" s="240">
        <f>ROUND(E753*F753,2)</f>
        <v>0</v>
      </c>
      <c r="H753" s="239"/>
      <c r="I753" s="240">
        <f>ROUND(E753*H753,2)</f>
        <v>0</v>
      </c>
      <c r="J753" s="239"/>
      <c r="K753" s="240">
        <f>ROUND(E753*J753,2)</f>
        <v>0</v>
      </c>
      <c r="L753" s="240">
        <v>21</v>
      </c>
      <c r="M753" s="240">
        <f>G753*(1+L753/100)</f>
        <v>0</v>
      </c>
      <c r="N753" s="238">
        <v>8.7600000000000004E-3</v>
      </c>
      <c r="O753" s="238">
        <f>ROUND(E753*N753,2)</f>
        <v>0.01</v>
      </c>
      <c r="P753" s="238">
        <v>0</v>
      </c>
      <c r="Q753" s="238">
        <f>ROUND(E753*P753,2)</f>
        <v>0</v>
      </c>
      <c r="R753" s="240"/>
      <c r="S753" s="240" t="s">
        <v>649</v>
      </c>
      <c r="T753" s="241" t="s">
        <v>654</v>
      </c>
      <c r="U753" s="223">
        <v>0.51</v>
      </c>
      <c r="V753" s="223">
        <f>ROUND(E753*U753,2)</f>
        <v>0.61</v>
      </c>
      <c r="W753" s="223"/>
      <c r="X753" s="223" t="s">
        <v>297</v>
      </c>
      <c r="Y753" s="223" t="s">
        <v>261</v>
      </c>
      <c r="Z753" s="212"/>
      <c r="AA753" s="212"/>
      <c r="AB753" s="212"/>
      <c r="AC753" s="212"/>
      <c r="AD753" s="212"/>
      <c r="AE753" s="212"/>
      <c r="AF753" s="212"/>
      <c r="AG753" s="212" t="s">
        <v>298</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2" x14ac:dyDescent="0.2">
      <c r="A754" s="219"/>
      <c r="B754" s="220"/>
      <c r="C754" s="247" t="s">
        <v>1097</v>
      </c>
      <c r="D754" s="225"/>
      <c r="E754" s="226">
        <v>1.2</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289</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ht="22.5" outlineLevel="1" x14ac:dyDescent="0.2">
      <c r="A755" s="235">
        <v>152</v>
      </c>
      <c r="B755" s="236" t="s">
        <v>1098</v>
      </c>
      <c r="C755" s="245" t="s">
        <v>1099</v>
      </c>
      <c r="D755" s="237" t="s">
        <v>368</v>
      </c>
      <c r="E755" s="238">
        <v>2</v>
      </c>
      <c r="F755" s="239"/>
      <c r="G755" s="240">
        <f>ROUND(E755*F755,2)</f>
        <v>0</v>
      </c>
      <c r="H755" s="239"/>
      <c r="I755" s="240">
        <f>ROUND(E755*H755,2)</f>
        <v>0</v>
      </c>
      <c r="J755" s="239"/>
      <c r="K755" s="240">
        <f>ROUND(E755*J755,2)</f>
        <v>0</v>
      </c>
      <c r="L755" s="240">
        <v>21</v>
      </c>
      <c r="M755" s="240">
        <f>G755*(1+L755/100)</f>
        <v>0</v>
      </c>
      <c r="N755" s="238">
        <v>1.056E-2</v>
      </c>
      <c r="O755" s="238">
        <f>ROUND(E755*N755,2)</f>
        <v>0.02</v>
      </c>
      <c r="P755" s="238">
        <v>0</v>
      </c>
      <c r="Q755" s="238">
        <f>ROUND(E755*P755,2)</f>
        <v>0</v>
      </c>
      <c r="R755" s="240" t="s">
        <v>461</v>
      </c>
      <c r="S755" s="240" t="s">
        <v>258</v>
      </c>
      <c r="T755" s="241" t="s">
        <v>258</v>
      </c>
      <c r="U755" s="223">
        <v>0</v>
      </c>
      <c r="V755" s="223">
        <f>ROUND(E755*U755,2)</f>
        <v>0</v>
      </c>
      <c r="W755" s="223"/>
      <c r="X755" s="223" t="s">
        <v>462</v>
      </c>
      <c r="Y755" s="223" t="s">
        <v>261</v>
      </c>
      <c r="Z755" s="212"/>
      <c r="AA755" s="212"/>
      <c r="AB755" s="212"/>
      <c r="AC755" s="212"/>
      <c r="AD755" s="212"/>
      <c r="AE755" s="212"/>
      <c r="AF755" s="212"/>
      <c r="AG755" s="212" t="s">
        <v>463</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2" x14ac:dyDescent="0.2">
      <c r="A756" s="219"/>
      <c r="B756" s="220"/>
      <c r="C756" s="247" t="s">
        <v>1100</v>
      </c>
      <c r="D756" s="225"/>
      <c r="E756" s="226">
        <v>1</v>
      </c>
      <c r="F756" s="223"/>
      <c r="G756" s="223"/>
      <c r="H756" s="223"/>
      <c r="I756" s="223"/>
      <c r="J756" s="223"/>
      <c r="K756" s="223"/>
      <c r="L756" s="223"/>
      <c r="M756" s="223"/>
      <c r="N756" s="222"/>
      <c r="O756" s="222"/>
      <c r="P756" s="222"/>
      <c r="Q756" s="222"/>
      <c r="R756" s="223"/>
      <c r="S756" s="223"/>
      <c r="T756" s="223"/>
      <c r="U756" s="223"/>
      <c r="V756" s="223"/>
      <c r="W756" s="223"/>
      <c r="X756" s="223"/>
      <c r="Y756" s="223"/>
      <c r="Z756" s="212"/>
      <c r="AA756" s="212"/>
      <c r="AB756" s="212"/>
      <c r="AC756" s="212"/>
      <c r="AD756" s="212"/>
      <c r="AE756" s="212"/>
      <c r="AF756" s="212"/>
      <c r="AG756" s="212" t="s">
        <v>289</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47" t="s">
        <v>1101</v>
      </c>
      <c r="D757" s="225"/>
      <c r="E757" s="226">
        <v>1</v>
      </c>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289</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ht="22.5" outlineLevel="1" x14ac:dyDescent="0.2">
      <c r="A758" s="235">
        <v>153</v>
      </c>
      <c r="B758" s="236" t="s">
        <v>1102</v>
      </c>
      <c r="C758" s="245" t="s">
        <v>1103</v>
      </c>
      <c r="D758" s="237" t="s">
        <v>368</v>
      </c>
      <c r="E758" s="238">
        <v>1</v>
      </c>
      <c r="F758" s="239"/>
      <c r="G758" s="240">
        <f>ROUND(E758*F758,2)</f>
        <v>0</v>
      </c>
      <c r="H758" s="239"/>
      <c r="I758" s="240">
        <f>ROUND(E758*H758,2)</f>
        <v>0</v>
      </c>
      <c r="J758" s="239"/>
      <c r="K758" s="240">
        <f>ROUND(E758*J758,2)</f>
        <v>0</v>
      </c>
      <c r="L758" s="240">
        <v>21</v>
      </c>
      <c r="M758" s="240">
        <f>G758*(1+L758/100)</f>
        <v>0</v>
      </c>
      <c r="N758" s="238">
        <v>1.081E-2</v>
      </c>
      <c r="O758" s="238">
        <f>ROUND(E758*N758,2)</f>
        <v>0.01</v>
      </c>
      <c r="P758" s="238">
        <v>0</v>
      </c>
      <c r="Q758" s="238">
        <f>ROUND(E758*P758,2)</f>
        <v>0</v>
      </c>
      <c r="R758" s="240" t="s">
        <v>461</v>
      </c>
      <c r="S758" s="240" t="s">
        <v>258</v>
      </c>
      <c r="T758" s="241" t="s">
        <v>258</v>
      </c>
      <c r="U758" s="223">
        <v>0</v>
      </c>
      <c r="V758" s="223">
        <f>ROUND(E758*U758,2)</f>
        <v>0</v>
      </c>
      <c r="W758" s="223"/>
      <c r="X758" s="223" t="s">
        <v>462</v>
      </c>
      <c r="Y758" s="223" t="s">
        <v>261</v>
      </c>
      <c r="Z758" s="212"/>
      <c r="AA758" s="212"/>
      <c r="AB758" s="212"/>
      <c r="AC758" s="212"/>
      <c r="AD758" s="212"/>
      <c r="AE758" s="212"/>
      <c r="AF758" s="212"/>
      <c r="AG758" s="212" t="s">
        <v>463</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2" x14ac:dyDescent="0.2">
      <c r="A759" s="219"/>
      <c r="B759" s="220"/>
      <c r="C759" s="247" t="s">
        <v>1104</v>
      </c>
      <c r="D759" s="225"/>
      <c r="E759" s="226">
        <v>1</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289</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ht="22.5" outlineLevel="1" x14ac:dyDescent="0.2">
      <c r="A760" s="235">
        <v>154</v>
      </c>
      <c r="B760" s="236" t="s">
        <v>1105</v>
      </c>
      <c r="C760" s="245" t="s">
        <v>1103</v>
      </c>
      <c r="D760" s="237" t="s">
        <v>368</v>
      </c>
      <c r="E760" s="238">
        <v>1</v>
      </c>
      <c r="F760" s="239"/>
      <c r="G760" s="240">
        <f>ROUND(E760*F760,2)</f>
        <v>0</v>
      </c>
      <c r="H760" s="239"/>
      <c r="I760" s="240">
        <f>ROUND(E760*H760,2)</f>
        <v>0</v>
      </c>
      <c r="J760" s="239"/>
      <c r="K760" s="240">
        <f>ROUND(E760*J760,2)</f>
        <v>0</v>
      </c>
      <c r="L760" s="240">
        <v>21</v>
      </c>
      <c r="M760" s="240">
        <f>G760*(1+L760/100)</f>
        <v>0</v>
      </c>
      <c r="N760" s="238">
        <v>1.081E-2</v>
      </c>
      <c r="O760" s="238">
        <f>ROUND(E760*N760,2)</f>
        <v>0.01</v>
      </c>
      <c r="P760" s="238">
        <v>0</v>
      </c>
      <c r="Q760" s="238">
        <f>ROUND(E760*P760,2)</f>
        <v>0</v>
      </c>
      <c r="R760" s="240" t="s">
        <v>461</v>
      </c>
      <c r="S760" s="240" t="s">
        <v>258</v>
      </c>
      <c r="T760" s="241" t="s">
        <v>258</v>
      </c>
      <c r="U760" s="223">
        <v>0</v>
      </c>
      <c r="V760" s="223">
        <f>ROUND(E760*U760,2)</f>
        <v>0</v>
      </c>
      <c r="W760" s="223"/>
      <c r="X760" s="223" t="s">
        <v>462</v>
      </c>
      <c r="Y760" s="223" t="s">
        <v>261</v>
      </c>
      <c r="Z760" s="212"/>
      <c r="AA760" s="212"/>
      <c r="AB760" s="212"/>
      <c r="AC760" s="212"/>
      <c r="AD760" s="212"/>
      <c r="AE760" s="212"/>
      <c r="AF760" s="212"/>
      <c r="AG760" s="212" t="s">
        <v>463</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47" t="s">
        <v>1106</v>
      </c>
      <c r="D761" s="225"/>
      <c r="E761" s="226">
        <v>1</v>
      </c>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289</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ht="33.75" outlineLevel="1" x14ac:dyDescent="0.2">
      <c r="A762" s="235">
        <v>155</v>
      </c>
      <c r="B762" s="236" t="s">
        <v>1107</v>
      </c>
      <c r="C762" s="245" t="s">
        <v>1108</v>
      </c>
      <c r="D762" s="237" t="s">
        <v>368</v>
      </c>
      <c r="E762" s="238">
        <v>2</v>
      </c>
      <c r="F762" s="239"/>
      <c r="G762" s="240">
        <f>ROUND(E762*F762,2)</f>
        <v>0</v>
      </c>
      <c r="H762" s="239"/>
      <c r="I762" s="240">
        <f>ROUND(E762*H762,2)</f>
        <v>0</v>
      </c>
      <c r="J762" s="239"/>
      <c r="K762" s="240">
        <f>ROUND(E762*J762,2)</f>
        <v>0</v>
      </c>
      <c r="L762" s="240">
        <v>21</v>
      </c>
      <c r="M762" s="240">
        <f>G762*(1+L762/100)</f>
        <v>0</v>
      </c>
      <c r="N762" s="238">
        <v>2.35E-2</v>
      </c>
      <c r="O762" s="238">
        <f>ROUND(E762*N762,2)</f>
        <v>0.05</v>
      </c>
      <c r="P762" s="238">
        <v>0</v>
      </c>
      <c r="Q762" s="238">
        <f>ROUND(E762*P762,2)</f>
        <v>0</v>
      </c>
      <c r="R762" s="240" t="s">
        <v>461</v>
      </c>
      <c r="S762" s="240" t="s">
        <v>258</v>
      </c>
      <c r="T762" s="241" t="s">
        <v>258</v>
      </c>
      <c r="U762" s="223">
        <v>0</v>
      </c>
      <c r="V762" s="223">
        <f>ROUND(E762*U762,2)</f>
        <v>0</v>
      </c>
      <c r="W762" s="223"/>
      <c r="X762" s="223" t="s">
        <v>462</v>
      </c>
      <c r="Y762" s="223" t="s">
        <v>261</v>
      </c>
      <c r="Z762" s="212"/>
      <c r="AA762" s="212"/>
      <c r="AB762" s="212"/>
      <c r="AC762" s="212"/>
      <c r="AD762" s="212"/>
      <c r="AE762" s="212"/>
      <c r="AF762" s="212"/>
      <c r="AG762" s="212" t="s">
        <v>463</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47" t="s">
        <v>1109</v>
      </c>
      <c r="D763" s="225"/>
      <c r="E763" s="226">
        <v>1</v>
      </c>
      <c r="F763" s="223"/>
      <c r="G763" s="223"/>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289</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7" t="s">
        <v>1110</v>
      </c>
      <c r="D764" s="225"/>
      <c r="E764" s="226">
        <v>1</v>
      </c>
      <c r="F764" s="223"/>
      <c r="G764" s="223"/>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289</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ht="33.75" outlineLevel="1" x14ac:dyDescent="0.2">
      <c r="A765" s="235">
        <v>156</v>
      </c>
      <c r="B765" s="236" t="s">
        <v>1111</v>
      </c>
      <c r="C765" s="245" t="s">
        <v>1108</v>
      </c>
      <c r="D765" s="237" t="s">
        <v>368</v>
      </c>
      <c r="E765" s="238">
        <v>5</v>
      </c>
      <c r="F765" s="239"/>
      <c r="G765" s="240">
        <f>ROUND(E765*F765,2)</f>
        <v>0</v>
      </c>
      <c r="H765" s="239"/>
      <c r="I765" s="240">
        <f>ROUND(E765*H765,2)</f>
        <v>0</v>
      </c>
      <c r="J765" s="239"/>
      <c r="K765" s="240">
        <f>ROUND(E765*J765,2)</f>
        <v>0</v>
      </c>
      <c r="L765" s="240">
        <v>21</v>
      </c>
      <c r="M765" s="240">
        <f>G765*(1+L765/100)</f>
        <v>0</v>
      </c>
      <c r="N765" s="238">
        <v>2.35E-2</v>
      </c>
      <c r="O765" s="238">
        <f>ROUND(E765*N765,2)</f>
        <v>0.12</v>
      </c>
      <c r="P765" s="238">
        <v>0</v>
      </c>
      <c r="Q765" s="238">
        <f>ROUND(E765*P765,2)</f>
        <v>0</v>
      </c>
      <c r="R765" s="240" t="s">
        <v>461</v>
      </c>
      <c r="S765" s="240" t="s">
        <v>258</v>
      </c>
      <c r="T765" s="241" t="s">
        <v>258</v>
      </c>
      <c r="U765" s="223">
        <v>0</v>
      </c>
      <c r="V765" s="223">
        <f>ROUND(E765*U765,2)</f>
        <v>0</v>
      </c>
      <c r="W765" s="223"/>
      <c r="X765" s="223" t="s">
        <v>462</v>
      </c>
      <c r="Y765" s="223" t="s">
        <v>261</v>
      </c>
      <c r="Z765" s="212"/>
      <c r="AA765" s="212"/>
      <c r="AB765" s="212"/>
      <c r="AC765" s="212"/>
      <c r="AD765" s="212"/>
      <c r="AE765" s="212"/>
      <c r="AF765" s="212"/>
      <c r="AG765" s="212" t="s">
        <v>463</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47" t="s">
        <v>1112</v>
      </c>
      <c r="D766" s="225"/>
      <c r="E766" s="226">
        <v>1</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289</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47" t="s">
        <v>1113</v>
      </c>
      <c r="D767" s="225"/>
      <c r="E767" s="226">
        <v>1</v>
      </c>
      <c r="F767" s="223"/>
      <c r="G767" s="223"/>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289</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7" t="s">
        <v>1114</v>
      </c>
      <c r="D768" s="225"/>
      <c r="E768" s="226">
        <v>1</v>
      </c>
      <c r="F768" s="223"/>
      <c r="G768" s="223"/>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289</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47" t="s">
        <v>1115</v>
      </c>
      <c r="D769" s="225"/>
      <c r="E769" s="226">
        <v>1</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289</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47" t="s">
        <v>1116</v>
      </c>
      <c r="D770" s="225"/>
      <c r="E770" s="226">
        <v>1</v>
      </c>
      <c r="F770" s="223"/>
      <c r="G770" s="223"/>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289</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ht="33.75" outlineLevel="1" x14ac:dyDescent="0.2">
      <c r="A771" s="235">
        <v>157</v>
      </c>
      <c r="B771" s="236" t="s">
        <v>1117</v>
      </c>
      <c r="C771" s="245" t="s">
        <v>1118</v>
      </c>
      <c r="D771" s="237" t="s">
        <v>368</v>
      </c>
      <c r="E771" s="238">
        <v>1</v>
      </c>
      <c r="F771" s="239"/>
      <c r="G771" s="240">
        <f>ROUND(E771*F771,2)</f>
        <v>0</v>
      </c>
      <c r="H771" s="239"/>
      <c r="I771" s="240">
        <f>ROUND(E771*H771,2)</f>
        <v>0</v>
      </c>
      <c r="J771" s="239"/>
      <c r="K771" s="240">
        <f>ROUND(E771*J771,2)</f>
        <v>0</v>
      </c>
      <c r="L771" s="240">
        <v>21</v>
      </c>
      <c r="M771" s="240">
        <f>G771*(1+L771/100)</f>
        <v>0</v>
      </c>
      <c r="N771" s="238">
        <v>2.47E-2</v>
      </c>
      <c r="O771" s="238">
        <f>ROUND(E771*N771,2)</f>
        <v>0.02</v>
      </c>
      <c r="P771" s="238">
        <v>0</v>
      </c>
      <c r="Q771" s="238">
        <f>ROUND(E771*P771,2)</f>
        <v>0</v>
      </c>
      <c r="R771" s="240" t="s">
        <v>461</v>
      </c>
      <c r="S771" s="240" t="s">
        <v>258</v>
      </c>
      <c r="T771" s="241" t="s">
        <v>258</v>
      </c>
      <c r="U771" s="223">
        <v>0</v>
      </c>
      <c r="V771" s="223">
        <f>ROUND(E771*U771,2)</f>
        <v>0</v>
      </c>
      <c r="W771" s="223"/>
      <c r="X771" s="223" t="s">
        <v>462</v>
      </c>
      <c r="Y771" s="223" t="s">
        <v>261</v>
      </c>
      <c r="Z771" s="212"/>
      <c r="AA771" s="212"/>
      <c r="AB771" s="212"/>
      <c r="AC771" s="212"/>
      <c r="AD771" s="212"/>
      <c r="AE771" s="212"/>
      <c r="AF771" s="212"/>
      <c r="AG771" s="212" t="s">
        <v>463</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2" x14ac:dyDescent="0.2">
      <c r="A772" s="219"/>
      <c r="B772" s="220"/>
      <c r="C772" s="247" t="s">
        <v>1119</v>
      </c>
      <c r="D772" s="225"/>
      <c r="E772" s="226">
        <v>1</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289</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ht="33.75" outlineLevel="1" x14ac:dyDescent="0.2">
      <c r="A773" s="235">
        <v>158</v>
      </c>
      <c r="B773" s="236" t="s">
        <v>1120</v>
      </c>
      <c r="C773" s="245" t="s">
        <v>1121</v>
      </c>
      <c r="D773" s="237" t="s">
        <v>368</v>
      </c>
      <c r="E773" s="238">
        <v>2</v>
      </c>
      <c r="F773" s="239"/>
      <c r="G773" s="240">
        <f>ROUND(E773*F773,2)</f>
        <v>0</v>
      </c>
      <c r="H773" s="239"/>
      <c r="I773" s="240">
        <f>ROUND(E773*H773,2)</f>
        <v>0</v>
      </c>
      <c r="J773" s="239"/>
      <c r="K773" s="240">
        <f>ROUND(E773*J773,2)</f>
        <v>0</v>
      </c>
      <c r="L773" s="240">
        <v>21</v>
      </c>
      <c r="M773" s="240">
        <f>G773*(1+L773/100)</f>
        <v>0</v>
      </c>
      <c r="N773" s="238">
        <v>2.4E-2</v>
      </c>
      <c r="O773" s="238">
        <f>ROUND(E773*N773,2)</f>
        <v>0.05</v>
      </c>
      <c r="P773" s="238">
        <v>0</v>
      </c>
      <c r="Q773" s="238">
        <f>ROUND(E773*P773,2)</f>
        <v>0</v>
      </c>
      <c r="R773" s="240" t="s">
        <v>461</v>
      </c>
      <c r="S773" s="240" t="s">
        <v>258</v>
      </c>
      <c r="T773" s="241" t="s">
        <v>258</v>
      </c>
      <c r="U773" s="223">
        <v>0</v>
      </c>
      <c r="V773" s="223">
        <f>ROUND(E773*U773,2)</f>
        <v>0</v>
      </c>
      <c r="W773" s="223"/>
      <c r="X773" s="223" t="s">
        <v>462</v>
      </c>
      <c r="Y773" s="223" t="s">
        <v>261</v>
      </c>
      <c r="Z773" s="212"/>
      <c r="AA773" s="212"/>
      <c r="AB773" s="212"/>
      <c r="AC773" s="212"/>
      <c r="AD773" s="212"/>
      <c r="AE773" s="212"/>
      <c r="AF773" s="212"/>
      <c r="AG773" s="212" t="s">
        <v>463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47" t="s">
        <v>1122</v>
      </c>
      <c r="D774" s="225"/>
      <c r="E774" s="226">
        <v>1</v>
      </c>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289</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47" t="s">
        <v>1123</v>
      </c>
      <c r="D775" s="225"/>
      <c r="E775" s="226">
        <v>1</v>
      </c>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289</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ht="33.75" outlineLevel="1" x14ac:dyDescent="0.2">
      <c r="A776" s="235">
        <v>159</v>
      </c>
      <c r="B776" s="236" t="s">
        <v>1124</v>
      </c>
      <c r="C776" s="245" t="s">
        <v>1121</v>
      </c>
      <c r="D776" s="237" t="s">
        <v>368</v>
      </c>
      <c r="E776" s="238">
        <v>2</v>
      </c>
      <c r="F776" s="239"/>
      <c r="G776" s="240">
        <f>ROUND(E776*F776,2)</f>
        <v>0</v>
      </c>
      <c r="H776" s="239"/>
      <c r="I776" s="240">
        <f>ROUND(E776*H776,2)</f>
        <v>0</v>
      </c>
      <c r="J776" s="239"/>
      <c r="K776" s="240">
        <f>ROUND(E776*J776,2)</f>
        <v>0</v>
      </c>
      <c r="L776" s="240">
        <v>21</v>
      </c>
      <c r="M776" s="240">
        <f>G776*(1+L776/100)</f>
        <v>0</v>
      </c>
      <c r="N776" s="238">
        <v>2.4E-2</v>
      </c>
      <c r="O776" s="238">
        <f>ROUND(E776*N776,2)</f>
        <v>0.05</v>
      </c>
      <c r="P776" s="238">
        <v>0</v>
      </c>
      <c r="Q776" s="238">
        <f>ROUND(E776*P776,2)</f>
        <v>0</v>
      </c>
      <c r="R776" s="240" t="s">
        <v>461</v>
      </c>
      <c r="S776" s="240" t="s">
        <v>258</v>
      </c>
      <c r="T776" s="241" t="s">
        <v>258</v>
      </c>
      <c r="U776" s="223">
        <v>0</v>
      </c>
      <c r="V776" s="223">
        <f>ROUND(E776*U776,2)</f>
        <v>0</v>
      </c>
      <c r="W776" s="223"/>
      <c r="X776" s="223" t="s">
        <v>462</v>
      </c>
      <c r="Y776" s="223" t="s">
        <v>261</v>
      </c>
      <c r="Z776" s="212"/>
      <c r="AA776" s="212"/>
      <c r="AB776" s="212"/>
      <c r="AC776" s="212"/>
      <c r="AD776" s="212"/>
      <c r="AE776" s="212"/>
      <c r="AF776" s="212"/>
      <c r="AG776" s="212" t="s">
        <v>463</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47" t="s">
        <v>1125</v>
      </c>
      <c r="D777" s="225"/>
      <c r="E777" s="226">
        <v>1</v>
      </c>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289</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47" t="s">
        <v>1115</v>
      </c>
      <c r="D778" s="225"/>
      <c r="E778" s="226">
        <v>1</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289</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33.75" outlineLevel="1" x14ac:dyDescent="0.2">
      <c r="A779" s="235">
        <v>160</v>
      </c>
      <c r="B779" s="236" t="s">
        <v>1126</v>
      </c>
      <c r="C779" s="245" t="s">
        <v>1127</v>
      </c>
      <c r="D779" s="237" t="s">
        <v>368</v>
      </c>
      <c r="E779" s="238">
        <v>1</v>
      </c>
      <c r="F779" s="239"/>
      <c r="G779" s="240">
        <f>ROUND(E779*F779,2)</f>
        <v>0</v>
      </c>
      <c r="H779" s="239"/>
      <c r="I779" s="240">
        <f>ROUND(E779*H779,2)</f>
        <v>0</v>
      </c>
      <c r="J779" s="239"/>
      <c r="K779" s="240">
        <f>ROUND(E779*J779,2)</f>
        <v>0</v>
      </c>
      <c r="L779" s="240">
        <v>21</v>
      </c>
      <c r="M779" s="240">
        <f>G779*(1+L779/100)</f>
        <v>0</v>
      </c>
      <c r="N779" s="238">
        <v>2.47E-2</v>
      </c>
      <c r="O779" s="238">
        <f>ROUND(E779*N779,2)</f>
        <v>0.02</v>
      </c>
      <c r="P779" s="238">
        <v>0</v>
      </c>
      <c r="Q779" s="238">
        <f>ROUND(E779*P779,2)</f>
        <v>0</v>
      </c>
      <c r="R779" s="240" t="s">
        <v>461</v>
      </c>
      <c r="S779" s="240" t="s">
        <v>258</v>
      </c>
      <c r="T779" s="241" t="s">
        <v>258</v>
      </c>
      <c r="U779" s="223">
        <v>0</v>
      </c>
      <c r="V779" s="223">
        <f>ROUND(E779*U779,2)</f>
        <v>0</v>
      </c>
      <c r="W779" s="223"/>
      <c r="X779" s="223" t="s">
        <v>462</v>
      </c>
      <c r="Y779" s="223" t="s">
        <v>261</v>
      </c>
      <c r="Z779" s="212"/>
      <c r="AA779" s="212"/>
      <c r="AB779" s="212"/>
      <c r="AC779" s="212"/>
      <c r="AD779" s="212"/>
      <c r="AE779" s="212"/>
      <c r="AF779" s="212"/>
      <c r="AG779" s="212" t="s">
        <v>463</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2" x14ac:dyDescent="0.2">
      <c r="A780" s="219"/>
      <c r="B780" s="220"/>
      <c r="C780" s="247" t="s">
        <v>1128</v>
      </c>
      <c r="D780" s="225"/>
      <c r="E780" s="226">
        <v>1</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289</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35">
        <v>161</v>
      </c>
      <c r="B781" s="236" t="s">
        <v>1129</v>
      </c>
      <c r="C781" s="245" t="s">
        <v>1130</v>
      </c>
      <c r="D781" s="237" t="s">
        <v>368</v>
      </c>
      <c r="E781" s="238">
        <v>4</v>
      </c>
      <c r="F781" s="239"/>
      <c r="G781" s="240">
        <f>ROUND(E781*F781,2)</f>
        <v>0</v>
      </c>
      <c r="H781" s="239"/>
      <c r="I781" s="240">
        <f>ROUND(E781*H781,2)</f>
        <v>0</v>
      </c>
      <c r="J781" s="239"/>
      <c r="K781" s="240">
        <f>ROUND(E781*J781,2)</f>
        <v>0</v>
      </c>
      <c r="L781" s="240">
        <v>21</v>
      </c>
      <c r="M781" s="240">
        <f>G781*(1+L781/100)</f>
        <v>0</v>
      </c>
      <c r="N781" s="238">
        <v>0.02</v>
      </c>
      <c r="O781" s="238">
        <f>ROUND(E781*N781,2)</f>
        <v>0.08</v>
      </c>
      <c r="P781" s="238">
        <v>0</v>
      </c>
      <c r="Q781" s="238">
        <f>ROUND(E781*P781,2)</f>
        <v>0</v>
      </c>
      <c r="R781" s="240"/>
      <c r="S781" s="240" t="s">
        <v>649</v>
      </c>
      <c r="T781" s="241" t="s">
        <v>258</v>
      </c>
      <c r="U781" s="223">
        <v>0</v>
      </c>
      <c r="V781" s="223">
        <f>ROUND(E781*U781,2)</f>
        <v>0</v>
      </c>
      <c r="W781" s="223"/>
      <c r="X781" s="223" t="s">
        <v>462</v>
      </c>
      <c r="Y781" s="223" t="s">
        <v>261</v>
      </c>
      <c r="Z781" s="212"/>
      <c r="AA781" s="212"/>
      <c r="AB781" s="212"/>
      <c r="AC781" s="212"/>
      <c r="AD781" s="212"/>
      <c r="AE781" s="212"/>
      <c r="AF781" s="212"/>
      <c r="AG781" s="212" t="s">
        <v>463</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47" t="s">
        <v>1131</v>
      </c>
      <c r="D782" s="225"/>
      <c r="E782" s="226">
        <v>1</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289</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47" t="s">
        <v>1132</v>
      </c>
      <c r="D783" s="225"/>
      <c r="E783" s="226">
        <v>1</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289</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47" t="s">
        <v>1133</v>
      </c>
      <c r="D784" s="225"/>
      <c r="E784" s="226">
        <v>1</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289</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47" t="s">
        <v>1134</v>
      </c>
      <c r="D785" s="225"/>
      <c r="E785" s="226">
        <v>1</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289</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35">
        <v>162</v>
      </c>
      <c r="B786" s="236" t="s">
        <v>1135</v>
      </c>
      <c r="C786" s="245" t="s">
        <v>1136</v>
      </c>
      <c r="D786" s="237" t="s">
        <v>368</v>
      </c>
      <c r="E786" s="238">
        <v>1</v>
      </c>
      <c r="F786" s="239"/>
      <c r="G786" s="240">
        <f>ROUND(E786*F786,2)</f>
        <v>0</v>
      </c>
      <c r="H786" s="239"/>
      <c r="I786" s="240">
        <f>ROUND(E786*H786,2)</f>
        <v>0</v>
      </c>
      <c r="J786" s="239"/>
      <c r="K786" s="240">
        <f>ROUND(E786*J786,2)</f>
        <v>0</v>
      </c>
      <c r="L786" s="240">
        <v>21</v>
      </c>
      <c r="M786" s="240">
        <f>G786*(1+L786/100)</f>
        <v>0</v>
      </c>
      <c r="N786" s="238">
        <v>1.32E-2</v>
      </c>
      <c r="O786" s="238">
        <f>ROUND(E786*N786,2)</f>
        <v>0.01</v>
      </c>
      <c r="P786" s="238">
        <v>0</v>
      </c>
      <c r="Q786" s="238">
        <f>ROUND(E786*P786,2)</f>
        <v>0</v>
      </c>
      <c r="R786" s="240"/>
      <c r="S786" s="240" t="s">
        <v>649</v>
      </c>
      <c r="T786" s="241" t="s">
        <v>259</v>
      </c>
      <c r="U786" s="223">
        <v>0</v>
      </c>
      <c r="V786" s="223">
        <f>ROUND(E786*U786,2)</f>
        <v>0</v>
      </c>
      <c r="W786" s="223"/>
      <c r="X786" s="223" t="s">
        <v>462</v>
      </c>
      <c r="Y786" s="223" t="s">
        <v>261</v>
      </c>
      <c r="Z786" s="212"/>
      <c r="AA786" s="212"/>
      <c r="AB786" s="212"/>
      <c r="AC786" s="212"/>
      <c r="AD786" s="212"/>
      <c r="AE786" s="212"/>
      <c r="AF786" s="212"/>
      <c r="AG786" s="212" t="s">
        <v>463</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
      <c r="A787" s="219"/>
      <c r="B787" s="220"/>
      <c r="C787" s="247" t="s">
        <v>1137</v>
      </c>
      <c r="D787" s="225"/>
      <c r="E787" s="226">
        <v>1</v>
      </c>
      <c r="F787" s="223"/>
      <c r="G787" s="223"/>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289</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ht="33.75" outlineLevel="1" x14ac:dyDescent="0.2">
      <c r="A788" s="235">
        <v>163</v>
      </c>
      <c r="B788" s="236" t="s">
        <v>1138</v>
      </c>
      <c r="C788" s="245" t="s">
        <v>1139</v>
      </c>
      <c r="D788" s="237" t="s">
        <v>368</v>
      </c>
      <c r="E788" s="238">
        <v>3</v>
      </c>
      <c r="F788" s="239"/>
      <c r="G788" s="240">
        <f>ROUND(E788*F788,2)</f>
        <v>0</v>
      </c>
      <c r="H788" s="239"/>
      <c r="I788" s="240">
        <f>ROUND(E788*H788,2)</f>
        <v>0</v>
      </c>
      <c r="J788" s="239"/>
      <c r="K788" s="240">
        <f>ROUND(E788*J788,2)</f>
        <v>0</v>
      </c>
      <c r="L788" s="240">
        <v>21</v>
      </c>
      <c r="M788" s="240">
        <f>G788*(1+L788/100)</f>
        <v>0</v>
      </c>
      <c r="N788" s="238">
        <v>1.32E-2</v>
      </c>
      <c r="O788" s="238">
        <f>ROUND(E788*N788,2)</f>
        <v>0.04</v>
      </c>
      <c r="P788" s="238">
        <v>0</v>
      </c>
      <c r="Q788" s="238">
        <f>ROUND(E788*P788,2)</f>
        <v>0</v>
      </c>
      <c r="R788" s="240" t="s">
        <v>461</v>
      </c>
      <c r="S788" s="240" t="s">
        <v>258</v>
      </c>
      <c r="T788" s="241" t="s">
        <v>258</v>
      </c>
      <c r="U788" s="223">
        <v>0</v>
      </c>
      <c r="V788" s="223">
        <f>ROUND(E788*U788,2)</f>
        <v>0</v>
      </c>
      <c r="W788" s="223"/>
      <c r="X788" s="223" t="s">
        <v>462</v>
      </c>
      <c r="Y788" s="223" t="s">
        <v>261</v>
      </c>
      <c r="Z788" s="212"/>
      <c r="AA788" s="212"/>
      <c r="AB788" s="212"/>
      <c r="AC788" s="212"/>
      <c r="AD788" s="212"/>
      <c r="AE788" s="212"/>
      <c r="AF788" s="212"/>
      <c r="AG788" s="212" t="s">
        <v>463</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47" t="s">
        <v>1140</v>
      </c>
      <c r="D789" s="225"/>
      <c r="E789" s="226">
        <v>1</v>
      </c>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289</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47" t="s">
        <v>1141</v>
      </c>
      <c r="D790" s="225"/>
      <c r="E790" s="226">
        <v>1</v>
      </c>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289</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47" t="s">
        <v>1142</v>
      </c>
      <c r="D791" s="225"/>
      <c r="E791" s="226">
        <v>1</v>
      </c>
      <c r="F791" s="223"/>
      <c r="G791" s="223"/>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289</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x14ac:dyDescent="0.2">
      <c r="A792" s="228" t="s">
        <v>253</v>
      </c>
      <c r="B792" s="229" t="s">
        <v>109</v>
      </c>
      <c r="C792" s="244" t="s">
        <v>110</v>
      </c>
      <c r="D792" s="230"/>
      <c r="E792" s="231"/>
      <c r="F792" s="232"/>
      <c r="G792" s="232">
        <f>SUMIF(AG793:AG872,"&lt;&gt;NOR",G793:G872)</f>
        <v>0</v>
      </c>
      <c r="H792" s="232"/>
      <c r="I792" s="232">
        <f>SUM(I793:I872)</f>
        <v>0</v>
      </c>
      <c r="J792" s="232"/>
      <c r="K792" s="232">
        <f>SUM(K793:K872)</f>
        <v>0</v>
      </c>
      <c r="L792" s="232"/>
      <c r="M792" s="232">
        <f>SUM(M793:M872)</f>
        <v>0</v>
      </c>
      <c r="N792" s="231"/>
      <c r="O792" s="231">
        <f>SUM(O793:O872)</f>
        <v>0.84000000000000008</v>
      </c>
      <c r="P792" s="231"/>
      <c r="Q792" s="231">
        <f>SUM(Q793:Q872)</f>
        <v>9.32</v>
      </c>
      <c r="R792" s="232"/>
      <c r="S792" s="232"/>
      <c r="T792" s="233"/>
      <c r="U792" s="227"/>
      <c r="V792" s="227">
        <f>SUM(V793:V872)</f>
        <v>200.12</v>
      </c>
      <c r="W792" s="227"/>
      <c r="X792" s="227"/>
      <c r="Y792" s="227"/>
      <c r="AG792" t="s">
        <v>254</v>
      </c>
    </row>
    <row r="793" spans="1:60" outlineLevel="1" x14ac:dyDescent="0.2">
      <c r="A793" s="235">
        <v>164</v>
      </c>
      <c r="B793" s="236" t="s">
        <v>1143</v>
      </c>
      <c r="C793" s="245" t="s">
        <v>1144</v>
      </c>
      <c r="D793" s="237" t="s">
        <v>321</v>
      </c>
      <c r="E793" s="238">
        <v>4.3879999999999999</v>
      </c>
      <c r="F793" s="239"/>
      <c r="G793" s="240">
        <f>ROUND(E793*F793,2)</f>
        <v>0</v>
      </c>
      <c r="H793" s="239"/>
      <c r="I793" s="240">
        <f>ROUND(E793*H793,2)</f>
        <v>0</v>
      </c>
      <c r="J793" s="239"/>
      <c r="K793" s="240">
        <f>ROUND(E793*J793,2)</f>
        <v>0</v>
      </c>
      <c r="L793" s="240">
        <v>21</v>
      </c>
      <c r="M793" s="240">
        <f>G793*(1+L793/100)</f>
        <v>0</v>
      </c>
      <c r="N793" s="238">
        <v>0.11795</v>
      </c>
      <c r="O793" s="238">
        <f>ROUND(E793*N793,2)</f>
        <v>0.52</v>
      </c>
      <c r="P793" s="238">
        <v>0</v>
      </c>
      <c r="Q793" s="238">
        <f>ROUND(E793*P793,2)</f>
        <v>0</v>
      </c>
      <c r="R793" s="240" t="s">
        <v>328</v>
      </c>
      <c r="S793" s="240" t="s">
        <v>258</v>
      </c>
      <c r="T793" s="241" t="s">
        <v>258</v>
      </c>
      <c r="U793" s="223">
        <v>0.87629999999999997</v>
      </c>
      <c r="V793" s="223">
        <f>ROUND(E793*U793,2)</f>
        <v>3.85</v>
      </c>
      <c r="W793" s="223"/>
      <c r="X793" s="223" t="s">
        <v>297</v>
      </c>
      <c r="Y793" s="223" t="s">
        <v>261</v>
      </c>
      <c r="Z793" s="212"/>
      <c r="AA793" s="212"/>
      <c r="AB793" s="212"/>
      <c r="AC793" s="212"/>
      <c r="AD793" s="212"/>
      <c r="AE793" s="212"/>
      <c r="AF793" s="212"/>
      <c r="AG793" s="212" t="s">
        <v>298</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2" x14ac:dyDescent="0.2">
      <c r="A794" s="219"/>
      <c r="B794" s="220"/>
      <c r="C794" s="267" t="s">
        <v>1145</v>
      </c>
      <c r="D794" s="256"/>
      <c r="E794" s="256"/>
      <c r="F794" s="256"/>
      <c r="G794" s="256"/>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300</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2" x14ac:dyDescent="0.2">
      <c r="A795" s="219"/>
      <c r="B795" s="220"/>
      <c r="C795" s="247" t="s">
        <v>1146</v>
      </c>
      <c r="D795" s="225"/>
      <c r="E795" s="226">
        <v>3.85</v>
      </c>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289</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47" t="s">
        <v>1147</v>
      </c>
      <c r="D796" s="225"/>
      <c r="E796" s="226">
        <v>0.378</v>
      </c>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289</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47" t="s">
        <v>1148</v>
      </c>
      <c r="D797" s="225"/>
      <c r="E797" s="226">
        <v>0.16</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289</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
      <c r="A798" s="235">
        <v>165</v>
      </c>
      <c r="B798" s="236" t="s">
        <v>1149</v>
      </c>
      <c r="C798" s="245" t="s">
        <v>1150</v>
      </c>
      <c r="D798" s="237" t="s">
        <v>321</v>
      </c>
      <c r="E798" s="238">
        <v>1.8680000000000001</v>
      </c>
      <c r="F798" s="239"/>
      <c r="G798" s="240">
        <f>ROUND(E798*F798,2)</f>
        <v>0</v>
      </c>
      <c r="H798" s="239"/>
      <c r="I798" s="240">
        <f>ROUND(E798*H798,2)</f>
        <v>0</v>
      </c>
      <c r="J798" s="239"/>
      <c r="K798" s="240">
        <f>ROUND(E798*J798,2)</f>
        <v>0</v>
      </c>
      <c r="L798" s="240">
        <v>21</v>
      </c>
      <c r="M798" s="240">
        <f>G798*(1+L798/100)</f>
        <v>0</v>
      </c>
      <c r="N798" s="238">
        <v>5.4969999999999998E-2</v>
      </c>
      <c r="O798" s="238">
        <f>ROUND(E798*N798,2)</f>
        <v>0.1</v>
      </c>
      <c r="P798" s="238">
        <v>0</v>
      </c>
      <c r="Q798" s="238">
        <f>ROUND(E798*P798,2)</f>
        <v>0</v>
      </c>
      <c r="R798" s="240" t="s">
        <v>350</v>
      </c>
      <c r="S798" s="240" t="s">
        <v>258</v>
      </c>
      <c r="T798" s="241" t="s">
        <v>258</v>
      </c>
      <c r="U798" s="223">
        <v>1.7428999999999999</v>
      </c>
      <c r="V798" s="223">
        <f>ROUND(E798*U798,2)</f>
        <v>3.26</v>
      </c>
      <c r="W798" s="223"/>
      <c r="X798" s="223" t="s">
        <v>297</v>
      </c>
      <c r="Y798" s="223" t="s">
        <v>261</v>
      </c>
      <c r="Z798" s="212"/>
      <c r="AA798" s="212"/>
      <c r="AB798" s="212"/>
      <c r="AC798" s="212"/>
      <c r="AD798" s="212"/>
      <c r="AE798" s="212"/>
      <c r="AF798" s="212"/>
      <c r="AG798" s="212" t="s">
        <v>298</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67" t="s">
        <v>853</v>
      </c>
      <c r="D799" s="256"/>
      <c r="E799" s="256"/>
      <c r="F799" s="256"/>
      <c r="G799" s="256"/>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300</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47" t="s">
        <v>1151</v>
      </c>
      <c r="D800" s="225"/>
      <c r="E800" s="226">
        <v>1.49</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289</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7" t="s">
        <v>1147</v>
      </c>
      <c r="D801" s="225"/>
      <c r="E801" s="226">
        <v>0.378</v>
      </c>
      <c r="F801" s="223"/>
      <c r="G801" s="223"/>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289</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35">
        <v>166</v>
      </c>
      <c r="B802" s="236" t="s">
        <v>1152</v>
      </c>
      <c r="C802" s="245" t="s">
        <v>1153</v>
      </c>
      <c r="D802" s="237" t="s">
        <v>321</v>
      </c>
      <c r="E802" s="238">
        <v>3.16</v>
      </c>
      <c r="F802" s="239"/>
      <c r="G802" s="240">
        <f>ROUND(E802*F802,2)</f>
        <v>0</v>
      </c>
      <c r="H802" s="239"/>
      <c r="I802" s="240">
        <f>ROUND(E802*H802,2)</f>
        <v>0</v>
      </c>
      <c r="J802" s="239"/>
      <c r="K802" s="240">
        <f>ROUND(E802*J802,2)</f>
        <v>0</v>
      </c>
      <c r="L802" s="240">
        <v>21</v>
      </c>
      <c r="M802" s="240">
        <f>G802*(1+L802/100)</f>
        <v>0</v>
      </c>
      <c r="N802" s="238">
        <v>5.2749999999999998E-2</v>
      </c>
      <c r="O802" s="238">
        <f>ROUND(E802*N802,2)</f>
        <v>0.17</v>
      </c>
      <c r="P802" s="238">
        <v>0</v>
      </c>
      <c r="Q802" s="238">
        <f>ROUND(E802*P802,2)</f>
        <v>0</v>
      </c>
      <c r="R802" s="240" t="s">
        <v>350</v>
      </c>
      <c r="S802" s="240" t="s">
        <v>258</v>
      </c>
      <c r="T802" s="241" t="s">
        <v>258</v>
      </c>
      <c r="U802" s="223">
        <v>1.4007000000000001</v>
      </c>
      <c r="V802" s="223">
        <f>ROUND(E802*U802,2)</f>
        <v>4.43</v>
      </c>
      <c r="W802" s="223"/>
      <c r="X802" s="223" t="s">
        <v>297</v>
      </c>
      <c r="Y802" s="223" t="s">
        <v>261</v>
      </c>
      <c r="Z802" s="212"/>
      <c r="AA802" s="212"/>
      <c r="AB802" s="212"/>
      <c r="AC802" s="212"/>
      <c r="AD802" s="212"/>
      <c r="AE802" s="212"/>
      <c r="AF802" s="212"/>
      <c r="AG802" s="212" t="s">
        <v>298</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67" t="s">
        <v>853</v>
      </c>
      <c r="D803" s="256"/>
      <c r="E803" s="256"/>
      <c r="F803" s="256"/>
      <c r="G803" s="256"/>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300</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47" t="s">
        <v>1154</v>
      </c>
      <c r="D804" s="225"/>
      <c r="E804" s="226">
        <v>3</v>
      </c>
      <c r="F804" s="223"/>
      <c r="G804" s="223"/>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289</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47" t="s">
        <v>1148</v>
      </c>
      <c r="D805" s="225"/>
      <c r="E805" s="226">
        <v>0.16</v>
      </c>
      <c r="F805" s="223"/>
      <c r="G805" s="223"/>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289</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ht="22.5" outlineLevel="1" x14ac:dyDescent="0.2">
      <c r="A806" s="235">
        <v>167</v>
      </c>
      <c r="B806" s="236" t="s">
        <v>1155</v>
      </c>
      <c r="C806" s="245" t="s">
        <v>1156</v>
      </c>
      <c r="D806" s="237" t="s">
        <v>321</v>
      </c>
      <c r="E806" s="238">
        <v>4.45</v>
      </c>
      <c r="F806" s="239"/>
      <c r="G806" s="240">
        <f>ROUND(E806*F806,2)</f>
        <v>0</v>
      </c>
      <c r="H806" s="239"/>
      <c r="I806" s="240">
        <f>ROUND(E806*H806,2)</f>
        <v>0</v>
      </c>
      <c r="J806" s="239"/>
      <c r="K806" s="240">
        <f>ROUND(E806*J806,2)</f>
        <v>0</v>
      </c>
      <c r="L806" s="240">
        <v>21</v>
      </c>
      <c r="M806" s="240">
        <f>G806*(1+L806/100)</f>
        <v>0</v>
      </c>
      <c r="N806" s="238">
        <v>3.4000000000000002E-4</v>
      </c>
      <c r="O806" s="238">
        <f>ROUND(E806*N806,2)</f>
        <v>0</v>
      </c>
      <c r="P806" s="238">
        <v>0.27500000000000002</v>
      </c>
      <c r="Q806" s="238">
        <f>ROUND(E806*P806,2)</f>
        <v>1.22</v>
      </c>
      <c r="R806" s="240" t="s">
        <v>1157</v>
      </c>
      <c r="S806" s="240" t="s">
        <v>258</v>
      </c>
      <c r="T806" s="241" t="s">
        <v>258</v>
      </c>
      <c r="U806" s="223">
        <v>1.0529999999999999</v>
      </c>
      <c r="V806" s="223">
        <f>ROUND(E806*U806,2)</f>
        <v>4.6900000000000004</v>
      </c>
      <c r="W806" s="223"/>
      <c r="X806" s="223" t="s">
        <v>297</v>
      </c>
      <c r="Y806" s="223" t="s">
        <v>261</v>
      </c>
      <c r="Z806" s="212"/>
      <c r="AA806" s="212"/>
      <c r="AB806" s="212"/>
      <c r="AC806" s="212"/>
      <c r="AD806" s="212"/>
      <c r="AE806" s="212"/>
      <c r="AF806" s="212"/>
      <c r="AG806" s="212" t="s">
        <v>298</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67" t="s">
        <v>1158</v>
      </c>
      <c r="D807" s="256"/>
      <c r="E807" s="256"/>
      <c r="F807" s="256"/>
      <c r="G807" s="256"/>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300</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42" t="str">
        <f>C807</f>
        <v>z jakýchkoliv cihel pálených, včetně pomocného lešení o výšce podlahy do 1900 mm a pro zatížení do 1,5 kPa  (150 kg/m2),</v>
      </c>
      <c r="BB807" s="212"/>
      <c r="BC807" s="212"/>
      <c r="BD807" s="212"/>
      <c r="BE807" s="212"/>
      <c r="BF807" s="212"/>
      <c r="BG807" s="212"/>
      <c r="BH807" s="212"/>
    </row>
    <row r="808" spans="1:60" outlineLevel="2" x14ac:dyDescent="0.2">
      <c r="A808" s="219"/>
      <c r="B808" s="220"/>
      <c r="C808" s="247" t="s">
        <v>1159</v>
      </c>
      <c r="D808" s="225"/>
      <c r="E808" s="226">
        <v>4.45</v>
      </c>
      <c r="F808" s="223"/>
      <c r="G808" s="223"/>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289</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35">
        <v>168</v>
      </c>
      <c r="B809" s="236" t="s">
        <v>1160</v>
      </c>
      <c r="C809" s="245" t="s">
        <v>1161</v>
      </c>
      <c r="D809" s="237" t="s">
        <v>524</v>
      </c>
      <c r="E809" s="238">
        <v>7.5</v>
      </c>
      <c r="F809" s="239"/>
      <c r="G809" s="240">
        <f>ROUND(E809*F809,2)</f>
        <v>0</v>
      </c>
      <c r="H809" s="239"/>
      <c r="I809" s="240">
        <f>ROUND(E809*H809,2)</f>
        <v>0</v>
      </c>
      <c r="J809" s="239"/>
      <c r="K809" s="240">
        <f>ROUND(E809*J809,2)</f>
        <v>0</v>
      </c>
      <c r="L809" s="240">
        <v>21</v>
      </c>
      <c r="M809" s="240">
        <f>G809*(1+L809/100)</f>
        <v>0</v>
      </c>
      <c r="N809" s="238">
        <v>5.9000000000000003E-4</v>
      </c>
      <c r="O809" s="238">
        <f>ROUND(E809*N809,2)</f>
        <v>0</v>
      </c>
      <c r="P809" s="238">
        <v>3.6999999999999998E-2</v>
      </c>
      <c r="Q809" s="238">
        <f>ROUND(E809*P809,2)</f>
        <v>0.28000000000000003</v>
      </c>
      <c r="R809" s="240" t="s">
        <v>1157</v>
      </c>
      <c r="S809" s="240" t="s">
        <v>258</v>
      </c>
      <c r="T809" s="241" t="s">
        <v>258</v>
      </c>
      <c r="U809" s="223">
        <v>0.443</v>
      </c>
      <c r="V809" s="223">
        <f>ROUND(E809*U809,2)</f>
        <v>3.32</v>
      </c>
      <c r="W809" s="223"/>
      <c r="X809" s="223" t="s">
        <v>297</v>
      </c>
      <c r="Y809" s="223" t="s">
        <v>261</v>
      </c>
      <c r="Z809" s="212"/>
      <c r="AA809" s="212"/>
      <c r="AB809" s="212"/>
      <c r="AC809" s="212"/>
      <c r="AD809" s="212"/>
      <c r="AE809" s="212"/>
      <c r="AF809" s="212"/>
      <c r="AG809" s="212" t="s">
        <v>298</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67" t="s">
        <v>1162</v>
      </c>
      <c r="D810" s="256"/>
      <c r="E810" s="256"/>
      <c r="F810" s="256"/>
      <c r="G810" s="256"/>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300</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2" x14ac:dyDescent="0.2">
      <c r="A811" s="219"/>
      <c r="B811" s="220"/>
      <c r="C811" s="247" t="s">
        <v>1163</v>
      </c>
      <c r="D811" s="225"/>
      <c r="E811" s="226">
        <v>7.5</v>
      </c>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289</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35">
        <v>169</v>
      </c>
      <c r="B812" s="236" t="s">
        <v>1164</v>
      </c>
      <c r="C812" s="245" t="s">
        <v>1165</v>
      </c>
      <c r="D812" s="237" t="s">
        <v>524</v>
      </c>
      <c r="E812" s="238">
        <v>2.2000000000000002</v>
      </c>
      <c r="F812" s="239"/>
      <c r="G812" s="240">
        <f>ROUND(E812*F812,2)</f>
        <v>0</v>
      </c>
      <c r="H812" s="239"/>
      <c r="I812" s="240">
        <f>ROUND(E812*H812,2)</f>
        <v>0</v>
      </c>
      <c r="J812" s="239"/>
      <c r="K812" s="240">
        <f>ROUND(E812*J812,2)</f>
        <v>0</v>
      </c>
      <c r="L812" s="240">
        <v>21</v>
      </c>
      <c r="M812" s="240">
        <f>G812*(1+L812/100)</f>
        <v>0</v>
      </c>
      <c r="N812" s="238">
        <v>0</v>
      </c>
      <c r="O812" s="238">
        <f>ROUND(E812*N812,2)</f>
        <v>0</v>
      </c>
      <c r="P812" s="238">
        <v>2.3900000000000001E-2</v>
      </c>
      <c r="Q812" s="238">
        <f>ROUND(E812*P812,2)</f>
        <v>0.05</v>
      </c>
      <c r="R812" s="240" t="s">
        <v>1157</v>
      </c>
      <c r="S812" s="240" t="s">
        <v>258</v>
      </c>
      <c r="T812" s="241" t="s">
        <v>258</v>
      </c>
      <c r="U812" s="223">
        <v>3.5</v>
      </c>
      <c r="V812" s="223">
        <f>ROUND(E812*U812,2)</f>
        <v>7.7</v>
      </c>
      <c r="W812" s="223"/>
      <c r="X812" s="223" t="s">
        <v>297</v>
      </c>
      <c r="Y812" s="223" t="s">
        <v>261</v>
      </c>
      <c r="Z812" s="212"/>
      <c r="AA812" s="212"/>
      <c r="AB812" s="212"/>
      <c r="AC812" s="212"/>
      <c r="AD812" s="212"/>
      <c r="AE812" s="212"/>
      <c r="AF812" s="212"/>
      <c r="AG812" s="212" t="s">
        <v>298</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47" t="s">
        <v>1166</v>
      </c>
      <c r="D813" s="225"/>
      <c r="E813" s="226">
        <v>1.8</v>
      </c>
      <c r="F813" s="223"/>
      <c r="G813" s="223"/>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289</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7" t="s">
        <v>1167</v>
      </c>
      <c r="D814" s="225"/>
      <c r="E814" s="226">
        <v>0.4</v>
      </c>
      <c r="F814" s="223"/>
      <c r="G814" s="223"/>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289</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35">
        <v>170</v>
      </c>
      <c r="B815" s="236" t="s">
        <v>1168</v>
      </c>
      <c r="C815" s="245" t="s">
        <v>1169</v>
      </c>
      <c r="D815" s="237" t="s">
        <v>524</v>
      </c>
      <c r="E815" s="238">
        <v>1.27</v>
      </c>
      <c r="F815" s="239"/>
      <c r="G815" s="240">
        <f>ROUND(E815*F815,2)</f>
        <v>0</v>
      </c>
      <c r="H815" s="239"/>
      <c r="I815" s="240">
        <f>ROUND(E815*H815,2)</f>
        <v>0</v>
      </c>
      <c r="J815" s="239"/>
      <c r="K815" s="240">
        <f>ROUND(E815*J815,2)</f>
        <v>0</v>
      </c>
      <c r="L815" s="240">
        <v>21</v>
      </c>
      <c r="M815" s="240">
        <f>G815*(1+L815/100)</f>
        <v>0</v>
      </c>
      <c r="N815" s="238">
        <v>0</v>
      </c>
      <c r="O815" s="238">
        <f>ROUND(E815*N815,2)</f>
        <v>0</v>
      </c>
      <c r="P815" s="238">
        <v>3.6170000000000001E-2</v>
      </c>
      <c r="Q815" s="238">
        <f>ROUND(E815*P815,2)</f>
        <v>0.05</v>
      </c>
      <c r="R815" s="240" t="s">
        <v>1157</v>
      </c>
      <c r="S815" s="240" t="s">
        <v>258</v>
      </c>
      <c r="T815" s="241" t="s">
        <v>258</v>
      </c>
      <c r="U815" s="223">
        <v>4</v>
      </c>
      <c r="V815" s="223">
        <f>ROUND(E815*U815,2)</f>
        <v>5.08</v>
      </c>
      <c r="W815" s="223"/>
      <c r="X815" s="223" t="s">
        <v>297</v>
      </c>
      <c r="Y815" s="223" t="s">
        <v>261</v>
      </c>
      <c r="Z815" s="212"/>
      <c r="AA815" s="212"/>
      <c r="AB815" s="212"/>
      <c r="AC815" s="212"/>
      <c r="AD815" s="212"/>
      <c r="AE815" s="212"/>
      <c r="AF815" s="212"/>
      <c r="AG815" s="212" t="s">
        <v>298</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47" t="s">
        <v>1170</v>
      </c>
      <c r="D816" s="225"/>
      <c r="E816" s="226">
        <v>0.37</v>
      </c>
      <c r="F816" s="223"/>
      <c r="G816" s="223"/>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289</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7" t="s">
        <v>1171</v>
      </c>
      <c r="D817" s="225"/>
      <c r="E817" s="226">
        <v>0.5</v>
      </c>
      <c r="F817" s="223"/>
      <c r="G817" s="223"/>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289</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47" t="s">
        <v>1167</v>
      </c>
      <c r="D818" s="225"/>
      <c r="E818" s="226">
        <v>0.4</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289</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35">
        <v>171</v>
      </c>
      <c r="B819" s="236" t="s">
        <v>1172</v>
      </c>
      <c r="C819" s="245" t="s">
        <v>1173</v>
      </c>
      <c r="D819" s="237" t="s">
        <v>524</v>
      </c>
      <c r="E819" s="238">
        <v>1.88</v>
      </c>
      <c r="F819" s="239"/>
      <c r="G819" s="240">
        <f>ROUND(E819*F819,2)</f>
        <v>0</v>
      </c>
      <c r="H819" s="239"/>
      <c r="I819" s="240">
        <f>ROUND(E819*H819,2)</f>
        <v>0</v>
      </c>
      <c r="J819" s="239"/>
      <c r="K819" s="240">
        <f>ROUND(E819*J819,2)</f>
        <v>0</v>
      </c>
      <c r="L819" s="240">
        <v>21</v>
      </c>
      <c r="M819" s="240">
        <f>G819*(1+L819/100)</f>
        <v>0</v>
      </c>
      <c r="N819" s="238">
        <v>0</v>
      </c>
      <c r="O819" s="238">
        <f>ROUND(E819*N819,2)</f>
        <v>0</v>
      </c>
      <c r="P819" s="238">
        <v>0.12417</v>
      </c>
      <c r="Q819" s="238">
        <f>ROUND(E819*P819,2)</f>
        <v>0.23</v>
      </c>
      <c r="R819" s="240" t="s">
        <v>1157</v>
      </c>
      <c r="S819" s="240" t="s">
        <v>258</v>
      </c>
      <c r="T819" s="241" t="s">
        <v>258</v>
      </c>
      <c r="U819" s="223">
        <v>6.9</v>
      </c>
      <c r="V819" s="223">
        <f>ROUND(E819*U819,2)</f>
        <v>12.97</v>
      </c>
      <c r="W819" s="223"/>
      <c r="X819" s="223" t="s">
        <v>297</v>
      </c>
      <c r="Y819" s="223" t="s">
        <v>261</v>
      </c>
      <c r="Z819" s="212"/>
      <c r="AA819" s="212"/>
      <c r="AB819" s="212"/>
      <c r="AC819" s="212"/>
      <c r="AD819" s="212"/>
      <c r="AE819" s="212"/>
      <c r="AF819" s="212"/>
      <c r="AG819" s="212" t="s">
        <v>298</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47" t="s">
        <v>1174</v>
      </c>
      <c r="D820" s="225"/>
      <c r="E820" s="226">
        <v>1.88</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289</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1" x14ac:dyDescent="0.2">
      <c r="A821" s="235">
        <v>172</v>
      </c>
      <c r="B821" s="236" t="s">
        <v>1175</v>
      </c>
      <c r="C821" s="245" t="s">
        <v>1176</v>
      </c>
      <c r="D821" s="237" t="s">
        <v>524</v>
      </c>
      <c r="E821" s="238">
        <v>1.1000000000000001</v>
      </c>
      <c r="F821" s="239"/>
      <c r="G821" s="240">
        <f>ROUND(E821*F821,2)</f>
        <v>0</v>
      </c>
      <c r="H821" s="239"/>
      <c r="I821" s="240">
        <f>ROUND(E821*H821,2)</f>
        <v>0</v>
      </c>
      <c r="J821" s="239"/>
      <c r="K821" s="240">
        <f>ROUND(E821*J821,2)</f>
        <v>0</v>
      </c>
      <c r="L821" s="240">
        <v>21</v>
      </c>
      <c r="M821" s="240">
        <f>G821*(1+L821/100)</f>
        <v>0</v>
      </c>
      <c r="N821" s="238">
        <v>1.34E-3</v>
      </c>
      <c r="O821" s="238">
        <f>ROUND(E821*N821,2)</f>
        <v>0</v>
      </c>
      <c r="P821" s="238">
        <v>0</v>
      </c>
      <c r="Q821" s="238">
        <f>ROUND(E821*P821,2)</f>
        <v>0</v>
      </c>
      <c r="R821" s="240" t="s">
        <v>1157</v>
      </c>
      <c r="S821" s="240" t="s">
        <v>258</v>
      </c>
      <c r="T821" s="241" t="s">
        <v>258</v>
      </c>
      <c r="U821" s="223">
        <v>0.63</v>
      </c>
      <c r="V821" s="223">
        <f>ROUND(E821*U821,2)</f>
        <v>0.69</v>
      </c>
      <c r="W821" s="223"/>
      <c r="X821" s="223" t="s">
        <v>297</v>
      </c>
      <c r="Y821" s="223" t="s">
        <v>261</v>
      </c>
      <c r="Z821" s="212"/>
      <c r="AA821" s="212"/>
      <c r="AB821" s="212"/>
      <c r="AC821" s="212"/>
      <c r="AD821" s="212"/>
      <c r="AE821" s="212"/>
      <c r="AF821" s="212"/>
      <c r="AG821" s="212" t="s">
        <v>298</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2" x14ac:dyDescent="0.2">
      <c r="A822" s="219"/>
      <c r="B822" s="220"/>
      <c r="C822" s="247" t="s">
        <v>1177</v>
      </c>
      <c r="D822" s="225"/>
      <c r="E822" s="226">
        <v>1.1000000000000001</v>
      </c>
      <c r="F822" s="223"/>
      <c r="G822" s="223"/>
      <c r="H822" s="223"/>
      <c r="I822" s="223"/>
      <c r="J822" s="223"/>
      <c r="K822" s="223"/>
      <c r="L822" s="223"/>
      <c r="M822" s="223"/>
      <c r="N822" s="222"/>
      <c r="O822" s="222"/>
      <c r="P822" s="222"/>
      <c r="Q822" s="222"/>
      <c r="R822" s="223"/>
      <c r="S822" s="223"/>
      <c r="T822" s="223"/>
      <c r="U822" s="223"/>
      <c r="V822" s="223"/>
      <c r="W822" s="223"/>
      <c r="X822" s="223"/>
      <c r="Y822" s="223"/>
      <c r="Z822" s="212"/>
      <c r="AA822" s="212"/>
      <c r="AB822" s="212"/>
      <c r="AC822" s="212"/>
      <c r="AD822" s="212"/>
      <c r="AE822" s="212"/>
      <c r="AF822" s="212"/>
      <c r="AG822" s="212" t="s">
        <v>289</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ht="22.5" outlineLevel="1" x14ac:dyDescent="0.2">
      <c r="A823" s="257">
        <v>173</v>
      </c>
      <c r="B823" s="258" t="s">
        <v>1178</v>
      </c>
      <c r="C823" s="268" t="s">
        <v>1179</v>
      </c>
      <c r="D823" s="259" t="s">
        <v>524</v>
      </c>
      <c r="E823" s="260">
        <v>1.27</v>
      </c>
      <c r="F823" s="261"/>
      <c r="G823" s="262">
        <f>ROUND(E823*F823,2)</f>
        <v>0</v>
      </c>
      <c r="H823" s="261"/>
      <c r="I823" s="262">
        <f>ROUND(E823*H823,2)</f>
        <v>0</v>
      </c>
      <c r="J823" s="261"/>
      <c r="K823" s="262">
        <f>ROUND(E823*J823,2)</f>
        <v>0</v>
      </c>
      <c r="L823" s="262">
        <v>21</v>
      </c>
      <c r="M823" s="262">
        <f>G823*(1+L823/100)</f>
        <v>0</v>
      </c>
      <c r="N823" s="260">
        <v>8.8999999999999995E-4</v>
      </c>
      <c r="O823" s="260">
        <f>ROUND(E823*N823,2)</f>
        <v>0</v>
      </c>
      <c r="P823" s="260">
        <v>0</v>
      </c>
      <c r="Q823" s="260">
        <f>ROUND(E823*P823,2)</f>
        <v>0</v>
      </c>
      <c r="R823" s="262" t="s">
        <v>1157</v>
      </c>
      <c r="S823" s="262" t="s">
        <v>258</v>
      </c>
      <c r="T823" s="263" t="s">
        <v>258</v>
      </c>
      <c r="U823" s="223">
        <v>0.79</v>
      </c>
      <c r="V823" s="223">
        <f>ROUND(E823*U823,2)</f>
        <v>1</v>
      </c>
      <c r="W823" s="223"/>
      <c r="X823" s="223" t="s">
        <v>297</v>
      </c>
      <c r="Y823" s="223" t="s">
        <v>261</v>
      </c>
      <c r="Z823" s="212"/>
      <c r="AA823" s="212"/>
      <c r="AB823" s="212"/>
      <c r="AC823" s="212"/>
      <c r="AD823" s="212"/>
      <c r="AE823" s="212"/>
      <c r="AF823" s="212"/>
      <c r="AG823" s="212" t="s">
        <v>298</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ht="22.5" outlineLevel="1" x14ac:dyDescent="0.2">
      <c r="A824" s="257">
        <v>174</v>
      </c>
      <c r="B824" s="258" t="s">
        <v>1180</v>
      </c>
      <c r="C824" s="268" t="s">
        <v>1181</v>
      </c>
      <c r="D824" s="259" t="s">
        <v>524</v>
      </c>
      <c r="E824" s="260">
        <v>1.88</v>
      </c>
      <c r="F824" s="261"/>
      <c r="G824" s="262">
        <f>ROUND(E824*F824,2)</f>
        <v>0</v>
      </c>
      <c r="H824" s="261"/>
      <c r="I824" s="262">
        <f>ROUND(E824*H824,2)</f>
        <v>0</v>
      </c>
      <c r="J824" s="261"/>
      <c r="K824" s="262">
        <f>ROUND(E824*J824,2)</f>
        <v>0</v>
      </c>
      <c r="L824" s="262">
        <v>21</v>
      </c>
      <c r="M824" s="262">
        <f>G824*(1+L824/100)</f>
        <v>0</v>
      </c>
      <c r="N824" s="260">
        <v>1.34E-3</v>
      </c>
      <c r="O824" s="260">
        <f>ROUND(E824*N824,2)</f>
        <v>0</v>
      </c>
      <c r="P824" s="260">
        <v>0</v>
      </c>
      <c r="Q824" s="260">
        <f>ROUND(E824*P824,2)</f>
        <v>0</v>
      </c>
      <c r="R824" s="262" t="s">
        <v>1157</v>
      </c>
      <c r="S824" s="262" t="s">
        <v>258</v>
      </c>
      <c r="T824" s="263" t="s">
        <v>258</v>
      </c>
      <c r="U824" s="223">
        <v>1.3</v>
      </c>
      <c r="V824" s="223">
        <f>ROUND(E824*U824,2)</f>
        <v>2.44</v>
      </c>
      <c r="W824" s="223"/>
      <c r="X824" s="223" t="s">
        <v>297</v>
      </c>
      <c r="Y824" s="223" t="s">
        <v>261</v>
      </c>
      <c r="Z824" s="212"/>
      <c r="AA824" s="212"/>
      <c r="AB824" s="212"/>
      <c r="AC824" s="212"/>
      <c r="AD824" s="212"/>
      <c r="AE824" s="212"/>
      <c r="AF824" s="212"/>
      <c r="AG824" s="212" t="s">
        <v>298</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ht="22.5" outlineLevel="1" x14ac:dyDescent="0.2">
      <c r="A825" s="257">
        <v>175</v>
      </c>
      <c r="B825" s="258" t="s">
        <v>1182</v>
      </c>
      <c r="C825" s="268" t="s">
        <v>1183</v>
      </c>
      <c r="D825" s="259" t="s">
        <v>524</v>
      </c>
      <c r="E825" s="260">
        <v>2.2000000000000002</v>
      </c>
      <c r="F825" s="261"/>
      <c r="G825" s="262">
        <f>ROUND(E825*F825,2)</f>
        <v>0</v>
      </c>
      <c r="H825" s="261"/>
      <c r="I825" s="262">
        <f>ROUND(E825*H825,2)</f>
        <v>0</v>
      </c>
      <c r="J825" s="261"/>
      <c r="K825" s="262">
        <f>ROUND(E825*J825,2)</f>
        <v>0</v>
      </c>
      <c r="L825" s="262">
        <v>21</v>
      </c>
      <c r="M825" s="262">
        <f>G825*(1+L825/100)</f>
        <v>0</v>
      </c>
      <c r="N825" s="260">
        <v>1.0000000000000001E-5</v>
      </c>
      <c r="O825" s="260">
        <f>ROUND(E825*N825,2)</f>
        <v>0</v>
      </c>
      <c r="P825" s="260">
        <v>0</v>
      </c>
      <c r="Q825" s="260">
        <f>ROUND(E825*P825,2)</f>
        <v>0</v>
      </c>
      <c r="R825" s="262" t="s">
        <v>1157</v>
      </c>
      <c r="S825" s="262" t="s">
        <v>258</v>
      </c>
      <c r="T825" s="263" t="s">
        <v>258</v>
      </c>
      <c r="U825" s="223">
        <v>1.0289999999999999</v>
      </c>
      <c r="V825" s="223">
        <f>ROUND(E825*U825,2)</f>
        <v>2.2599999999999998</v>
      </c>
      <c r="W825" s="223"/>
      <c r="X825" s="223" t="s">
        <v>297</v>
      </c>
      <c r="Y825" s="223" t="s">
        <v>261</v>
      </c>
      <c r="Z825" s="212"/>
      <c r="AA825" s="212"/>
      <c r="AB825" s="212"/>
      <c r="AC825" s="212"/>
      <c r="AD825" s="212"/>
      <c r="AE825" s="212"/>
      <c r="AF825" s="212"/>
      <c r="AG825" s="212" t="s">
        <v>298</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1" x14ac:dyDescent="0.2">
      <c r="A826" s="257">
        <v>176</v>
      </c>
      <c r="B826" s="258" t="s">
        <v>1184</v>
      </c>
      <c r="C826" s="268" t="s">
        <v>1185</v>
      </c>
      <c r="D826" s="259" t="s">
        <v>524</v>
      </c>
      <c r="E826" s="260">
        <v>1.88</v>
      </c>
      <c r="F826" s="261"/>
      <c r="G826" s="262">
        <f>ROUND(E826*F826,2)</f>
        <v>0</v>
      </c>
      <c r="H826" s="261"/>
      <c r="I826" s="262">
        <f>ROUND(E826*H826,2)</f>
        <v>0</v>
      </c>
      <c r="J826" s="261"/>
      <c r="K826" s="262">
        <f>ROUND(E826*J826,2)</f>
        <v>0</v>
      </c>
      <c r="L826" s="262">
        <v>21</v>
      </c>
      <c r="M826" s="262">
        <f>G826*(1+L826/100)</f>
        <v>0</v>
      </c>
      <c r="N826" s="260">
        <v>2.0000000000000002E-5</v>
      </c>
      <c r="O826" s="260">
        <f>ROUND(E826*N826,2)</f>
        <v>0</v>
      </c>
      <c r="P826" s="260">
        <v>0</v>
      </c>
      <c r="Q826" s="260">
        <f>ROUND(E826*P826,2)</f>
        <v>0</v>
      </c>
      <c r="R826" s="262" t="s">
        <v>1157</v>
      </c>
      <c r="S826" s="262" t="s">
        <v>258</v>
      </c>
      <c r="T826" s="263" t="s">
        <v>258</v>
      </c>
      <c r="U826" s="223">
        <v>2.1150000000000002</v>
      </c>
      <c r="V826" s="223">
        <f>ROUND(E826*U826,2)</f>
        <v>3.98</v>
      </c>
      <c r="W826" s="223"/>
      <c r="X826" s="223" t="s">
        <v>297</v>
      </c>
      <c r="Y826" s="223" t="s">
        <v>261</v>
      </c>
      <c r="Z826" s="212"/>
      <c r="AA826" s="212"/>
      <c r="AB826" s="212"/>
      <c r="AC826" s="212"/>
      <c r="AD826" s="212"/>
      <c r="AE826" s="212"/>
      <c r="AF826" s="212"/>
      <c r="AG826" s="212" t="s">
        <v>298</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ht="22.5" outlineLevel="1" x14ac:dyDescent="0.2">
      <c r="A827" s="257">
        <v>177</v>
      </c>
      <c r="B827" s="258" t="s">
        <v>1186</v>
      </c>
      <c r="C827" s="268" t="s">
        <v>1187</v>
      </c>
      <c r="D827" s="259" t="s">
        <v>524</v>
      </c>
      <c r="E827" s="260">
        <v>2.2000000000000002</v>
      </c>
      <c r="F827" s="261"/>
      <c r="G827" s="262">
        <f>ROUND(E827*F827,2)</f>
        <v>0</v>
      </c>
      <c r="H827" s="261"/>
      <c r="I827" s="262">
        <f>ROUND(E827*H827,2)</f>
        <v>0</v>
      </c>
      <c r="J827" s="261"/>
      <c r="K827" s="262">
        <f>ROUND(E827*J827,2)</f>
        <v>0</v>
      </c>
      <c r="L827" s="262">
        <v>21</v>
      </c>
      <c r="M827" s="262">
        <f>G827*(1+L827/100)</f>
        <v>0</v>
      </c>
      <c r="N827" s="260">
        <v>0</v>
      </c>
      <c r="O827" s="260">
        <f>ROUND(E827*N827,2)</f>
        <v>0</v>
      </c>
      <c r="P827" s="260">
        <v>0</v>
      </c>
      <c r="Q827" s="260">
        <f>ROUND(E827*P827,2)</f>
        <v>0</v>
      </c>
      <c r="R827" s="262" t="s">
        <v>1157</v>
      </c>
      <c r="S827" s="262" t="s">
        <v>258</v>
      </c>
      <c r="T827" s="263" t="s">
        <v>258</v>
      </c>
      <c r="U827" s="223">
        <v>0.74</v>
      </c>
      <c r="V827" s="223">
        <f>ROUND(E827*U827,2)</f>
        <v>1.63</v>
      </c>
      <c r="W827" s="223"/>
      <c r="X827" s="223" t="s">
        <v>297</v>
      </c>
      <c r="Y827" s="223" t="s">
        <v>261</v>
      </c>
      <c r="Z827" s="212"/>
      <c r="AA827" s="212"/>
      <c r="AB827" s="212"/>
      <c r="AC827" s="212"/>
      <c r="AD827" s="212"/>
      <c r="AE827" s="212"/>
      <c r="AF827" s="212"/>
      <c r="AG827" s="212" t="s">
        <v>298</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ht="22.5" outlineLevel="1" x14ac:dyDescent="0.2">
      <c r="A828" s="257">
        <v>178</v>
      </c>
      <c r="B828" s="258" t="s">
        <v>1188</v>
      </c>
      <c r="C828" s="268" t="s">
        <v>1189</v>
      </c>
      <c r="D828" s="259" t="s">
        <v>524</v>
      </c>
      <c r="E828" s="260">
        <v>1.27</v>
      </c>
      <c r="F828" s="261"/>
      <c r="G828" s="262">
        <f>ROUND(E828*F828,2)</f>
        <v>0</v>
      </c>
      <c r="H828" s="261"/>
      <c r="I828" s="262">
        <f>ROUND(E828*H828,2)</f>
        <v>0</v>
      </c>
      <c r="J828" s="261"/>
      <c r="K828" s="262">
        <f>ROUND(E828*J828,2)</f>
        <v>0</v>
      </c>
      <c r="L828" s="262">
        <v>21</v>
      </c>
      <c r="M828" s="262">
        <f>G828*(1+L828/100)</f>
        <v>0</v>
      </c>
      <c r="N828" s="260">
        <v>0</v>
      </c>
      <c r="O828" s="260">
        <f>ROUND(E828*N828,2)</f>
        <v>0</v>
      </c>
      <c r="P828" s="260">
        <v>0</v>
      </c>
      <c r="Q828" s="260">
        <f>ROUND(E828*P828,2)</f>
        <v>0</v>
      </c>
      <c r="R828" s="262" t="s">
        <v>1157</v>
      </c>
      <c r="S828" s="262" t="s">
        <v>258</v>
      </c>
      <c r="T828" s="263" t="s">
        <v>258</v>
      </c>
      <c r="U828" s="223">
        <v>0.89</v>
      </c>
      <c r="V828" s="223">
        <f>ROUND(E828*U828,2)</f>
        <v>1.1299999999999999</v>
      </c>
      <c r="W828" s="223"/>
      <c r="X828" s="223" t="s">
        <v>297</v>
      </c>
      <c r="Y828" s="223" t="s">
        <v>261</v>
      </c>
      <c r="Z828" s="212"/>
      <c r="AA828" s="212"/>
      <c r="AB828" s="212"/>
      <c r="AC828" s="212"/>
      <c r="AD828" s="212"/>
      <c r="AE828" s="212"/>
      <c r="AF828" s="212"/>
      <c r="AG828" s="212" t="s">
        <v>298</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22.5" outlineLevel="1" x14ac:dyDescent="0.2">
      <c r="A829" s="257">
        <v>179</v>
      </c>
      <c r="B829" s="258" t="s">
        <v>1190</v>
      </c>
      <c r="C829" s="268" t="s">
        <v>1191</v>
      </c>
      <c r="D829" s="259" t="s">
        <v>524</v>
      </c>
      <c r="E829" s="260">
        <v>1.88</v>
      </c>
      <c r="F829" s="261"/>
      <c r="G829" s="262">
        <f>ROUND(E829*F829,2)</f>
        <v>0</v>
      </c>
      <c r="H829" s="261"/>
      <c r="I829" s="262">
        <f>ROUND(E829*H829,2)</f>
        <v>0</v>
      </c>
      <c r="J829" s="261"/>
      <c r="K829" s="262">
        <f>ROUND(E829*J829,2)</f>
        <v>0</v>
      </c>
      <c r="L829" s="262">
        <v>21</v>
      </c>
      <c r="M829" s="262">
        <f>G829*(1+L829/100)</f>
        <v>0</v>
      </c>
      <c r="N829" s="260">
        <v>0</v>
      </c>
      <c r="O829" s="260">
        <f>ROUND(E829*N829,2)</f>
        <v>0</v>
      </c>
      <c r="P829" s="260">
        <v>0</v>
      </c>
      <c r="Q829" s="260">
        <f>ROUND(E829*P829,2)</f>
        <v>0</v>
      </c>
      <c r="R829" s="262" t="s">
        <v>1157</v>
      </c>
      <c r="S829" s="262" t="s">
        <v>258</v>
      </c>
      <c r="T829" s="263" t="s">
        <v>258</v>
      </c>
      <c r="U829" s="223">
        <v>1.43</v>
      </c>
      <c r="V829" s="223">
        <f>ROUND(E829*U829,2)</f>
        <v>2.69</v>
      </c>
      <c r="W829" s="223"/>
      <c r="X829" s="223" t="s">
        <v>297</v>
      </c>
      <c r="Y829" s="223" t="s">
        <v>261</v>
      </c>
      <c r="Z829" s="212"/>
      <c r="AA829" s="212"/>
      <c r="AB829" s="212"/>
      <c r="AC829" s="212"/>
      <c r="AD829" s="212"/>
      <c r="AE829" s="212"/>
      <c r="AF829" s="212"/>
      <c r="AG829" s="212" t="s">
        <v>298</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ht="22.5" outlineLevel="1" x14ac:dyDescent="0.2">
      <c r="A830" s="235">
        <v>180</v>
      </c>
      <c r="B830" s="236" t="s">
        <v>1192</v>
      </c>
      <c r="C830" s="245" t="s">
        <v>1193</v>
      </c>
      <c r="D830" s="237" t="s">
        <v>368</v>
      </c>
      <c r="E830" s="238">
        <v>27</v>
      </c>
      <c r="F830" s="239"/>
      <c r="G830" s="240">
        <f>ROUND(E830*F830,2)</f>
        <v>0</v>
      </c>
      <c r="H830" s="239"/>
      <c r="I830" s="240">
        <f>ROUND(E830*H830,2)</f>
        <v>0</v>
      </c>
      <c r="J830" s="239"/>
      <c r="K830" s="240">
        <f>ROUND(E830*J830,2)</f>
        <v>0</v>
      </c>
      <c r="L830" s="240">
        <v>21</v>
      </c>
      <c r="M830" s="240">
        <f>G830*(1+L830/100)</f>
        <v>0</v>
      </c>
      <c r="N830" s="238">
        <v>4.8999999999999998E-4</v>
      </c>
      <c r="O830" s="238">
        <f>ROUND(E830*N830,2)</f>
        <v>0.01</v>
      </c>
      <c r="P830" s="238">
        <v>3.1E-2</v>
      </c>
      <c r="Q830" s="238">
        <f>ROUND(E830*P830,2)</f>
        <v>0.84</v>
      </c>
      <c r="R830" s="240" t="s">
        <v>1157</v>
      </c>
      <c r="S830" s="240" t="s">
        <v>258</v>
      </c>
      <c r="T830" s="241" t="s">
        <v>258</v>
      </c>
      <c r="U830" s="223">
        <v>0.77200000000000002</v>
      </c>
      <c r="V830" s="223">
        <f>ROUND(E830*U830,2)</f>
        <v>20.84</v>
      </c>
      <c r="W830" s="223"/>
      <c r="X830" s="223" t="s">
        <v>297</v>
      </c>
      <c r="Y830" s="223" t="s">
        <v>1194</v>
      </c>
      <c r="Z830" s="212"/>
      <c r="AA830" s="212"/>
      <c r="AB830" s="212"/>
      <c r="AC830" s="212"/>
      <c r="AD830" s="212"/>
      <c r="AE830" s="212"/>
      <c r="AF830" s="212"/>
      <c r="AG830" s="212" t="s">
        <v>298</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2" x14ac:dyDescent="0.2">
      <c r="A831" s="219"/>
      <c r="B831" s="220"/>
      <c r="C831" s="246" t="s">
        <v>1195</v>
      </c>
      <c r="D831" s="243"/>
      <c r="E831" s="243"/>
      <c r="F831" s="243"/>
      <c r="G831" s="24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264</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47" t="s">
        <v>678</v>
      </c>
      <c r="D832" s="225"/>
      <c r="E832" s="226">
        <v>14</v>
      </c>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289</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47" t="s">
        <v>679</v>
      </c>
      <c r="D833" s="225"/>
      <c r="E833" s="226">
        <v>13</v>
      </c>
      <c r="F833" s="223"/>
      <c r="G833" s="223"/>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289</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35">
        <v>181</v>
      </c>
      <c r="B834" s="236" t="s">
        <v>1196</v>
      </c>
      <c r="C834" s="245" t="s">
        <v>1197</v>
      </c>
      <c r="D834" s="237" t="s">
        <v>524</v>
      </c>
      <c r="E834" s="238">
        <v>8</v>
      </c>
      <c r="F834" s="239"/>
      <c r="G834" s="240">
        <f>ROUND(E834*F834,2)</f>
        <v>0</v>
      </c>
      <c r="H834" s="239"/>
      <c r="I834" s="240">
        <f>ROUND(E834*H834,2)</f>
        <v>0</v>
      </c>
      <c r="J834" s="239"/>
      <c r="K834" s="240">
        <f>ROUND(E834*J834,2)</f>
        <v>0</v>
      </c>
      <c r="L834" s="240">
        <v>21</v>
      </c>
      <c r="M834" s="240">
        <f>G834*(1+L834/100)</f>
        <v>0</v>
      </c>
      <c r="N834" s="238">
        <v>4.8999999999999998E-4</v>
      </c>
      <c r="O834" s="238">
        <f>ROUND(E834*N834,2)</f>
        <v>0</v>
      </c>
      <c r="P834" s="238">
        <v>1.2999999999999999E-2</v>
      </c>
      <c r="Q834" s="238">
        <f>ROUND(E834*P834,2)</f>
        <v>0.1</v>
      </c>
      <c r="R834" s="240" t="s">
        <v>1157</v>
      </c>
      <c r="S834" s="240" t="s">
        <v>258</v>
      </c>
      <c r="T834" s="241" t="s">
        <v>258</v>
      </c>
      <c r="U834" s="223">
        <v>0.30099999999999999</v>
      </c>
      <c r="V834" s="223">
        <f>ROUND(E834*U834,2)</f>
        <v>2.41</v>
      </c>
      <c r="W834" s="223"/>
      <c r="X834" s="223" t="s">
        <v>297</v>
      </c>
      <c r="Y834" s="223" t="s">
        <v>261</v>
      </c>
      <c r="Z834" s="212"/>
      <c r="AA834" s="212"/>
      <c r="AB834" s="212"/>
      <c r="AC834" s="212"/>
      <c r="AD834" s="212"/>
      <c r="AE834" s="212"/>
      <c r="AF834" s="212"/>
      <c r="AG834" s="212" t="s">
        <v>298</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46" t="s">
        <v>1195</v>
      </c>
      <c r="D835" s="243"/>
      <c r="E835" s="243"/>
      <c r="F835" s="243"/>
      <c r="G835" s="24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264</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47" t="s">
        <v>1198</v>
      </c>
      <c r="D836" s="225"/>
      <c r="E836" s="226">
        <v>8</v>
      </c>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289</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35">
        <v>182</v>
      </c>
      <c r="B837" s="236" t="s">
        <v>1199</v>
      </c>
      <c r="C837" s="245" t="s">
        <v>1200</v>
      </c>
      <c r="D837" s="237" t="s">
        <v>524</v>
      </c>
      <c r="E837" s="238">
        <v>8.5</v>
      </c>
      <c r="F837" s="239"/>
      <c r="G837" s="240">
        <f>ROUND(E837*F837,2)</f>
        <v>0</v>
      </c>
      <c r="H837" s="239"/>
      <c r="I837" s="240">
        <f>ROUND(E837*H837,2)</f>
        <v>0</v>
      </c>
      <c r="J837" s="239"/>
      <c r="K837" s="240">
        <f>ROUND(E837*J837,2)</f>
        <v>0</v>
      </c>
      <c r="L837" s="240">
        <v>21</v>
      </c>
      <c r="M837" s="240">
        <f>G837*(1+L837/100)</f>
        <v>0</v>
      </c>
      <c r="N837" s="238">
        <v>4.8999999999999998E-4</v>
      </c>
      <c r="O837" s="238">
        <f>ROUND(E837*N837,2)</f>
        <v>0</v>
      </c>
      <c r="P837" s="238">
        <v>1.7999999999999999E-2</v>
      </c>
      <c r="Q837" s="238">
        <f>ROUND(E837*P837,2)</f>
        <v>0.15</v>
      </c>
      <c r="R837" s="240" t="s">
        <v>1157</v>
      </c>
      <c r="S837" s="240" t="s">
        <v>258</v>
      </c>
      <c r="T837" s="241" t="s">
        <v>258</v>
      </c>
      <c r="U837" s="223">
        <v>0.34200000000000003</v>
      </c>
      <c r="V837" s="223">
        <f>ROUND(E837*U837,2)</f>
        <v>2.91</v>
      </c>
      <c r="W837" s="223"/>
      <c r="X837" s="223" t="s">
        <v>297</v>
      </c>
      <c r="Y837" s="223" t="s">
        <v>261</v>
      </c>
      <c r="Z837" s="212"/>
      <c r="AA837" s="212"/>
      <c r="AB837" s="212"/>
      <c r="AC837" s="212"/>
      <c r="AD837" s="212"/>
      <c r="AE837" s="212"/>
      <c r="AF837" s="212"/>
      <c r="AG837" s="212" t="s">
        <v>298</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6" t="s">
        <v>1195</v>
      </c>
      <c r="D838" s="243"/>
      <c r="E838" s="243"/>
      <c r="F838" s="243"/>
      <c r="G838" s="24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264</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47" t="s">
        <v>1201</v>
      </c>
      <c r="D839" s="225"/>
      <c r="E839" s="226">
        <v>8.5</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289</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35">
        <v>183</v>
      </c>
      <c r="B840" s="236" t="s">
        <v>1202</v>
      </c>
      <c r="C840" s="245" t="s">
        <v>1203</v>
      </c>
      <c r="D840" s="237" t="s">
        <v>524</v>
      </c>
      <c r="E840" s="238">
        <v>3.15</v>
      </c>
      <c r="F840" s="239"/>
      <c r="G840" s="240">
        <f>ROUND(E840*F840,2)</f>
        <v>0</v>
      </c>
      <c r="H840" s="239"/>
      <c r="I840" s="240">
        <f>ROUND(E840*H840,2)</f>
        <v>0</v>
      </c>
      <c r="J840" s="239"/>
      <c r="K840" s="240">
        <f>ROUND(E840*J840,2)</f>
        <v>0</v>
      </c>
      <c r="L840" s="240">
        <v>21</v>
      </c>
      <c r="M840" s="240">
        <f>G840*(1+L840/100)</f>
        <v>0</v>
      </c>
      <c r="N840" s="238">
        <v>4.8999999999999998E-4</v>
      </c>
      <c r="O840" s="238">
        <f>ROUND(E840*N840,2)</f>
        <v>0</v>
      </c>
      <c r="P840" s="238">
        <v>2.7E-2</v>
      </c>
      <c r="Q840" s="238">
        <f>ROUND(E840*P840,2)</f>
        <v>0.09</v>
      </c>
      <c r="R840" s="240" t="s">
        <v>1157</v>
      </c>
      <c r="S840" s="240" t="s">
        <v>258</v>
      </c>
      <c r="T840" s="241" t="s">
        <v>258</v>
      </c>
      <c r="U840" s="223">
        <v>0.42199999999999999</v>
      </c>
      <c r="V840" s="223">
        <f>ROUND(E840*U840,2)</f>
        <v>1.33</v>
      </c>
      <c r="W840" s="223"/>
      <c r="X840" s="223" t="s">
        <v>297</v>
      </c>
      <c r="Y840" s="223" t="s">
        <v>261</v>
      </c>
      <c r="Z840" s="212"/>
      <c r="AA840" s="212"/>
      <c r="AB840" s="212"/>
      <c r="AC840" s="212"/>
      <c r="AD840" s="212"/>
      <c r="AE840" s="212"/>
      <c r="AF840" s="212"/>
      <c r="AG840" s="212" t="s">
        <v>298</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
      <c r="A841" s="219"/>
      <c r="B841" s="220"/>
      <c r="C841" s="246" t="s">
        <v>1195</v>
      </c>
      <c r="D841" s="243"/>
      <c r="E841" s="243"/>
      <c r="F841" s="243"/>
      <c r="G841" s="24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264</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7" t="s">
        <v>1204</v>
      </c>
      <c r="D842" s="225"/>
      <c r="E842" s="226">
        <v>3.15</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289</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35">
        <v>184</v>
      </c>
      <c r="B843" s="236" t="s">
        <v>1205</v>
      </c>
      <c r="C843" s="245" t="s">
        <v>1206</v>
      </c>
      <c r="D843" s="237" t="s">
        <v>524</v>
      </c>
      <c r="E843" s="238">
        <v>0.8</v>
      </c>
      <c r="F843" s="239"/>
      <c r="G843" s="240">
        <f>ROUND(E843*F843,2)</f>
        <v>0</v>
      </c>
      <c r="H843" s="239"/>
      <c r="I843" s="240">
        <f>ROUND(E843*H843,2)</f>
        <v>0</v>
      </c>
      <c r="J843" s="239"/>
      <c r="K843" s="240">
        <f>ROUND(E843*J843,2)</f>
        <v>0</v>
      </c>
      <c r="L843" s="240">
        <v>21</v>
      </c>
      <c r="M843" s="240">
        <f>G843*(1+L843/100)</f>
        <v>0</v>
      </c>
      <c r="N843" s="238">
        <v>4.8999999999999998E-4</v>
      </c>
      <c r="O843" s="238">
        <f>ROUND(E843*N843,2)</f>
        <v>0</v>
      </c>
      <c r="P843" s="238">
        <v>3.7999999999999999E-2</v>
      </c>
      <c r="Q843" s="238">
        <f>ROUND(E843*P843,2)</f>
        <v>0.03</v>
      </c>
      <c r="R843" s="240" t="s">
        <v>1157</v>
      </c>
      <c r="S843" s="240" t="s">
        <v>258</v>
      </c>
      <c r="T843" s="241" t="s">
        <v>258</v>
      </c>
      <c r="U843" s="223">
        <v>0.59499999999999997</v>
      </c>
      <c r="V843" s="223">
        <f>ROUND(E843*U843,2)</f>
        <v>0.48</v>
      </c>
      <c r="W843" s="223"/>
      <c r="X843" s="223" t="s">
        <v>297</v>
      </c>
      <c r="Y843" s="223" t="s">
        <v>261</v>
      </c>
      <c r="Z843" s="212"/>
      <c r="AA843" s="212"/>
      <c r="AB843" s="212"/>
      <c r="AC843" s="212"/>
      <c r="AD843" s="212"/>
      <c r="AE843" s="212"/>
      <c r="AF843" s="212"/>
      <c r="AG843" s="212" t="s">
        <v>298</v>
      </c>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2" x14ac:dyDescent="0.2">
      <c r="A844" s="219"/>
      <c r="B844" s="220"/>
      <c r="C844" s="246" t="s">
        <v>1195</v>
      </c>
      <c r="D844" s="243"/>
      <c r="E844" s="243"/>
      <c r="F844" s="243"/>
      <c r="G844" s="243"/>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264</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47" t="s">
        <v>1207</v>
      </c>
      <c r="D845" s="225"/>
      <c r="E845" s="226">
        <v>0.8</v>
      </c>
      <c r="F845" s="223"/>
      <c r="G845" s="223"/>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289</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1" x14ac:dyDescent="0.2">
      <c r="A846" s="235">
        <v>185</v>
      </c>
      <c r="B846" s="236" t="s">
        <v>1208</v>
      </c>
      <c r="C846" s="245" t="s">
        <v>1209</v>
      </c>
      <c r="D846" s="237" t="s">
        <v>524</v>
      </c>
      <c r="E846" s="238">
        <v>10</v>
      </c>
      <c r="F846" s="239"/>
      <c r="G846" s="240">
        <f>ROUND(E846*F846,2)</f>
        <v>0</v>
      </c>
      <c r="H846" s="239"/>
      <c r="I846" s="240">
        <f>ROUND(E846*H846,2)</f>
        <v>0</v>
      </c>
      <c r="J846" s="239"/>
      <c r="K846" s="240">
        <f>ROUND(E846*J846,2)</f>
        <v>0</v>
      </c>
      <c r="L846" s="240">
        <v>21</v>
      </c>
      <c r="M846" s="240">
        <f>G846*(1+L846/100)</f>
        <v>0</v>
      </c>
      <c r="N846" s="238">
        <v>4.8999999999999998E-4</v>
      </c>
      <c r="O846" s="238">
        <f>ROUND(E846*N846,2)</f>
        <v>0</v>
      </c>
      <c r="P846" s="238">
        <v>8.1000000000000003E-2</v>
      </c>
      <c r="Q846" s="238">
        <f>ROUND(E846*P846,2)</f>
        <v>0.81</v>
      </c>
      <c r="R846" s="240" t="s">
        <v>1157</v>
      </c>
      <c r="S846" s="240" t="s">
        <v>258</v>
      </c>
      <c r="T846" s="241" t="s">
        <v>258</v>
      </c>
      <c r="U846" s="223">
        <v>0.81200000000000006</v>
      </c>
      <c r="V846" s="223">
        <f>ROUND(E846*U846,2)</f>
        <v>8.1199999999999992</v>
      </c>
      <c r="W846" s="223"/>
      <c r="X846" s="223" t="s">
        <v>297</v>
      </c>
      <c r="Y846" s="223" t="s">
        <v>261</v>
      </c>
      <c r="Z846" s="212"/>
      <c r="AA846" s="212"/>
      <c r="AB846" s="212"/>
      <c r="AC846" s="212"/>
      <c r="AD846" s="212"/>
      <c r="AE846" s="212"/>
      <c r="AF846" s="212"/>
      <c r="AG846" s="212" t="s">
        <v>298</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46" t="s">
        <v>1195</v>
      </c>
      <c r="D847" s="243"/>
      <c r="E847" s="243"/>
      <c r="F847" s="243"/>
      <c r="G847" s="24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264</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2" x14ac:dyDescent="0.2">
      <c r="A848" s="219"/>
      <c r="B848" s="220"/>
      <c r="C848" s="247" t="s">
        <v>1210</v>
      </c>
      <c r="D848" s="225"/>
      <c r="E848" s="226">
        <v>10</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289</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22.5" outlineLevel="1" x14ac:dyDescent="0.2">
      <c r="A849" s="235">
        <v>186</v>
      </c>
      <c r="B849" s="236" t="s">
        <v>1211</v>
      </c>
      <c r="C849" s="245" t="s">
        <v>1212</v>
      </c>
      <c r="D849" s="237" t="s">
        <v>524</v>
      </c>
      <c r="E849" s="238">
        <v>18.48</v>
      </c>
      <c r="F849" s="239"/>
      <c r="G849" s="240">
        <f>ROUND(E849*F849,2)</f>
        <v>0</v>
      </c>
      <c r="H849" s="239"/>
      <c r="I849" s="240">
        <f>ROUND(E849*H849,2)</f>
        <v>0</v>
      </c>
      <c r="J849" s="239"/>
      <c r="K849" s="240">
        <f>ROUND(E849*J849,2)</f>
        <v>0</v>
      </c>
      <c r="L849" s="240">
        <v>21</v>
      </c>
      <c r="M849" s="240">
        <f>G849*(1+L849/100)</f>
        <v>0</v>
      </c>
      <c r="N849" s="238">
        <v>0</v>
      </c>
      <c r="O849" s="238">
        <f>ROUND(E849*N849,2)</f>
        <v>0</v>
      </c>
      <c r="P849" s="238">
        <v>4.2000000000000003E-2</v>
      </c>
      <c r="Q849" s="238">
        <f>ROUND(E849*P849,2)</f>
        <v>0.78</v>
      </c>
      <c r="R849" s="240" t="s">
        <v>1157</v>
      </c>
      <c r="S849" s="240" t="s">
        <v>258</v>
      </c>
      <c r="T849" s="241" t="s">
        <v>258</v>
      </c>
      <c r="U849" s="223">
        <v>0.71499999999999997</v>
      </c>
      <c r="V849" s="223">
        <f>ROUND(E849*U849,2)</f>
        <v>13.21</v>
      </c>
      <c r="W849" s="223"/>
      <c r="X849" s="223" t="s">
        <v>297</v>
      </c>
      <c r="Y849" s="223" t="s">
        <v>1213</v>
      </c>
      <c r="Z849" s="212"/>
      <c r="AA849" s="212"/>
      <c r="AB849" s="212"/>
      <c r="AC849" s="212"/>
      <c r="AD849" s="212"/>
      <c r="AE849" s="212"/>
      <c r="AF849" s="212"/>
      <c r="AG849" s="212" t="s">
        <v>298</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47" t="s">
        <v>1214</v>
      </c>
      <c r="D850" s="225"/>
      <c r="E850" s="226">
        <v>5</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289</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47" t="s">
        <v>1215</v>
      </c>
      <c r="D851" s="225"/>
      <c r="E851" s="226">
        <v>2.5</v>
      </c>
      <c r="F851" s="223"/>
      <c r="G851" s="223"/>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289</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47" t="s">
        <v>1216</v>
      </c>
      <c r="D852" s="225"/>
      <c r="E852" s="226">
        <v>1.8</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289</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47" t="s">
        <v>1217</v>
      </c>
      <c r="D853" s="225"/>
      <c r="E853" s="226">
        <v>7.08</v>
      </c>
      <c r="F853" s="223"/>
      <c r="G853" s="223"/>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289</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47" t="s">
        <v>1218</v>
      </c>
      <c r="D854" s="225"/>
      <c r="E854" s="226">
        <v>1.05</v>
      </c>
      <c r="F854" s="223"/>
      <c r="G854" s="223"/>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289</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47" t="s">
        <v>1219</v>
      </c>
      <c r="D855" s="225"/>
      <c r="E855" s="226">
        <v>1.05</v>
      </c>
      <c r="F855" s="223"/>
      <c r="G855" s="223"/>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289</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ht="22.5" outlineLevel="1" x14ac:dyDescent="0.2">
      <c r="A856" s="235">
        <v>187</v>
      </c>
      <c r="B856" s="236" t="s">
        <v>1220</v>
      </c>
      <c r="C856" s="245" t="s">
        <v>1221</v>
      </c>
      <c r="D856" s="237" t="s">
        <v>524</v>
      </c>
      <c r="E856" s="238">
        <v>54.73</v>
      </c>
      <c r="F856" s="239"/>
      <c r="G856" s="240">
        <f>ROUND(E856*F856,2)</f>
        <v>0</v>
      </c>
      <c r="H856" s="239"/>
      <c r="I856" s="240">
        <f>ROUND(E856*H856,2)</f>
        <v>0</v>
      </c>
      <c r="J856" s="239"/>
      <c r="K856" s="240">
        <f>ROUND(E856*J856,2)</f>
        <v>0</v>
      </c>
      <c r="L856" s="240">
        <v>21</v>
      </c>
      <c r="M856" s="240">
        <f>G856*(1+L856/100)</f>
        <v>0</v>
      </c>
      <c r="N856" s="238">
        <v>0</v>
      </c>
      <c r="O856" s="238">
        <f>ROUND(E856*N856,2)</f>
        <v>0</v>
      </c>
      <c r="P856" s="238">
        <v>6.5000000000000002E-2</v>
      </c>
      <c r="Q856" s="238">
        <f>ROUND(E856*P856,2)</f>
        <v>3.56</v>
      </c>
      <c r="R856" s="240" t="s">
        <v>1157</v>
      </c>
      <c r="S856" s="240" t="s">
        <v>258</v>
      </c>
      <c r="T856" s="241" t="s">
        <v>258</v>
      </c>
      <c r="U856" s="223">
        <v>0.93</v>
      </c>
      <c r="V856" s="223">
        <f>ROUND(E856*U856,2)</f>
        <v>50.9</v>
      </c>
      <c r="W856" s="223"/>
      <c r="X856" s="223" t="s">
        <v>297</v>
      </c>
      <c r="Y856" s="223" t="s">
        <v>1213</v>
      </c>
      <c r="Z856" s="212"/>
      <c r="AA856" s="212"/>
      <c r="AB856" s="212"/>
      <c r="AC856" s="212"/>
      <c r="AD856" s="212"/>
      <c r="AE856" s="212"/>
      <c r="AF856" s="212"/>
      <c r="AG856" s="212" t="s">
        <v>298</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7" t="s">
        <v>1222</v>
      </c>
      <c r="D857" s="225"/>
      <c r="E857" s="226">
        <v>5.58</v>
      </c>
      <c r="F857" s="223"/>
      <c r="G857" s="223"/>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289</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7" t="s">
        <v>1223</v>
      </c>
      <c r="D858" s="225"/>
      <c r="E858" s="226">
        <v>2.5</v>
      </c>
      <c r="F858" s="223"/>
      <c r="G858" s="223"/>
      <c r="H858" s="223"/>
      <c r="I858" s="223"/>
      <c r="J858" s="223"/>
      <c r="K858" s="223"/>
      <c r="L858" s="223"/>
      <c r="M858" s="223"/>
      <c r="N858" s="222"/>
      <c r="O858" s="222"/>
      <c r="P858" s="222"/>
      <c r="Q858" s="222"/>
      <c r="R858" s="223"/>
      <c r="S858" s="223"/>
      <c r="T858" s="223"/>
      <c r="U858" s="223"/>
      <c r="V858" s="223"/>
      <c r="W858" s="223"/>
      <c r="X858" s="223"/>
      <c r="Y858" s="223"/>
      <c r="Z858" s="212"/>
      <c r="AA858" s="212"/>
      <c r="AB858" s="212"/>
      <c r="AC858" s="212"/>
      <c r="AD858" s="212"/>
      <c r="AE858" s="212"/>
      <c r="AF858" s="212"/>
      <c r="AG858" s="212" t="s">
        <v>289</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7" t="s">
        <v>1224</v>
      </c>
      <c r="D859" s="225"/>
      <c r="E859" s="226">
        <v>3.35</v>
      </c>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289</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7" t="s">
        <v>1225</v>
      </c>
      <c r="D860" s="225"/>
      <c r="E860" s="226">
        <v>7.95</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289</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7" t="s">
        <v>1226</v>
      </c>
      <c r="D861" s="225"/>
      <c r="E861" s="226">
        <v>8.25</v>
      </c>
      <c r="F861" s="223"/>
      <c r="G861" s="223"/>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289</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47" t="s">
        <v>1227</v>
      </c>
      <c r="D862" s="225"/>
      <c r="E862" s="226">
        <v>6.75</v>
      </c>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289</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47" t="s">
        <v>1228</v>
      </c>
      <c r="D863" s="225"/>
      <c r="E863" s="226">
        <v>8.25</v>
      </c>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289</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47" t="s">
        <v>1229</v>
      </c>
      <c r="D864" s="225"/>
      <c r="E864" s="226">
        <v>8.6999999999999993</v>
      </c>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289</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47" t="s">
        <v>1230</v>
      </c>
      <c r="D865" s="225"/>
      <c r="E865" s="226">
        <v>3.4</v>
      </c>
      <c r="F865" s="223"/>
      <c r="G865" s="22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289</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57">
        <v>188</v>
      </c>
      <c r="B866" s="258" t="s">
        <v>1231</v>
      </c>
      <c r="C866" s="268" t="s">
        <v>1232</v>
      </c>
      <c r="D866" s="259" t="s">
        <v>524</v>
      </c>
      <c r="E866" s="260">
        <v>13.5</v>
      </c>
      <c r="F866" s="261"/>
      <c r="G866" s="262">
        <f>ROUND(E866*F866,2)</f>
        <v>0</v>
      </c>
      <c r="H866" s="261"/>
      <c r="I866" s="262">
        <f>ROUND(E866*H866,2)</f>
        <v>0</v>
      </c>
      <c r="J866" s="261"/>
      <c r="K866" s="262">
        <f>ROUND(E866*J866,2)</f>
        <v>0</v>
      </c>
      <c r="L866" s="262">
        <v>21</v>
      </c>
      <c r="M866" s="262">
        <f>G866*(1+L866/100)</f>
        <v>0</v>
      </c>
      <c r="N866" s="260">
        <v>2.6800000000000001E-3</v>
      </c>
      <c r="O866" s="260">
        <f>ROUND(E866*N866,2)</f>
        <v>0.04</v>
      </c>
      <c r="P866" s="260">
        <v>0</v>
      </c>
      <c r="Q866" s="260">
        <f>ROUND(E866*P866,2)</f>
        <v>0</v>
      </c>
      <c r="R866" s="262" t="s">
        <v>1157</v>
      </c>
      <c r="S866" s="262" t="s">
        <v>258</v>
      </c>
      <c r="T866" s="263" t="s">
        <v>258</v>
      </c>
      <c r="U866" s="223">
        <v>2.1</v>
      </c>
      <c r="V866" s="223">
        <f>ROUND(E866*U866,2)</f>
        <v>28.35</v>
      </c>
      <c r="W866" s="223"/>
      <c r="X866" s="223" t="s">
        <v>297</v>
      </c>
      <c r="Y866" s="223" t="s">
        <v>261</v>
      </c>
      <c r="Z866" s="212"/>
      <c r="AA866" s="212"/>
      <c r="AB866" s="212"/>
      <c r="AC866" s="212"/>
      <c r="AD866" s="212"/>
      <c r="AE866" s="212"/>
      <c r="AF866" s="212"/>
      <c r="AG866" s="212" t="s">
        <v>298</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35">
        <v>189</v>
      </c>
      <c r="B867" s="236" t="s">
        <v>1233</v>
      </c>
      <c r="C867" s="245" t="s">
        <v>1234</v>
      </c>
      <c r="D867" s="237" t="s">
        <v>321</v>
      </c>
      <c r="E867" s="238">
        <v>11.647500000000001</v>
      </c>
      <c r="F867" s="239"/>
      <c r="G867" s="240">
        <f>ROUND(E867*F867,2)</f>
        <v>0</v>
      </c>
      <c r="H867" s="239"/>
      <c r="I867" s="240">
        <f>ROUND(E867*H867,2)</f>
        <v>0</v>
      </c>
      <c r="J867" s="239"/>
      <c r="K867" s="240">
        <f>ROUND(E867*J867,2)</f>
        <v>0</v>
      </c>
      <c r="L867" s="240">
        <v>21</v>
      </c>
      <c r="M867" s="240">
        <f>G867*(1+L867/100)</f>
        <v>0</v>
      </c>
      <c r="N867" s="238">
        <v>0</v>
      </c>
      <c r="O867" s="238">
        <f>ROUND(E867*N867,2)</f>
        <v>0</v>
      </c>
      <c r="P867" s="238">
        <v>6.8000000000000005E-2</v>
      </c>
      <c r="Q867" s="238">
        <f>ROUND(E867*P867,2)</f>
        <v>0.79</v>
      </c>
      <c r="R867" s="240" t="s">
        <v>1157</v>
      </c>
      <c r="S867" s="240" t="s">
        <v>258</v>
      </c>
      <c r="T867" s="241" t="s">
        <v>258</v>
      </c>
      <c r="U867" s="223">
        <v>0.35</v>
      </c>
      <c r="V867" s="223">
        <f>ROUND(E867*U867,2)</f>
        <v>4.08</v>
      </c>
      <c r="W867" s="223"/>
      <c r="X867" s="223" t="s">
        <v>297</v>
      </c>
      <c r="Y867" s="223" t="s">
        <v>323</v>
      </c>
      <c r="Z867" s="212"/>
      <c r="AA867" s="212"/>
      <c r="AB867" s="212"/>
      <c r="AC867" s="212"/>
      <c r="AD867" s="212"/>
      <c r="AE867" s="212"/>
      <c r="AF867" s="212"/>
      <c r="AG867" s="212" t="s">
        <v>298</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47" t="s">
        <v>932</v>
      </c>
      <c r="D868" s="225"/>
      <c r="E868" s="226">
        <v>11.647500000000001</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289</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35">
        <v>190</v>
      </c>
      <c r="B869" s="236" t="s">
        <v>1235</v>
      </c>
      <c r="C869" s="245" t="s">
        <v>1236</v>
      </c>
      <c r="D869" s="237" t="s">
        <v>321</v>
      </c>
      <c r="E869" s="238">
        <v>14.75</v>
      </c>
      <c r="F869" s="239"/>
      <c r="G869" s="240">
        <f>ROUND(E869*F869,2)</f>
        <v>0</v>
      </c>
      <c r="H869" s="239"/>
      <c r="I869" s="240">
        <f>ROUND(E869*H869,2)</f>
        <v>0</v>
      </c>
      <c r="J869" s="239"/>
      <c r="K869" s="240">
        <f>ROUND(E869*J869,2)</f>
        <v>0</v>
      </c>
      <c r="L869" s="240">
        <v>21</v>
      </c>
      <c r="M869" s="240">
        <f>G869*(1+L869/100)</f>
        <v>0</v>
      </c>
      <c r="N869" s="238">
        <v>0</v>
      </c>
      <c r="O869" s="238">
        <f>ROUND(E869*N869,2)</f>
        <v>0</v>
      </c>
      <c r="P869" s="238">
        <v>1.66E-3</v>
      </c>
      <c r="Q869" s="238">
        <f>ROUND(E869*P869,2)</f>
        <v>0.02</v>
      </c>
      <c r="R869" s="240" t="s">
        <v>1237</v>
      </c>
      <c r="S869" s="240" t="s">
        <v>258</v>
      </c>
      <c r="T869" s="241" t="s">
        <v>258</v>
      </c>
      <c r="U869" s="223">
        <v>3.5999999999999997E-2</v>
      </c>
      <c r="V869" s="223">
        <f>ROUND(E869*U869,2)</f>
        <v>0.53</v>
      </c>
      <c r="W869" s="223"/>
      <c r="X869" s="223" t="s">
        <v>297</v>
      </c>
      <c r="Y869" s="223" t="s">
        <v>323</v>
      </c>
      <c r="Z869" s="212"/>
      <c r="AA869" s="212"/>
      <c r="AB869" s="212"/>
      <c r="AC869" s="212"/>
      <c r="AD869" s="212"/>
      <c r="AE869" s="212"/>
      <c r="AF869" s="212"/>
      <c r="AG869" s="212" t="s">
        <v>298</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2" x14ac:dyDescent="0.2">
      <c r="A870" s="219"/>
      <c r="B870" s="220"/>
      <c r="C870" s="247" t="s">
        <v>1238</v>
      </c>
      <c r="D870" s="225"/>
      <c r="E870" s="226">
        <v>14.75</v>
      </c>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289</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35">
        <v>191</v>
      </c>
      <c r="B871" s="236" t="s">
        <v>1239</v>
      </c>
      <c r="C871" s="245" t="s">
        <v>1240</v>
      </c>
      <c r="D871" s="237" t="s">
        <v>321</v>
      </c>
      <c r="E871" s="238">
        <v>35.4</v>
      </c>
      <c r="F871" s="239"/>
      <c r="G871" s="240">
        <f>ROUND(E871*F871,2)</f>
        <v>0</v>
      </c>
      <c r="H871" s="239"/>
      <c r="I871" s="240">
        <f>ROUND(E871*H871,2)</f>
        <v>0</v>
      </c>
      <c r="J871" s="239"/>
      <c r="K871" s="240">
        <f>ROUND(E871*J871,2)</f>
        <v>0</v>
      </c>
      <c r="L871" s="240">
        <v>21</v>
      </c>
      <c r="M871" s="240">
        <f>G871*(1+L871/100)</f>
        <v>0</v>
      </c>
      <c r="N871" s="238">
        <v>0</v>
      </c>
      <c r="O871" s="238">
        <f>ROUND(E871*N871,2)</f>
        <v>0</v>
      </c>
      <c r="P871" s="238">
        <v>8.9999999999999993E-3</v>
      </c>
      <c r="Q871" s="238">
        <f>ROUND(E871*P871,2)</f>
        <v>0.32</v>
      </c>
      <c r="R871" s="240" t="s">
        <v>1241</v>
      </c>
      <c r="S871" s="240" t="s">
        <v>258</v>
      </c>
      <c r="T871" s="241" t="s">
        <v>258</v>
      </c>
      <c r="U871" s="223">
        <v>0.16500000000000001</v>
      </c>
      <c r="V871" s="223">
        <f>ROUND(E871*U871,2)</f>
        <v>5.84</v>
      </c>
      <c r="W871" s="223"/>
      <c r="X871" s="223" t="s">
        <v>297</v>
      </c>
      <c r="Y871" s="223" t="s">
        <v>323</v>
      </c>
      <c r="Z871" s="212"/>
      <c r="AA871" s="212"/>
      <c r="AB871" s="212"/>
      <c r="AC871" s="212"/>
      <c r="AD871" s="212"/>
      <c r="AE871" s="212"/>
      <c r="AF871" s="212"/>
      <c r="AG871" s="212" t="s">
        <v>298</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7" t="s">
        <v>1242</v>
      </c>
      <c r="D872" s="225"/>
      <c r="E872" s="226">
        <v>35.4</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289</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x14ac:dyDescent="0.2">
      <c r="A873" s="228" t="s">
        <v>253</v>
      </c>
      <c r="B873" s="229" t="s">
        <v>111</v>
      </c>
      <c r="C873" s="244" t="s">
        <v>112</v>
      </c>
      <c r="D873" s="230"/>
      <c r="E873" s="231"/>
      <c r="F873" s="232"/>
      <c r="G873" s="232">
        <f>SUMIF(AG874:AG889,"&lt;&gt;NOR",G874:G889)</f>
        <v>0</v>
      </c>
      <c r="H873" s="232"/>
      <c r="I873" s="232">
        <f>SUM(I874:I889)</f>
        <v>0</v>
      </c>
      <c r="J873" s="232"/>
      <c r="K873" s="232">
        <f>SUM(K874:K889)</f>
        <v>0</v>
      </c>
      <c r="L873" s="232"/>
      <c r="M873" s="232">
        <f>SUM(M874:M889)</f>
        <v>0</v>
      </c>
      <c r="N873" s="231"/>
      <c r="O873" s="231">
        <f>SUM(O874:O889)</f>
        <v>13.92</v>
      </c>
      <c r="P873" s="231"/>
      <c r="Q873" s="231">
        <f>SUM(Q874:Q889)</f>
        <v>0</v>
      </c>
      <c r="R873" s="232"/>
      <c r="S873" s="232"/>
      <c r="T873" s="233"/>
      <c r="U873" s="227"/>
      <c r="V873" s="227">
        <f>SUM(V874:V889)</f>
        <v>303.05000000000007</v>
      </c>
      <c r="W873" s="227"/>
      <c r="X873" s="227"/>
      <c r="Y873" s="227"/>
      <c r="AG873" t="s">
        <v>254</v>
      </c>
    </row>
    <row r="874" spans="1:60" ht="22.5" outlineLevel="1" x14ac:dyDescent="0.2">
      <c r="A874" s="235">
        <v>192</v>
      </c>
      <c r="B874" s="236" t="s">
        <v>1243</v>
      </c>
      <c r="C874" s="245" t="s">
        <v>1244</v>
      </c>
      <c r="D874" s="237" t="s">
        <v>321</v>
      </c>
      <c r="E874" s="238">
        <v>661.5</v>
      </c>
      <c r="F874" s="239"/>
      <c r="G874" s="240">
        <f>ROUND(E874*F874,2)</f>
        <v>0</v>
      </c>
      <c r="H874" s="239"/>
      <c r="I874" s="240">
        <f>ROUND(E874*H874,2)</f>
        <v>0</v>
      </c>
      <c r="J874" s="239"/>
      <c r="K874" s="240">
        <f>ROUND(E874*J874,2)</f>
        <v>0</v>
      </c>
      <c r="L874" s="240">
        <v>21</v>
      </c>
      <c r="M874" s="240">
        <f>G874*(1+L874/100)</f>
        <v>0</v>
      </c>
      <c r="N874" s="238">
        <v>1.8380000000000001E-2</v>
      </c>
      <c r="O874" s="238">
        <f>ROUND(E874*N874,2)</f>
        <v>12.16</v>
      </c>
      <c r="P874" s="238">
        <v>0</v>
      </c>
      <c r="Q874" s="238">
        <f>ROUND(E874*P874,2)</f>
        <v>0</v>
      </c>
      <c r="R874" s="240" t="s">
        <v>1245</v>
      </c>
      <c r="S874" s="240" t="s">
        <v>258</v>
      </c>
      <c r="T874" s="241" t="s">
        <v>258</v>
      </c>
      <c r="U874" s="223">
        <v>0.14399999999999999</v>
      </c>
      <c r="V874" s="223">
        <f>ROUND(E874*U874,2)</f>
        <v>95.26</v>
      </c>
      <c r="W874" s="223"/>
      <c r="X874" s="223" t="s">
        <v>297</v>
      </c>
      <c r="Y874" s="223" t="s">
        <v>235</v>
      </c>
      <c r="Z874" s="212"/>
      <c r="AA874" s="212"/>
      <c r="AB874" s="212"/>
      <c r="AC874" s="212"/>
      <c r="AD874" s="212"/>
      <c r="AE874" s="212"/>
      <c r="AF874" s="212"/>
      <c r="AG874" s="212" t="s">
        <v>298</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67" t="s">
        <v>1246</v>
      </c>
      <c r="D875" s="256"/>
      <c r="E875" s="256"/>
      <c r="F875" s="256"/>
      <c r="G875" s="256"/>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300</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2" x14ac:dyDescent="0.2">
      <c r="A876" s="219"/>
      <c r="B876" s="220"/>
      <c r="C876" s="269" t="s">
        <v>1247</v>
      </c>
      <c r="D876" s="264"/>
      <c r="E876" s="264"/>
      <c r="F876" s="264"/>
      <c r="G876" s="264"/>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264</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
      <c r="A877" s="219"/>
      <c r="B877" s="220"/>
      <c r="C877" s="247" t="s">
        <v>1248</v>
      </c>
      <c r="D877" s="225"/>
      <c r="E877" s="226">
        <v>198</v>
      </c>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289</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47" t="s">
        <v>1249</v>
      </c>
      <c r="D878" s="225"/>
      <c r="E878" s="226">
        <v>71.5</v>
      </c>
      <c r="F878" s="223"/>
      <c r="G878" s="223"/>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289</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47" t="s">
        <v>1250</v>
      </c>
      <c r="D879" s="225"/>
      <c r="E879" s="226">
        <v>195.5</v>
      </c>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289</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7" t="s">
        <v>1251</v>
      </c>
      <c r="D880" s="225"/>
      <c r="E880" s="226">
        <v>196.5</v>
      </c>
      <c r="F880" s="223"/>
      <c r="G880" s="223"/>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289</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ht="22.5" outlineLevel="1" x14ac:dyDescent="0.2">
      <c r="A881" s="235">
        <v>193</v>
      </c>
      <c r="B881" s="236" t="s">
        <v>1252</v>
      </c>
      <c r="C881" s="245" t="s">
        <v>1253</v>
      </c>
      <c r="D881" s="237" t="s">
        <v>321</v>
      </c>
      <c r="E881" s="238">
        <v>661.5</v>
      </c>
      <c r="F881" s="239"/>
      <c r="G881" s="240">
        <f>ROUND(E881*F881,2)</f>
        <v>0</v>
      </c>
      <c r="H881" s="239"/>
      <c r="I881" s="240">
        <f>ROUND(E881*H881,2)</f>
        <v>0</v>
      </c>
      <c r="J881" s="239"/>
      <c r="K881" s="240">
        <f>ROUND(E881*J881,2)</f>
        <v>0</v>
      </c>
      <c r="L881" s="240">
        <v>21</v>
      </c>
      <c r="M881" s="240">
        <f>G881*(1+L881/100)</f>
        <v>0</v>
      </c>
      <c r="N881" s="238">
        <v>9.7000000000000005E-4</v>
      </c>
      <c r="O881" s="238">
        <f>ROUND(E881*N881,2)</f>
        <v>0.64</v>
      </c>
      <c r="P881" s="238">
        <v>0</v>
      </c>
      <c r="Q881" s="238">
        <f>ROUND(E881*P881,2)</f>
        <v>0</v>
      </c>
      <c r="R881" s="240" t="s">
        <v>1245</v>
      </c>
      <c r="S881" s="240" t="s">
        <v>258</v>
      </c>
      <c r="T881" s="241" t="s">
        <v>258</v>
      </c>
      <c r="U881" s="223">
        <v>6.0000000000000001E-3</v>
      </c>
      <c r="V881" s="223">
        <f>ROUND(E881*U881,2)</f>
        <v>3.97</v>
      </c>
      <c r="W881" s="223"/>
      <c r="X881" s="223" t="s">
        <v>297</v>
      </c>
      <c r="Y881" s="223" t="s">
        <v>235</v>
      </c>
      <c r="Z881" s="212"/>
      <c r="AA881" s="212"/>
      <c r="AB881" s="212"/>
      <c r="AC881" s="212"/>
      <c r="AD881" s="212"/>
      <c r="AE881" s="212"/>
      <c r="AF881" s="212"/>
      <c r="AG881" s="212" t="s">
        <v>298</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2" x14ac:dyDescent="0.2">
      <c r="A882" s="219"/>
      <c r="B882" s="220"/>
      <c r="C882" s="267" t="s">
        <v>1246</v>
      </c>
      <c r="D882" s="256"/>
      <c r="E882" s="256"/>
      <c r="F882" s="256"/>
      <c r="G882" s="256"/>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300</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57">
        <v>194</v>
      </c>
      <c r="B883" s="258" t="s">
        <v>1254</v>
      </c>
      <c r="C883" s="268" t="s">
        <v>1255</v>
      </c>
      <c r="D883" s="259" t="s">
        <v>321</v>
      </c>
      <c r="E883" s="260">
        <v>661.5</v>
      </c>
      <c r="F883" s="261"/>
      <c r="G883" s="262">
        <f>ROUND(E883*F883,2)</f>
        <v>0</v>
      </c>
      <c r="H883" s="261"/>
      <c r="I883" s="262">
        <f>ROUND(E883*H883,2)</f>
        <v>0</v>
      </c>
      <c r="J883" s="261"/>
      <c r="K883" s="262">
        <f>ROUND(E883*J883,2)</f>
        <v>0</v>
      </c>
      <c r="L883" s="262">
        <v>21</v>
      </c>
      <c r="M883" s="262">
        <f>G883*(1+L883/100)</f>
        <v>0</v>
      </c>
      <c r="N883" s="260">
        <v>0</v>
      </c>
      <c r="O883" s="260">
        <f>ROUND(E883*N883,2)</f>
        <v>0</v>
      </c>
      <c r="P883" s="260">
        <v>0</v>
      </c>
      <c r="Q883" s="260">
        <f>ROUND(E883*P883,2)</f>
        <v>0</v>
      </c>
      <c r="R883" s="262" t="s">
        <v>1245</v>
      </c>
      <c r="S883" s="262" t="s">
        <v>258</v>
      </c>
      <c r="T883" s="263" t="s">
        <v>258</v>
      </c>
      <c r="U883" s="223">
        <v>0.126</v>
      </c>
      <c r="V883" s="223">
        <f>ROUND(E883*U883,2)</f>
        <v>83.35</v>
      </c>
      <c r="W883" s="223"/>
      <c r="X883" s="223" t="s">
        <v>297</v>
      </c>
      <c r="Y883" s="223" t="s">
        <v>235</v>
      </c>
      <c r="Z883" s="212"/>
      <c r="AA883" s="212"/>
      <c r="AB883" s="212"/>
      <c r="AC883" s="212"/>
      <c r="AD883" s="212"/>
      <c r="AE883" s="212"/>
      <c r="AF883" s="212"/>
      <c r="AG883" s="212" t="s">
        <v>298</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35">
        <v>195</v>
      </c>
      <c r="B884" s="236" t="s">
        <v>1256</v>
      </c>
      <c r="C884" s="245" t="s">
        <v>1257</v>
      </c>
      <c r="D884" s="237" t="s">
        <v>321</v>
      </c>
      <c r="E884" s="238">
        <v>577.1</v>
      </c>
      <c r="F884" s="239"/>
      <c r="G884" s="240">
        <f>ROUND(E884*F884,2)</f>
        <v>0</v>
      </c>
      <c r="H884" s="239"/>
      <c r="I884" s="240">
        <f>ROUND(E884*H884,2)</f>
        <v>0</v>
      </c>
      <c r="J884" s="239"/>
      <c r="K884" s="240">
        <f>ROUND(E884*J884,2)</f>
        <v>0</v>
      </c>
      <c r="L884" s="240">
        <v>21</v>
      </c>
      <c r="M884" s="240">
        <f>G884*(1+L884/100)</f>
        <v>0</v>
      </c>
      <c r="N884" s="238">
        <v>1.2099999999999999E-3</v>
      </c>
      <c r="O884" s="238">
        <f>ROUND(E884*N884,2)</f>
        <v>0.7</v>
      </c>
      <c r="P884" s="238">
        <v>0</v>
      </c>
      <c r="Q884" s="238">
        <f>ROUND(E884*P884,2)</f>
        <v>0</v>
      </c>
      <c r="R884" s="240" t="s">
        <v>1245</v>
      </c>
      <c r="S884" s="240" t="s">
        <v>258</v>
      </c>
      <c r="T884" s="241" t="s">
        <v>258</v>
      </c>
      <c r="U884" s="223">
        <v>0.17699999999999999</v>
      </c>
      <c r="V884" s="223">
        <f>ROUND(E884*U884,2)</f>
        <v>102.15</v>
      </c>
      <c r="W884" s="223"/>
      <c r="X884" s="223" t="s">
        <v>297</v>
      </c>
      <c r="Y884" s="223" t="s">
        <v>261</v>
      </c>
      <c r="Z884" s="212"/>
      <c r="AA884" s="212"/>
      <c r="AB884" s="212"/>
      <c r="AC884" s="212"/>
      <c r="AD884" s="212"/>
      <c r="AE884" s="212"/>
      <c r="AF884" s="212"/>
      <c r="AG884" s="212" t="s">
        <v>298</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2" x14ac:dyDescent="0.2">
      <c r="A885" s="219"/>
      <c r="B885" s="220"/>
      <c r="C885" s="247" t="s">
        <v>1258</v>
      </c>
      <c r="D885" s="225"/>
      <c r="E885" s="226">
        <v>181.3</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289</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47" t="s">
        <v>1259</v>
      </c>
      <c r="D886" s="225"/>
      <c r="E886" s="226">
        <v>192.6</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289</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47" t="s">
        <v>1260</v>
      </c>
      <c r="D887" s="225"/>
      <c r="E887" s="226">
        <v>203.2</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289</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57">
        <v>196</v>
      </c>
      <c r="B888" s="258" t="s">
        <v>1261</v>
      </c>
      <c r="C888" s="268" t="s">
        <v>1262</v>
      </c>
      <c r="D888" s="259" t="s">
        <v>321</v>
      </c>
      <c r="E888" s="260">
        <v>60</v>
      </c>
      <c r="F888" s="261"/>
      <c r="G888" s="262">
        <f>ROUND(E888*F888,2)</f>
        <v>0</v>
      </c>
      <c r="H888" s="261"/>
      <c r="I888" s="262">
        <f>ROUND(E888*H888,2)</f>
        <v>0</v>
      </c>
      <c r="J888" s="261"/>
      <c r="K888" s="262">
        <f>ROUND(E888*J888,2)</f>
        <v>0</v>
      </c>
      <c r="L888" s="262">
        <v>21</v>
      </c>
      <c r="M888" s="262">
        <f>G888*(1+L888/100)</f>
        <v>0</v>
      </c>
      <c r="N888" s="260">
        <v>5.9199999999999999E-3</v>
      </c>
      <c r="O888" s="260">
        <f>ROUND(E888*N888,2)</f>
        <v>0.36</v>
      </c>
      <c r="P888" s="260">
        <v>0</v>
      </c>
      <c r="Q888" s="260">
        <f>ROUND(E888*P888,2)</f>
        <v>0</v>
      </c>
      <c r="R888" s="262" t="s">
        <v>1245</v>
      </c>
      <c r="S888" s="262" t="s">
        <v>258</v>
      </c>
      <c r="T888" s="263" t="s">
        <v>258</v>
      </c>
      <c r="U888" s="223">
        <v>0.26</v>
      </c>
      <c r="V888" s="223">
        <f>ROUND(E888*U888,2)</f>
        <v>15.6</v>
      </c>
      <c r="W888" s="223"/>
      <c r="X888" s="223" t="s">
        <v>297</v>
      </c>
      <c r="Y888" s="223" t="s">
        <v>261</v>
      </c>
      <c r="Z888" s="212"/>
      <c r="AA888" s="212"/>
      <c r="AB888" s="212"/>
      <c r="AC888" s="212"/>
      <c r="AD888" s="212"/>
      <c r="AE888" s="212"/>
      <c r="AF888" s="212"/>
      <c r="AG888" s="212" t="s">
        <v>298</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ht="22.5" outlineLevel="1" x14ac:dyDescent="0.2">
      <c r="A889" s="257">
        <v>197</v>
      </c>
      <c r="B889" s="258" t="s">
        <v>1263</v>
      </c>
      <c r="C889" s="268" t="s">
        <v>1264</v>
      </c>
      <c r="D889" s="259" t="s">
        <v>321</v>
      </c>
      <c r="E889" s="260">
        <v>10</v>
      </c>
      <c r="F889" s="261"/>
      <c r="G889" s="262">
        <f>ROUND(E889*F889,2)</f>
        <v>0</v>
      </c>
      <c r="H889" s="261"/>
      <c r="I889" s="262">
        <f>ROUND(E889*H889,2)</f>
        <v>0</v>
      </c>
      <c r="J889" s="261"/>
      <c r="K889" s="262">
        <f>ROUND(E889*J889,2)</f>
        <v>0</v>
      </c>
      <c r="L889" s="262">
        <v>21</v>
      </c>
      <c r="M889" s="262">
        <f>G889*(1+L889/100)</f>
        <v>0</v>
      </c>
      <c r="N889" s="260">
        <v>5.8599999999999998E-3</v>
      </c>
      <c r="O889" s="260">
        <f>ROUND(E889*N889,2)</f>
        <v>0.06</v>
      </c>
      <c r="P889" s="260">
        <v>0</v>
      </c>
      <c r="Q889" s="260">
        <f>ROUND(E889*P889,2)</f>
        <v>0</v>
      </c>
      <c r="R889" s="262" t="s">
        <v>1245</v>
      </c>
      <c r="S889" s="262" t="s">
        <v>258</v>
      </c>
      <c r="T889" s="263" t="s">
        <v>258</v>
      </c>
      <c r="U889" s="223">
        <v>0.27200000000000002</v>
      </c>
      <c r="V889" s="223">
        <f>ROUND(E889*U889,2)</f>
        <v>2.72</v>
      </c>
      <c r="W889" s="223"/>
      <c r="X889" s="223" t="s">
        <v>297</v>
      </c>
      <c r="Y889" s="223" t="s">
        <v>261</v>
      </c>
      <c r="Z889" s="212"/>
      <c r="AA889" s="212"/>
      <c r="AB889" s="212"/>
      <c r="AC889" s="212"/>
      <c r="AD889" s="212"/>
      <c r="AE889" s="212"/>
      <c r="AF889" s="212"/>
      <c r="AG889" s="212" t="s">
        <v>298</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x14ac:dyDescent="0.2">
      <c r="A890" s="228" t="s">
        <v>253</v>
      </c>
      <c r="B890" s="229" t="s">
        <v>113</v>
      </c>
      <c r="C890" s="244" t="s">
        <v>114</v>
      </c>
      <c r="D890" s="230"/>
      <c r="E890" s="231"/>
      <c r="F890" s="232"/>
      <c r="G890" s="232">
        <f>SUMIF(AG891:AG900,"&lt;&gt;NOR",G891:G900)</f>
        <v>0</v>
      </c>
      <c r="H890" s="232"/>
      <c r="I890" s="232">
        <f>SUM(I891:I900)</f>
        <v>0</v>
      </c>
      <c r="J890" s="232"/>
      <c r="K890" s="232">
        <f>SUM(K891:K900)</f>
        <v>0</v>
      </c>
      <c r="L890" s="232"/>
      <c r="M890" s="232">
        <f>SUM(M891:M900)</f>
        <v>0</v>
      </c>
      <c r="N890" s="231"/>
      <c r="O890" s="231">
        <f>SUM(O891:O900)</f>
        <v>0.14000000000000001</v>
      </c>
      <c r="P890" s="231"/>
      <c r="Q890" s="231">
        <f>SUM(Q891:Q900)</f>
        <v>0</v>
      </c>
      <c r="R890" s="232"/>
      <c r="S890" s="232"/>
      <c r="T890" s="233"/>
      <c r="U890" s="227"/>
      <c r="V890" s="227">
        <f>SUM(V891:V900)</f>
        <v>235.37</v>
      </c>
      <c r="W890" s="227"/>
      <c r="X890" s="227"/>
      <c r="Y890" s="227"/>
      <c r="AG890" t="s">
        <v>254</v>
      </c>
    </row>
    <row r="891" spans="1:60" ht="56.25" outlineLevel="1" x14ac:dyDescent="0.2">
      <c r="A891" s="235">
        <v>198</v>
      </c>
      <c r="B891" s="236" t="s">
        <v>1265</v>
      </c>
      <c r="C891" s="245" t="s">
        <v>1266</v>
      </c>
      <c r="D891" s="237" t="s">
        <v>321</v>
      </c>
      <c r="E891" s="238">
        <v>737.64779999999996</v>
      </c>
      <c r="F891" s="239"/>
      <c r="G891" s="240">
        <f>ROUND(E891*F891,2)</f>
        <v>0</v>
      </c>
      <c r="H891" s="239"/>
      <c r="I891" s="240">
        <f>ROUND(E891*H891,2)</f>
        <v>0</v>
      </c>
      <c r="J891" s="239"/>
      <c r="K891" s="240">
        <f>ROUND(E891*J891,2)</f>
        <v>0</v>
      </c>
      <c r="L891" s="240">
        <v>21</v>
      </c>
      <c r="M891" s="240">
        <f>G891*(1+L891/100)</f>
        <v>0</v>
      </c>
      <c r="N891" s="238">
        <v>4.0000000000000003E-5</v>
      </c>
      <c r="O891" s="238">
        <f>ROUND(E891*N891,2)</f>
        <v>0.03</v>
      </c>
      <c r="P891" s="238">
        <v>0</v>
      </c>
      <c r="Q891" s="238">
        <f>ROUND(E891*P891,2)</f>
        <v>0</v>
      </c>
      <c r="R891" s="240" t="s">
        <v>328</v>
      </c>
      <c r="S891" s="240" t="s">
        <v>258</v>
      </c>
      <c r="T891" s="241" t="s">
        <v>258</v>
      </c>
      <c r="U891" s="223">
        <v>0.308</v>
      </c>
      <c r="V891" s="223">
        <f>ROUND(E891*U891,2)</f>
        <v>227.2</v>
      </c>
      <c r="W891" s="223"/>
      <c r="X891" s="223" t="s">
        <v>297</v>
      </c>
      <c r="Y891" s="223" t="s">
        <v>261</v>
      </c>
      <c r="Z891" s="212"/>
      <c r="AA891" s="212"/>
      <c r="AB891" s="212"/>
      <c r="AC891" s="212"/>
      <c r="AD891" s="212"/>
      <c r="AE891" s="212"/>
      <c r="AF891" s="212"/>
      <c r="AG891" s="212" t="s">
        <v>298</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2" x14ac:dyDescent="0.2">
      <c r="A892" s="219"/>
      <c r="B892" s="220"/>
      <c r="C892" s="247" t="s">
        <v>1267</v>
      </c>
      <c r="D892" s="225"/>
      <c r="E892" s="226">
        <v>737.64779999999996</v>
      </c>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289</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35">
        <v>199</v>
      </c>
      <c r="B893" s="236" t="s">
        <v>1268</v>
      </c>
      <c r="C893" s="245" t="s">
        <v>1269</v>
      </c>
      <c r="D893" s="237" t="s">
        <v>321</v>
      </c>
      <c r="E893" s="238">
        <v>234.9</v>
      </c>
      <c r="F893" s="239"/>
      <c r="G893" s="240">
        <f>ROUND(E893*F893,2)</f>
        <v>0</v>
      </c>
      <c r="H893" s="239"/>
      <c r="I893" s="240">
        <f>ROUND(E893*H893,2)</f>
        <v>0</v>
      </c>
      <c r="J893" s="239"/>
      <c r="K893" s="240">
        <f>ROUND(E893*J893,2)</f>
        <v>0</v>
      </c>
      <c r="L893" s="240">
        <v>21</v>
      </c>
      <c r="M893" s="240">
        <f>G893*(1+L893/100)</f>
        <v>0</v>
      </c>
      <c r="N893" s="238">
        <v>0</v>
      </c>
      <c r="O893" s="238">
        <f>ROUND(E893*N893,2)</f>
        <v>0</v>
      </c>
      <c r="P893" s="238">
        <v>0</v>
      </c>
      <c r="Q893" s="238">
        <f>ROUND(E893*P893,2)</f>
        <v>0</v>
      </c>
      <c r="R893" s="240" t="s">
        <v>350</v>
      </c>
      <c r="S893" s="240" t="s">
        <v>258</v>
      </c>
      <c r="T893" s="241" t="s">
        <v>258</v>
      </c>
      <c r="U893" s="223">
        <v>1.4999999999999999E-2</v>
      </c>
      <c r="V893" s="223">
        <f>ROUND(E893*U893,2)</f>
        <v>3.52</v>
      </c>
      <c r="W893" s="223"/>
      <c r="X893" s="223" t="s">
        <v>297</v>
      </c>
      <c r="Y893" s="223" t="s">
        <v>261</v>
      </c>
      <c r="Z893" s="212"/>
      <c r="AA893" s="212"/>
      <c r="AB893" s="212"/>
      <c r="AC893" s="212"/>
      <c r="AD893" s="212"/>
      <c r="AE893" s="212"/>
      <c r="AF893" s="212"/>
      <c r="AG893" s="212" t="s">
        <v>298</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47" t="s">
        <v>1270</v>
      </c>
      <c r="D894" s="225"/>
      <c r="E894" s="226"/>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289</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47" t="s">
        <v>1271</v>
      </c>
      <c r="D895" s="225"/>
      <c r="E895" s="226">
        <v>76.8</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289</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47" t="s">
        <v>1272</v>
      </c>
      <c r="D896" s="225"/>
      <c r="E896" s="226">
        <v>84.3</v>
      </c>
      <c r="F896" s="223"/>
      <c r="G896" s="223"/>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289</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7" t="s">
        <v>1273</v>
      </c>
      <c r="D897" s="225"/>
      <c r="E897" s="226">
        <v>73.8</v>
      </c>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289</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57">
        <v>200</v>
      </c>
      <c r="B898" s="258" t="s">
        <v>1274</v>
      </c>
      <c r="C898" s="268" t="s">
        <v>1275</v>
      </c>
      <c r="D898" s="259" t="s">
        <v>368</v>
      </c>
      <c r="E898" s="260">
        <v>6</v>
      </c>
      <c r="F898" s="261"/>
      <c r="G898" s="262">
        <f>ROUND(E898*F898,2)</f>
        <v>0</v>
      </c>
      <c r="H898" s="261"/>
      <c r="I898" s="262">
        <f>ROUND(E898*H898,2)</f>
        <v>0</v>
      </c>
      <c r="J898" s="261"/>
      <c r="K898" s="262">
        <f>ROUND(E898*J898,2)</f>
        <v>0</v>
      </c>
      <c r="L898" s="262">
        <v>21</v>
      </c>
      <c r="M898" s="262">
        <f>G898*(1+L898/100)</f>
        <v>0</v>
      </c>
      <c r="N898" s="260">
        <v>1.0000000000000001E-5</v>
      </c>
      <c r="O898" s="260">
        <f>ROUND(E898*N898,2)</f>
        <v>0</v>
      </c>
      <c r="P898" s="260">
        <v>0</v>
      </c>
      <c r="Q898" s="260">
        <f>ROUND(E898*P898,2)</f>
        <v>0</v>
      </c>
      <c r="R898" s="262" t="s">
        <v>328</v>
      </c>
      <c r="S898" s="262" t="s">
        <v>258</v>
      </c>
      <c r="T898" s="263" t="s">
        <v>258</v>
      </c>
      <c r="U898" s="223">
        <v>0.17</v>
      </c>
      <c r="V898" s="223">
        <f>ROUND(E898*U898,2)</f>
        <v>1.02</v>
      </c>
      <c r="W898" s="223"/>
      <c r="X898" s="223" t="s">
        <v>297</v>
      </c>
      <c r="Y898" s="223" t="s">
        <v>261</v>
      </c>
      <c r="Z898" s="212"/>
      <c r="AA898" s="212"/>
      <c r="AB898" s="212"/>
      <c r="AC898" s="212"/>
      <c r="AD898" s="212"/>
      <c r="AE898" s="212"/>
      <c r="AF898" s="212"/>
      <c r="AG898" s="212" t="s">
        <v>298</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57">
        <v>201</v>
      </c>
      <c r="B899" s="258" t="s">
        <v>1276</v>
      </c>
      <c r="C899" s="268" t="s">
        <v>1277</v>
      </c>
      <c r="D899" s="259" t="s">
        <v>1278</v>
      </c>
      <c r="E899" s="260">
        <v>15</v>
      </c>
      <c r="F899" s="261"/>
      <c r="G899" s="262">
        <f>ROUND(E899*F899,2)</f>
        <v>0</v>
      </c>
      <c r="H899" s="261"/>
      <c r="I899" s="262">
        <f>ROUND(E899*H899,2)</f>
        <v>0</v>
      </c>
      <c r="J899" s="261"/>
      <c r="K899" s="262">
        <f>ROUND(E899*J899,2)</f>
        <v>0</v>
      </c>
      <c r="L899" s="262">
        <v>21</v>
      </c>
      <c r="M899" s="262">
        <f>G899*(1+L899/100)</f>
        <v>0</v>
      </c>
      <c r="N899" s="260">
        <v>3.8999999999999999E-4</v>
      </c>
      <c r="O899" s="260">
        <f>ROUND(E899*N899,2)</f>
        <v>0.01</v>
      </c>
      <c r="P899" s="260">
        <v>0</v>
      </c>
      <c r="Q899" s="260">
        <f>ROUND(E899*P899,2)</f>
        <v>0</v>
      </c>
      <c r="R899" s="262" t="s">
        <v>1279</v>
      </c>
      <c r="S899" s="262" t="s">
        <v>258</v>
      </c>
      <c r="T899" s="263" t="s">
        <v>258</v>
      </c>
      <c r="U899" s="223">
        <v>0.24199999999999999</v>
      </c>
      <c r="V899" s="223">
        <f>ROUND(E899*U899,2)</f>
        <v>3.63</v>
      </c>
      <c r="W899" s="223"/>
      <c r="X899" s="223" t="s">
        <v>297</v>
      </c>
      <c r="Y899" s="223" t="s">
        <v>261</v>
      </c>
      <c r="Z899" s="212"/>
      <c r="AA899" s="212"/>
      <c r="AB899" s="212"/>
      <c r="AC899" s="212"/>
      <c r="AD899" s="212"/>
      <c r="AE899" s="212"/>
      <c r="AF899" s="212"/>
      <c r="AG899" s="212" t="s">
        <v>298</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ht="22.5" outlineLevel="1" x14ac:dyDescent="0.2">
      <c r="A900" s="257">
        <v>202</v>
      </c>
      <c r="B900" s="258" t="s">
        <v>1280</v>
      </c>
      <c r="C900" s="268" t="s">
        <v>1281</v>
      </c>
      <c r="D900" s="259" t="s">
        <v>368</v>
      </c>
      <c r="E900" s="260">
        <v>6</v>
      </c>
      <c r="F900" s="261"/>
      <c r="G900" s="262">
        <f>ROUND(E900*F900,2)</f>
        <v>0</v>
      </c>
      <c r="H900" s="261"/>
      <c r="I900" s="262">
        <f>ROUND(E900*H900,2)</f>
        <v>0</v>
      </c>
      <c r="J900" s="261"/>
      <c r="K900" s="262">
        <f>ROUND(E900*J900,2)</f>
        <v>0</v>
      </c>
      <c r="L900" s="262">
        <v>21</v>
      </c>
      <c r="M900" s="262">
        <f>G900*(1+L900/100)</f>
        <v>0</v>
      </c>
      <c r="N900" s="260">
        <v>1.66E-2</v>
      </c>
      <c r="O900" s="260">
        <f>ROUND(E900*N900,2)</f>
        <v>0.1</v>
      </c>
      <c r="P900" s="260">
        <v>0</v>
      </c>
      <c r="Q900" s="260">
        <f>ROUND(E900*P900,2)</f>
        <v>0</v>
      </c>
      <c r="R900" s="262" t="s">
        <v>461</v>
      </c>
      <c r="S900" s="262" t="s">
        <v>258</v>
      </c>
      <c r="T900" s="263" t="s">
        <v>258</v>
      </c>
      <c r="U900" s="223">
        <v>0</v>
      </c>
      <c r="V900" s="223">
        <f>ROUND(E900*U900,2)</f>
        <v>0</v>
      </c>
      <c r="W900" s="223"/>
      <c r="X900" s="223" t="s">
        <v>462</v>
      </c>
      <c r="Y900" s="223" t="s">
        <v>261</v>
      </c>
      <c r="Z900" s="212"/>
      <c r="AA900" s="212"/>
      <c r="AB900" s="212"/>
      <c r="AC900" s="212"/>
      <c r="AD900" s="212"/>
      <c r="AE900" s="212"/>
      <c r="AF900" s="212"/>
      <c r="AG900" s="212" t="s">
        <v>463</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x14ac:dyDescent="0.2">
      <c r="A901" s="228" t="s">
        <v>253</v>
      </c>
      <c r="B901" s="229" t="s">
        <v>115</v>
      </c>
      <c r="C901" s="244" t="s">
        <v>116</v>
      </c>
      <c r="D901" s="230"/>
      <c r="E901" s="231"/>
      <c r="F901" s="232"/>
      <c r="G901" s="232">
        <f>SUMIF(AG902:AG1207,"&lt;&gt;NOR",G902:G1207)</f>
        <v>0</v>
      </c>
      <c r="H901" s="232"/>
      <c r="I901" s="232">
        <f>SUM(I902:I1207)</f>
        <v>0</v>
      </c>
      <c r="J901" s="232"/>
      <c r="K901" s="232">
        <f>SUM(K902:K1207)</f>
        <v>0</v>
      </c>
      <c r="L901" s="232"/>
      <c r="M901" s="232">
        <f>SUM(M902:M1207)</f>
        <v>0</v>
      </c>
      <c r="N901" s="231"/>
      <c r="O901" s="231">
        <f>SUM(O902:O1207)</f>
        <v>0.45000000000000018</v>
      </c>
      <c r="P901" s="231"/>
      <c r="Q901" s="231">
        <f>SUM(Q902:Q1207)</f>
        <v>201.90999999999997</v>
      </c>
      <c r="R901" s="232"/>
      <c r="S901" s="232"/>
      <c r="T901" s="233"/>
      <c r="U901" s="227"/>
      <c r="V901" s="227">
        <f>SUM(V902:V1207)</f>
        <v>1026.3900000000001</v>
      </c>
      <c r="W901" s="227"/>
      <c r="X901" s="227"/>
      <c r="Y901" s="227"/>
      <c r="AG901" t="s">
        <v>254</v>
      </c>
    </row>
    <row r="902" spans="1:60" outlineLevel="1" x14ac:dyDescent="0.2">
      <c r="A902" s="235">
        <v>203</v>
      </c>
      <c r="B902" s="236" t="s">
        <v>1282</v>
      </c>
      <c r="C902" s="245" t="s">
        <v>1283</v>
      </c>
      <c r="D902" s="237" t="s">
        <v>321</v>
      </c>
      <c r="E902" s="238">
        <v>76.555999999999997</v>
      </c>
      <c r="F902" s="239"/>
      <c r="G902" s="240">
        <f>ROUND(E902*F902,2)</f>
        <v>0</v>
      </c>
      <c r="H902" s="239"/>
      <c r="I902" s="240">
        <f>ROUND(E902*H902,2)</f>
        <v>0</v>
      </c>
      <c r="J902" s="239"/>
      <c r="K902" s="240">
        <f>ROUND(E902*J902,2)</f>
        <v>0</v>
      </c>
      <c r="L902" s="240">
        <v>21</v>
      </c>
      <c r="M902" s="240">
        <f>G902*(1+L902/100)</f>
        <v>0</v>
      </c>
      <c r="N902" s="238">
        <v>6.7000000000000002E-4</v>
      </c>
      <c r="O902" s="238">
        <f>ROUND(E902*N902,2)</f>
        <v>0.05</v>
      </c>
      <c r="P902" s="238">
        <v>0.184</v>
      </c>
      <c r="Q902" s="238">
        <f>ROUND(E902*P902,2)</f>
        <v>14.09</v>
      </c>
      <c r="R902" s="240" t="s">
        <v>1157</v>
      </c>
      <c r="S902" s="240" t="s">
        <v>258</v>
      </c>
      <c r="T902" s="241" t="s">
        <v>258</v>
      </c>
      <c r="U902" s="223">
        <v>0.22700000000000001</v>
      </c>
      <c r="V902" s="223">
        <f>ROUND(E902*U902,2)</f>
        <v>17.38</v>
      </c>
      <c r="W902" s="223"/>
      <c r="X902" s="223" t="s">
        <v>297</v>
      </c>
      <c r="Y902" s="223" t="s">
        <v>261</v>
      </c>
      <c r="Z902" s="212"/>
      <c r="AA902" s="212"/>
      <c r="AB902" s="212"/>
      <c r="AC902" s="212"/>
      <c r="AD902" s="212"/>
      <c r="AE902" s="212"/>
      <c r="AF902" s="212"/>
      <c r="AG902" s="212" t="s">
        <v>298</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ht="22.5" outlineLevel="2" x14ac:dyDescent="0.2">
      <c r="A903" s="219"/>
      <c r="B903" s="220"/>
      <c r="C903" s="267" t="s">
        <v>1284</v>
      </c>
      <c r="D903" s="256"/>
      <c r="E903" s="256"/>
      <c r="F903" s="256"/>
      <c r="G903" s="256"/>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300</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42" t="str">
        <f>C903</f>
        <v>nebo vybourání otvorů průřezové plochy přes 4 m2 v příčkách, včetně pomocného lešení o výšce podlahy do 1900 mm a pro zatížení do 1,5 kPa  (150 kg/m2),</v>
      </c>
      <c r="BB903" s="212"/>
      <c r="BC903" s="212"/>
      <c r="BD903" s="212"/>
      <c r="BE903" s="212"/>
      <c r="BF903" s="212"/>
      <c r="BG903" s="212"/>
      <c r="BH903" s="212"/>
    </row>
    <row r="904" spans="1:60" outlineLevel="2" x14ac:dyDescent="0.2">
      <c r="A904" s="219"/>
      <c r="B904" s="220"/>
      <c r="C904" s="247" t="s">
        <v>715</v>
      </c>
      <c r="D904" s="225"/>
      <c r="E904" s="226"/>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289</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7" t="s">
        <v>1285</v>
      </c>
      <c r="D905" s="225"/>
      <c r="E905" s="226">
        <v>12.85</v>
      </c>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289</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7" t="s">
        <v>740</v>
      </c>
      <c r="D906" s="225"/>
      <c r="E906" s="226"/>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289</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7" t="s">
        <v>1286</v>
      </c>
      <c r="D907" s="225"/>
      <c r="E907" s="226">
        <v>32.28</v>
      </c>
      <c r="F907" s="223"/>
      <c r="G907" s="223"/>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289</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7" t="s">
        <v>1287</v>
      </c>
      <c r="D908" s="225"/>
      <c r="E908" s="226">
        <v>3.15</v>
      </c>
      <c r="F908" s="223"/>
      <c r="G908" s="223"/>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289</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47" t="s">
        <v>723</v>
      </c>
      <c r="D909" s="225"/>
      <c r="E909" s="226"/>
      <c r="F909" s="223"/>
      <c r="G909" s="223"/>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289</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47" t="s">
        <v>1288</v>
      </c>
      <c r="D910" s="225"/>
      <c r="E910" s="226">
        <v>28.276</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289</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5">
        <v>204</v>
      </c>
      <c r="B911" s="236" t="s">
        <v>1289</v>
      </c>
      <c r="C911" s="245" t="s">
        <v>1290</v>
      </c>
      <c r="D911" s="237" t="s">
        <v>321</v>
      </c>
      <c r="E911" s="238">
        <v>34.651000000000003</v>
      </c>
      <c r="F911" s="239"/>
      <c r="G911" s="240">
        <f>ROUND(E911*F911,2)</f>
        <v>0</v>
      </c>
      <c r="H911" s="239"/>
      <c r="I911" s="240">
        <f>ROUND(E911*H911,2)</f>
        <v>0</v>
      </c>
      <c r="J911" s="239"/>
      <c r="K911" s="240">
        <f>ROUND(E911*J911,2)</f>
        <v>0</v>
      </c>
      <c r="L911" s="240">
        <v>21</v>
      </c>
      <c r="M911" s="240">
        <f>G911*(1+L911/100)</f>
        <v>0</v>
      </c>
      <c r="N911" s="238">
        <v>6.7000000000000002E-4</v>
      </c>
      <c r="O911" s="238">
        <f>ROUND(E911*N911,2)</f>
        <v>0.02</v>
      </c>
      <c r="P911" s="238">
        <v>0.154</v>
      </c>
      <c r="Q911" s="238">
        <f>ROUND(E911*P911,2)</f>
        <v>5.34</v>
      </c>
      <c r="R911" s="240" t="s">
        <v>1157</v>
      </c>
      <c r="S911" s="240" t="s">
        <v>258</v>
      </c>
      <c r="T911" s="241" t="s">
        <v>258</v>
      </c>
      <c r="U911" s="223">
        <v>0.21</v>
      </c>
      <c r="V911" s="223">
        <f>ROUND(E911*U911,2)</f>
        <v>7.28</v>
      </c>
      <c r="W911" s="223"/>
      <c r="X911" s="223" t="s">
        <v>297</v>
      </c>
      <c r="Y911" s="223" t="s">
        <v>261</v>
      </c>
      <c r="Z911" s="212"/>
      <c r="AA911" s="212"/>
      <c r="AB911" s="212"/>
      <c r="AC911" s="212"/>
      <c r="AD911" s="212"/>
      <c r="AE911" s="212"/>
      <c r="AF911" s="212"/>
      <c r="AG911" s="212" t="s">
        <v>298</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ht="22.5" outlineLevel="2" x14ac:dyDescent="0.2">
      <c r="A912" s="219"/>
      <c r="B912" s="220"/>
      <c r="C912" s="267" t="s">
        <v>1284</v>
      </c>
      <c r="D912" s="256"/>
      <c r="E912" s="256"/>
      <c r="F912" s="256"/>
      <c r="G912" s="256"/>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300</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42" t="str">
        <f>C912</f>
        <v>nebo vybourání otvorů průřezové plochy přes 4 m2 v příčkách, včetně pomocného lešení o výšce podlahy do 1900 mm a pro zatížení do 1,5 kPa  (150 kg/m2),</v>
      </c>
      <c r="BB912" s="212"/>
      <c r="BC912" s="212"/>
      <c r="BD912" s="212"/>
      <c r="BE912" s="212"/>
      <c r="BF912" s="212"/>
      <c r="BG912" s="212"/>
      <c r="BH912" s="212"/>
    </row>
    <row r="913" spans="1:60" outlineLevel="2" x14ac:dyDescent="0.2">
      <c r="A913" s="219"/>
      <c r="B913" s="220"/>
      <c r="C913" s="247" t="s">
        <v>715</v>
      </c>
      <c r="D913" s="225"/>
      <c r="E913" s="226"/>
      <c r="F913" s="223"/>
      <c r="G913" s="223"/>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289</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47" t="s">
        <v>1291</v>
      </c>
      <c r="D914" s="225"/>
      <c r="E914" s="226">
        <v>24.501000000000001</v>
      </c>
      <c r="F914" s="223"/>
      <c r="G914" s="22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289</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7" t="s">
        <v>740</v>
      </c>
      <c r="D915" s="225"/>
      <c r="E915" s="226"/>
      <c r="F915" s="223"/>
      <c r="G915" s="223"/>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289</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7" t="s">
        <v>1292</v>
      </c>
      <c r="D916" s="225"/>
      <c r="E916" s="226">
        <v>10.15</v>
      </c>
      <c r="F916" s="223"/>
      <c r="G916" s="223"/>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289</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35">
        <v>205</v>
      </c>
      <c r="B917" s="236" t="s">
        <v>1293</v>
      </c>
      <c r="C917" s="245" t="s">
        <v>1294</v>
      </c>
      <c r="D917" s="237" t="s">
        <v>321</v>
      </c>
      <c r="E917" s="238">
        <v>123.875</v>
      </c>
      <c r="F917" s="239"/>
      <c r="G917" s="240">
        <f>ROUND(E917*F917,2)</f>
        <v>0</v>
      </c>
      <c r="H917" s="239"/>
      <c r="I917" s="240">
        <f>ROUND(E917*H917,2)</f>
        <v>0</v>
      </c>
      <c r="J917" s="239"/>
      <c r="K917" s="240">
        <f>ROUND(E917*J917,2)</f>
        <v>0</v>
      </c>
      <c r="L917" s="240">
        <v>21</v>
      </c>
      <c r="M917" s="240">
        <f>G917*(1+L917/100)</f>
        <v>0</v>
      </c>
      <c r="N917" s="238">
        <v>6.7000000000000002E-4</v>
      </c>
      <c r="O917" s="238">
        <f>ROUND(E917*N917,2)</f>
        <v>0.08</v>
      </c>
      <c r="P917" s="238">
        <v>0.18</v>
      </c>
      <c r="Q917" s="238">
        <f>ROUND(E917*P917,2)</f>
        <v>22.3</v>
      </c>
      <c r="R917" s="240" t="s">
        <v>1157</v>
      </c>
      <c r="S917" s="240" t="s">
        <v>258</v>
      </c>
      <c r="T917" s="241" t="s">
        <v>258</v>
      </c>
      <c r="U917" s="223">
        <v>0.23200000000000001</v>
      </c>
      <c r="V917" s="223">
        <f>ROUND(E917*U917,2)</f>
        <v>28.74</v>
      </c>
      <c r="W917" s="223"/>
      <c r="X917" s="223" t="s">
        <v>297</v>
      </c>
      <c r="Y917" s="223" t="s">
        <v>261</v>
      </c>
      <c r="Z917" s="212"/>
      <c r="AA917" s="212"/>
      <c r="AB917" s="212"/>
      <c r="AC917" s="212"/>
      <c r="AD917" s="212"/>
      <c r="AE917" s="212"/>
      <c r="AF917" s="212"/>
      <c r="AG917" s="212" t="s">
        <v>298</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ht="22.5" outlineLevel="2" x14ac:dyDescent="0.2">
      <c r="A918" s="219"/>
      <c r="B918" s="220"/>
      <c r="C918" s="267" t="s">
        <v>1284</v>
      </c>
      <c r="D918" s="256"/>
      <c r="E918" s="256"/>
      <c r="F918" s="256"/>
      <c r="G918" s="256"/>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300</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42" t="str">
        <f>C918</f>
        <v>nebo vybourání otvorů průřezové plochy přes 4 m2 v příčkách, včetně pomocného lešení o výšce podlahy do 1900 mm a pro zatížení do 1,5 kPa  (150 kg/m2),</v>
      </c>
      <c r="BB918" s="212"/>
      <c r="BC918" s="212"/>
      <c r="BD918" s="212"/>
      <c r="BE918" s="212"/>
      <c r="BF918" s="212"/>
      <c r="BG918" s="212"/>
      <c r="BH918" s="212"/>
    </row>
    <row r="919" spans="1:60" outlineLevel="2" x14ac:dyDescent="0.2">
      <c r="A919" s="219"/>
      <c r="B919" s="220"/>
      <c r="C919" s="247" t="s">
        <v>715</v>
      </c>
      <c r="D919" s="225"/>
      <c r="E919" s="226"/>
      <c r="F919" s="223"/>
      <c r="G919" s="223"/>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289</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7" t="s">
        <v>1295</v>
      </c>
      <c r="D920" s="225"/>
      <c r="E920" s="226">
        <v>31</v>
      </c>
      <c r="F920" s="223"/>
      <c r="G920" s="223"/>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289</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7" t="s">
        <v>740</v>
      </c>
      <c r="D921" s="225"/>
      <c r="E921" s="226"/>
      <c r="F921" s="223"/>
      <c r="G921" s="223"/>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289</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47" t="s">
        <v>1296</v>
      </c>
      <c r="D922" s="225"/>
      <c r="E922" s="226">
        <v>41.874000000000002</v>
      </c>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289</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47" t="s">
        <v>1297</v>
      </c>
      <c r="D923" s="225"/>
      <c r="E923" s="226">
        <v>51.000999999999998</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289</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ht="22.5" outlineLevel="1" x14ac:dyDescent="0.2">
      <c r="A924" s="235">
        <v>206</v>
      </c>
      <c r="B924" s="236" t="s">
        <v>1298</v>
      </c>
      <c r="C924" s="245" t="s">
        <v>1299</v>
      </c>
      <c r="D924" s="237" t="s">
        <v>295</v>
      </c>
      <c r="E924" s="238">
        <v>8.3241700000000005</v>
      </c>
      <c r="F924" s="239"/>
      <c r="G924" s="240">
        <f>ROUND(E924*F924,2)</f>
        <v>0</v>
      </c>
      <c r="H924" s="239"/>
      <c r="I924" s="240">
        <f>ROUND(E924*H924,2)</f>
        <v>0</v>
      </c>
      <c r="J924" s="239"/>
      <c r="K924" s="240">
        <f>ROUND(E924*J924,2)</f>
        <v>0</v>
      </c>
      <c r="L924" s="240">
        <v>21</v>
      </c>
      <c r="M924" s="240">
        <f>G924*(1+L924/100)</f>
        <v>0</v>
      </c>
      <c r="N924" s="238">
        <v>1.2800000000000001E-3</v>
      </c>
      <c r="O924" s="238">
        <f>ROUND(E924*N924,2)</f>
        <v>0.01</v>
      </c>
      <c r="P924" s="238">
        <v>1.8</v>
      </c>
      <c r="Q924" s="238">
        <f>ROUND(E924*P924,2)</f>
        <v>14.98</v>
      </c>
      <c r="R924" s="240" t="s">
        <v>1157</v>
      </c>
      <c r="S924" s="240" t="s">
        <v>258</v>
      </c>
      <c r="T924" s="241" t="s">
        <v>258</v>
      </c>
      <c r="U924" s="223">
        <v>1.52</v>
      </c>
      <c r="V924" s="223">
        <f>ROUND(E924*U924,2)</f>
        <v>12.65</v>
      </c>
      <c r="W924" s="223"/>
      <c r="X924" s="223" t="s">
        <v>297</v>
      </c>
      <c r="Y924" s="223" t="s">
        <v>261</v>
      </c>
      <c r="Z924" s="212"/>
      <c r="AA924" s="212"/>
      <c r="AB924" s="212"/>
      <c r="AC924" s="212"/>
      <c r="AD924" s="212"/>
      <c r="AE924" s="212"/>
      <c r="AF924" s="212"/>
      <c r="AG924" s="212" t="s">
        <v>298</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ht="22.5" outlineLevel="2" x14ac:dyDescent="0.2">
      <c r="A925" s="219"/>
      <c r="B925" s="220"/>
      <c r="C925" s="267" t="s">
        <v>1300</v>
      </c>
      <c r="D925" s="256"/>
      <c r="E925" s="256"/>
      <c r="F925" s="256"/>
      <c r="G925" s="256"/>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300</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42" t="str">
        <f>C925</f>
        <v>nebo vybourání otvorů průřezové plochy přes 4 m2 ve zdivu nadzákladovém, včetně pomocného lešení o výšce podlahy do 1900 mm a pro zatížení do 1,5 kPa  (150 kg/m2)</v>
      </c>
      <c r="BB925" s="212"/>
      <c r="BC925" s="212"/>
      <c r="BD925" s="212"/>
      <c r="BE925" s="212"/>
      <c r="BF925" s="212"/>
      <c r="BG925" s="212"/>
      <c r="BH925" s="212"/>
    </row>
    <row r="926" spans="1:60" outlineLevel="2" x14ac:dyDescent="0.2">
      <c r="A926" s="219"/>
      <c r="B926" s="220"/>
      <c r="C926" s="247" t="s">
        <v>740</v>
      </c>
      <c r="D926" s="225"/>
      <c r="E926" s="226"/>
      <c r="F926" s="223"/>
      <c r="G926" s="223"/>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289</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47" t="s">
        <v>1301</v>
      </c>
      <c r="D927" s="225"/>
      <c r="E927" s="226">
        <v>4.3641699999999997</v>
      </c>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289</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47" t="s">
        <v>1302</v>
      </c>
      <c r="D928" s="225"/>
      <c r="E928" s="226">
        <v>3.96</v>
      </c>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289</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ht="22.5" outlineLevel="1" x14ac:dyDescent="0.2">
      <c r="A929" s="235">
        <v>207</v>
      </c>
      <c r="B929" s="236" t="s">
        <v>1303</v>
      </c>
      <c r="C929" s="245" t="s">
        <v>1304</v>
      </c>
      <c r="D929" s="237" t="s">
        <v>295</v>
      </c>
      <c r="E929" s="238">
        <v>2.835</v>
      </c>
      <c r="F929" s="239"/>
      <c r="G929" s="240">
        <f>ROUND(E929*F929,2)</f>
        <v>0</v>
      </c>
      <c r="H929" s="239"/>
      <c r="I929" s="240">
        <f>ROUND(E929*H929,2)</f>
        <v>0</v>
      </c>
      <c r="J929" s="239"/>
      <c r="K929" s="240">
        <f>ROUND(E929*J929,2)</f>
        <v>0</v>
      </c>
      <c r="L929" s="240">
        <v>21</v>
      </c>
      <c r="M929" s="240">
        <f>G929*(1+L929/100)</f>
        <v>0</v>
      </c>
      <c r="N929" s="238">
        <v>0</v>
      </c>
      <c r="O929" s="238">
        <f>ROUND(E929*N929,2)</f>
        <v>0</v>
      </c>
      <c r="P929" s="238">
        <v>1.671</v>
      </c>
      <c r="Q929" s="238">
        <f>ROUND(E929*P929,2)</f>
        <v>4.74</v>
      </c>
      <c r="R929" s="240" t="s">
        <v>1157</v>
      </c>
      <c r="S929" s="240" t="s">
        <v>258</v>
      </c>
      <c r="T929" s="241" t="s">
        <v>258</v>
      </c>
      <c r="U929" s="223">
        <v>2.79</v>
      </c>
      <c r="V929" s="223">
        <f>ROUND(E929*U929,2)</f>
        <v>7.91</v>
      </c>
      <c r="W929" s="223"/>
      <c r="X929" s="223" t="s">
        <v>297</v>
      </c>
      <c r="Y929" s="223" t="s">
        <v>261</v>
      </c>
      <c r="Z929" s="212"/>
      <c r="AA929" s="212"/>
      <c r="AB929" s="212"/>
      <c r="AC929" s="212"/>
      <c r="AD929" s="212"/>
      <c r="AE929" s="212"/>
      <c r="AF929" s="212"/>
      <c r="AG929" s="212" t="s">
        <v>298</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ht="22.5" outlineLevel="2" x14ac:dyDescent="0.2">
      <c r="A930" s="219"/>
      <c r="B930" s="220"/>
      <c r="C930" s="267" t="s">
        <v>1300</v>
      </c>
      <c r="D930" s="256"/>
      <c r="E930" s="256"/>
      <c r="F930" s="256"/>
      <c r="G930" s="256"/>
      <c r="H930" s="223"/>
      <c r="I930" s="223"/>
      <c r="J930" s="223"/>
      <c r="K930" s="223"/>
      <c r="L930" s="223"/>
      <c r="M930" s="223"/>
      <c r="N930" s="222"/>
      <c r="O930" s="222"/>
      <c r="P930" s="222"/>
      <c r="Q930" s="222"/>
      <c r="R930" s="223"/>
      <c r="S930" s="223"/>
      <c r="T930" s="223"/>
      <c r="U930" s="223"/>
      <c r="V930" s="223"/>
      <c r="W930" s="223"/>
      <c r="X930" s="223"/>
      <c r="Y930" s="223"/>
      <c r="Z930" s="212"/>
      <c r="AA930" s="212"/>
      <c r="AB930" s="212"/>
      <c r="AC930" s="212"/>
      <c r="AD930" s="212"/>
      <c r="AE930" s="212"/>
      <c r="AF930" s="212"/>
      <c r="AG930" s="212" t="s">
        <v>300</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42" t="str">
        <f>C930</f>
        <v>nebo vybourání otvorů průřezové plochy přes 4 m2 ve zdivu nadzákladovém, včetně pomocného lešení o výšce podlahy do 1900 mm a pro zatížení do 1,5 kPa  (150 kg/m2)</v>
      </c>
      <c r="BB930" s="212"/>
      <c r="BC930" s="212"/>
      <c r="BD930" s="212"/>
      <c r="BE930" s="212"/>
      <c r="BF930" s="212"/>
      <c r="BG930" s="212"/>
      <c r="BH930" s="212"/>
    </row>
    <row r="931" spans="1:60" outlineLevel="2" x14ac:dyDescent="0.2">
      <c r="A931" s="219"/>
      <c r="B931" s="220"/>
      <c r="C931" s="247" t="s">
        <v>1305</v>
      </c>
      <c r="D931" s="225"/>
      <c r="E931" s="226">
        <v>2.835</v>
      </c>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289</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ht="22.5" outlineLevel="1" x14ac:dyDescent="0.2">
      <c r="A932" s="235">
        <v>208</v>
      </c>
      <c r="B932" s="236" t="s">
        <v>1306</v>
      </c>
      <c r="C932" s="245" t="s">
        <v>1307</v>
      </c>
      <c r="D932" s="237" t="s">
        <v>321</v>
      </c>
      <c r="E932" s="238">
        <v>96.2</v>
      </c>
      <c r="F932" s="239"/>
      <c r="G932" s="240">
        <f>ROUND(E932*F932,2)</f>
        <v>0</v>
      </c>
      <c r="H932" s="239"/>
      <c r="I932" s="240">
        <f>ROUND(E932*H932,2)</f>
        <v>0</v>
      </c>
      <c r="J932" s="239"/>
      <c r="K932" s="240">
        <f>ROUND(E932*J932,2)</f>
        <v>0</v>
      </c>
      <c r="L932" s="240">
        <v>21</v>
      </c>
      <c r="M932" s="240">
        <f>G932*(1+L932/100)</f>
        <v>0</v>
      </c>
      <c r="N932" s="238">
        <v>3.3E-4</v>
      </c>
      <c r="O932" s="238">
        <f>ROUND(E932*N932,2)</f>
        <v>0.03</v>
      </c>
      <c r="P932" s="238">
        <v>1.183E-2</v>
      </c>
      <c r="Q932" s="238">
        <f>ROUND(E932*P932,2)</f>
        <v>1.1399999999999999</v>
      </c>
      <c r="R932" s="240" t="s">
        <v>1157</v>
      </c>
      <c r="S932" s="240" t="s">
        <v>258</v>
      </c>
      <c r="T932" s="241" t="s">
        <v>258</v>
      </c>
      <c r="U932" s="223">
        <v>0.34599999999999997</v>
      </c>
      <c r="V932" s="223">
        <f>ROUND(E932*U932,2)</f>
        <v>33.29</v>
      </c>
      <c r="W932" s="223"/>
      <c r="X932" s="223" t="s">
        <v>297</v>
      </c>
      <c r="Y932" s="223" t="s">
        <v>261</v>
      </c>
      <c r="Z932" s="212"/>
      <c r="AA932" s="212"/>
      <c r="AB932" s="212"/>
      <c r="AC932" s="212"/>
      <c r="AD932" s="212"/>
      <c r="AE932" s="212"/>
      <c r="AF932" s="212"/>
      <c r="AG932" s="212" t="s">
        <v>298</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47" t="s">
        <v>1308</v>
      </c>
      <c r="D933" s="225"/>
      <c r="E933" s="226">
        <v>96.2</v>
      </c>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289</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ht="22.5" outlineLevel="1" x14ac:dyDescent="0.2">
      <c r="A934" s="235">
        <v>209</v>
      </c>
      <c r="B934" s="236" t="s">
        <v>1309</v>
      </c>
      <c r="C934" s="245" t="s">
        <v>1310</v>
      </c>
      <c r="D934" s="237" t="s">
        <v>321</v>
      </c>
      <c r="E934" s="238">
        <v>146.02000000000001</v>
      </c>
      <c r="F934" s="239"/>
      <c r="G934" s="240">
        <f>ROUND(E934*F934,2)</f>
        <v>0</v>
      </c>
      <c r="H934" s="239"/>
      <c r="I934" s="240">
        <f>ROUND(E934*H934,2)</f>
        <v>0</v>
      </c>
      <c r="J934" s="239"/>
      <c r="K934" s="240">
        <f>ROUND(E934*J934,2)</f>
        <v>0</v>
      </c>
      <c r="L934" s="240">
        <v>21</v>
      </c>
      <c r="M934" s="240">
        <f>G934*(1+L934/100)</f>
        <v>0</v>
      </c>
      <c r="N934" s="238">
        <v>3.3E-4</v>
      </c>
      <c r="O934" s="238">
        <f>ROUND(E934*N934,2)</f>
        <v>0.05</v>
      </c>
      <c r="P934" s="238">
        <v>1.235E-2</v>
      </c>
      <c r="Q934" s="238">
        <f>ROUND(E934*P934,2)</f>
        <v>1.8</v>
      </c>
      <c r="R934" s="240" t="s">
        <v>1157</v>
      </c>
      <c r="S934" s="240" t="s">
        <v>258</v>
      </c>
      <c r="T934" s="241" t="s">
        <v>258</v>
      </c>
      <c r="U934" s="223">
        <v>0.34599999999999997</v>
      </c>
      <c r="V934" s="223">
        <f>ROUND(E934*U934,2)</f>
        <v>50.52</v>
      </c>
      <c r="W934" s="223"/>
      <c r="X934" s="223" t="s">
        <v>297</v>
      </c>
      <c r="Y934" s="223" t="s">
        <v>261</v>
      </c>
      <c r="Z934" s="212"/>
      <c r="AA934" s="212"/>
      <c r="AB934" s="212"/>
      <c r="AC934" s="212"/>
      <c r="AD934" s="212"/>
      <c r="AE934" s="212"/>
      <c r="AF934" s="212"/>
      <c r="AG934" s="212" t="s">
        <v>298</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47" t="s">
        <v>1311</v>
      </c>
      <c r="D935" s="225"/>
      <c r="E935" s="226">
        <v>2.64</v>
      </c>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289</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47" t="s">
        <v>1312</v>
      </c>
      <c r="D936" s="225"/>
      <c r="E936" s="226">
        <v>12.46</v>
      </c>
      <c r="F936" s="223"/>
      <c r="G936" s="223"/>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289</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47" t="s">
        <v>1313</v>
      </c>
      <c r="D937" s="225"/>
      <c r="E937" s="226">
        <v>130.91999999999999</v>
      </c>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289</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35">
        <v>210</v>
      </c>
      <c r="B938" s="236" t="s">
        <v>1314</v>
      </c>
      <c r="C938" s="245" t="s">
        <v>1315</v>
      </c>
      <c r="D938" s="237" t="s">
        <v>524</v>
      </c>
      <c r="E938" s="238">
        <v>15.6</v>
      </c>
      <c r="F938" s="239"/>
      <c r="G938" s="240">
        <f>ROUND(E938*F938,2)</f>
        <v>0</v>
      </c>
      <c r="H938" s="239"/>
      <c r="I938" s="240">
        <f>ROUND(E938*H938,2)</f>
        <v>0</v>
      </c>
      <c r="J938" s="239"/>
      <c r="K938" s="240">
        <f>ROUND(E938*J938,2)</f>
        <v>0</v>
      </c>
      <c r="L938" s="240">
        <v>21</v>
      </c>
      <c r="M938" s="240">
        <f>G938*(1+L938/100)</f>
        <v>0</v>
      </c>
      <c r="N938" s="238">
        <v>0</v>
      </c>
      <c r="O938" s="238">
        <f>ROUND(E938*N938,2)</f>
        <v>0</v>
      </c>
      <c r="P938" s="238">
        <v>0.37</v>
      </c>
      <c r="Q938" s="238">
        <f>ROUND(E938*P938,2)</f>
        <v>5.77</v>
      </c>
      <c r="R938" s="240" t="s">
        <v>1157</v>
      </c>
      <c r="S938" s="240" t="s">
        <v>258</v>
      </c>
      <c r="T938" s="241" t="s">
        <v>258</v>
      </c>
      <c r="U938" s="223">
        <v>1.621</v>
      </c>
      <c r="V938" s="223">
        <f>ROUND(E938*U938,2)</f>
        <v>25.29</v>
      </c>
      <c r="W938" s="223"/>
      <c r="X938" s="223" t="s">
        <v>297</v>
      </c>
      <c r="Y938" s="223" t="s">
        <v>261</v>
      </c>
      <c r="Z938" s="212"/>
      <c r="AA938" s="212"/>
      <c r="AB938" s="212"/>
      <c r="AC938" s="212"/>
      <c r="AD938" s="212"/>
      <c r="AE938" s="212"/>
      <c r="AF938" s="212"/>
      <c r="AG938" s="212" t="s">
        <v>298</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2" x14ac:dyDescent="0.2">
      <c r="A939" s="219"/>
      <c r="B939" s="220"/>
      <c r="C939" s="267" t="s">
        <v>1316</v>
      </c>
      <c r="D939" s="256"/>
      <c r="E939" s="256"/>
      <c r="F939" s="256"/>
      <c r="G939" s="256"/>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300</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47" t="s">
        <v>1317</v>
      </c>
      <c r="D940" s="225"/>
      <c r="E940" s="226">
        <v>15.6</v>
      </c>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289</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
      <c r="A941" s="235">
        <v>211</v>
      </c>
      <c r="B941" s="236" t="s">
        <v>1318</v>
      </c>
      <c r="C941" s="245" t="s">
        <v>1319</v>
      </c>
      <c r="D941" s="237" t="s">
        <v>524</v>
      </c>
      <c r="E941" s="238">
        <v>4.5</v>
      </c>
      <c r="F941" s="239"/>
      <c r="G941" s="240">
        <f>ROUND(E941*F941,2)</f>
        <v>0</v>
      </c>
      <c r="H941" s="239"/>
      <c r="I941" s="240">
        <f>ROUND(E941*H941,2)</f>
        <v>0</v>
      </c>
      <c r="J941" s="239"/>
      <c r="K941" s="240">
        <f>ROUND(E941*J941,2)</f>
        <v>0</v>
      </c>
      <c r="L941" s="240">
        <v>21</v>
      </c>
      <c r="M941" s="240">
        <f>G941*(1+L941/100)</f>
        <v>0</v>
      </c>
      <c r="N941" s="238">
        <v>0</v>
      </c>
      <c r="O941" s="238">
        <f>ROUND(E941*N941,2)</f>
        <v>0</v>
      </c>
      <c r="P941" s="238">
        <v>7.0000000000000007E-2</v>
      </c>
      <c r="Q941" s="238">
        <f>ROUND(E941*P941,2)</f>
        <v>0.32</v>
      </c>
      <c r="R941" s="240" t="s">
        <v>1157</v>
      </c>
      <c r="S941" s="240" t="s">
        <v>258</v>
      </c>
      <c r="T941" s="241" t="s">
        <v>258</v>
      </c>
      <c r="U941" s="223">
        <v>0.64</v>
      </c>
      <c r="V941" s="223">
        <f>ROUND(E941*U941,2)</f>
        <v>2.88</v>
      </c>
      <c r="W941" s="223"/>
      <c r="X941" s="223" t="s">
        <v>297</v>
      </c>
      <c r="Y941" s="223" t="s">
        <v>261</v>
      </c>
      <c r="Z941" s="212"/>
      <c r="AA941" s="212"/>
      <c r="AB941" s="212"/>
      <c r="AC941" s="212"/>
      <c r="AD941" s="212"/>
      <c r="AE941" s="212"/>
      <c r="AF941" s="212"/>
      <c r="AG941" s="212" t="s">
        <v>298</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2" x14ac:dyDescent="0.2">
      <c r="A942" s="219"/>
      <c r="B942" s="220"/>
      <c r="C942" s="247" t="s">
        <v>1320</v>
      </c>
      <c r="D942" s="225"/>
      <c r="E942" s="226">
        <v>4.5</v>
      </c>
      <c r="F942" s="223"/>
      <c r="G942" s="223"/>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289</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ht="22.5" outlineLevel="1" x14ac:dyDescent="0.2">
      <c r="A943" s="235">
        <v>212</v>
      </c>
      <c r="B943" s="236" t="s">
        <v>1321</v>
      </c>
      <c r="C943" s="245" t="s">
        <v>1322</v>
      </c>
      <c r="D943" s="237" t="s">
        <v>295</v>
      </c>
      <c r="E943" s="238">
        <v>3.0249999999999999E-2</v>
      </c>
      <c r="F943" s="239"/>
      <c r="G943" s="240">
        <f>ROUND(E943*F943,2)</f>
        <v>0</v>
      </c>
      <c r="H943" s="239"/>
      <c r="I943" s="240">
        <f>ROUND(E943*H943,2)</f>
        <v>0</v>
      </c>
      <c r="J943" s="239"/>
      <c r="K943" s="240">
        <f>ROUND(E943*J943,2)</f>
        <v>0</v>
      </c>
      <c r="L943" s="240">
        <v>21</v>
      </c>
      <c r="M943" s="240">
        <f>G943*(1+L943/100)</f>
        <v>0</v>
      </c>
      <c r="N943" s="238">
        <v>0</v>
      </c>
      <c r="O943" s="238">
        <f>ROUND(E943*N943,2)</f>
        <v>0</v>
      </c>
      <c r="P943" s="238">
        <v>2.2000000000000002</v>
      </c>
      <c r="Q943" s="238">
        <f>ROUND(E943*P943,2)</f>
        <v>7.0000000000000007E-2</v>
      </c>
      <c r="R943" s="240" t="s">
        <v>1157</v>
      </c>
      <c r="S943" s="240" t="s">
        <v>258</v>
      </c>
      <c r="T943" s="241" t="s">
        <v>258</v>
      </c>
      <c r="U943" s="223">
        <v>12.56</v>
      </c>
      <c r="V943" s="223">
        <f>ROUND(E943*U943,2)</f>
        <v>0.38</v>
      </c>
      <c r="W943" s="223"/>
      <c r="X943" s="223" t="s">
        <v>297</v>
      </c>
      <c r="Y943" s="223" t="s">
        <v>261</v>
      </c>
      <c r="Z943" s="212"/>
      <c r="AA943" s="212"/>
      <c r="AB943" s="212"/>
      <c r="AC943" s="212"/>
      <c r="AD943" s="212"/>
      <c r="AE943" s="212"/>
      <c r="AF943" s="212"/>
      <c r="AG943" s="212" t="s">
        <v>298</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47" t="s">
        <v>715</v>
      </c>
      <c r="D944" s="225"/>
      <c r="E944" s="226"/>
      <c r="F944" s="223"/>
      <c r="G944" s="223"/>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289</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47" t="s">
        <v>1323</v>
      </c>
      <c r="D945" s="225"/>
      <c r="E945" s="226">
        <v>3.0249999999999999E-2</v>
      </c>
      <c r="F945" s="223"/>
      <c r="G945" s="223"/>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289</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1" x14ac:dyDescent="0.2">
      <c r="A946" s="235">
        <v>213</v>
      </c>
      <c r="B946" s="236" t="s">
        <v>1324</v>
      </c>
      <c r="C946" s="245" t="s">
        <v>1325</v>
      </c>
      <c r="D946" s="237" t="s">
        <v>295</v>
      </c>
      <c r="E946" s="238">
        <v>4.5544599999999997</v>
      </c>
      <c r="F946" s="239"/>
      <c r="G946" s="240">
        <f>ROUND(E946*F946,2)</f>
        <v>0</v>
      </c>
      <c r="H946" s="239"/>
      <c r="I946" s="240">
        <f>ROUND(E946*H946,2)</f>
        <v>0</v>
      </c>
      <c r="J946" s="239"/>
      <c r="K946" s="240">
        <f>ROUND(E946*J946,2)</f>
        <v>0</v>
      </c>
      <c r="L946" s="240">
        <v>21</v>
      </c>
      <c r="M946" s="240">
        <f>G946*(1+L946/100)</f>
        <v>0</v>
      </c>
      <c r="N946" s="238">
        <v>0</v>
      </c>
      <c r="O946" s="238">
        <f>ROUND(E946*N946,2)</f>
        <v>0</v>
      </c>
      <c r="P946" s="238">
        <v>2.2000000000000002</v>
      </c>
      <c r="Q946" s="238">
        <f>ROUND(E946*P946,2)</f>
        <v>10.02</v>
      </c>
      <c r="R946" s="240" t="s">
        <v>1157</v>
      </c>
      <c r="S946" s="240" t="s">
        <v>258</v>
      </c>
      <c r="T946" s="241" t="s">
        <v>258</v>
      </c>
      <c r="U946" s="223">
        <v>11.32</v>
      </c>
      <c r="V946" s="223">
        <f>ROUND(E946*U946,2)</f>
        <v>51.56</v>
      </c>
      <c r="W946" s="223"/>
      <c r="X946" s="223" t="s">
        <v>297</v>
      </c>
      <c r="Y946" s="223" t="s">
        <v>261</v>
      </c>
      <c r="Z946" s="212"/>
      <c r="AA946" s="212"/>
      <c r="AB946" s="212"/>
      <c r="AC946" s="212"/>
      <c r="AD946" s="212"/>
      <c r="AE946" s="212"/>
      <c r="AF946" s="212"/>
      <c r="AG946" s="212" t="s">
        <v>298</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47" t="s">
        <v>715</v>
      </c>
      <c r="D947" s="225"/>
      <c r="E947" s="226"/>
      <c r="F947" s="223"/>
      <c r="G947" s="223"/>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289</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47" t="s">
        <v>978</v>
      </c>
      <c r="D948" s="225"/>
      <c r="E948" s="226">
        <v>0.188</v>
      </c>
      <c r="F948" s="223"/>
      <c r="G948" s="22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289</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7" t="s">
        <v>1326</v>
      </c>
      <c r="D949" s="225"/>
      <c r="E949" s="226">
        <v>0.19120000000000001</v>
      </c>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289</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47" t="s">
        <v>1327</v>
      </c>
      <c r="D950" s="225"/>
      <c r="E950" s="226">
        <v>0.58806000000000003</v>
      </c>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289</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47" t="s">
        <v>1328</v>
      </c>
      <c r="D951" s="225"/>
      <c r="E951" s="226">
        <v>2.5752000000000002</v>
      </c>
      <c r="F951" s="223"/>
      <c r="G951" s="223"/>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289</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ht="33.75" outlineLevel="3" x14ac:dyDescent="0.2">
      <c r="A952" s="219"/>
      <c r="B952" s="220"/>
      <c r="C952" s="247" t="s">
        <v>1329</v>
      </c>
      <c r="D952" s="225"/>
      <c r="E952" s="226">
        <v>0.80320000000000003</v>
      </c>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289</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47" t="s">
        <v>723</v>
      </c>
      <c r="D953" s="225"/>
      <c r="E953" s="226"/>
      <c r="F953" s="223"/>
      <c r="G953" s="223"/>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289</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47" t="s">
        <v>1330</v>
      </c>
      <c r="D954" s="225"/>
      <c r="E954" s="226">
        <v>0.20880000000000001</v>
      </c>
      <c r="F954" s="223"/>
      <c r="G954" s="223"/>
      <c r="H954" s="223"/>
      <c r="I954" s="223"/>
      <c r="J954" s="223"/>
      <c r="K954" s="223"/>
      <c r="L954" s="223"/>
      <c r="M954" s="223"/>
      <c r="N954" s="222"/>
      <c r="O954" s="222"/>
      <c r="P954" s="222"/>
      <c r="Q954" s="222"/>
      <c r="R954" s="223"/>
      <c r="S954" s="223"/>
      <c r="T954" s="223"/>
      <c r="U954" s="223"/>
      <c r="V954" s="223"/>
      <c r="W954" s="223"/>
      <c r="X954" s="223"/>
      <c r="Y954" s="223"/>
      <c r="Z954" s="212"/>
      <c r="AA954" s="212"/>
      <c r="AB954" s="212"/>
      <c r="AC954" s="212"/>
      <c r="AD954" s="212"/>
      <c r="AE954" s="212"/>
      <c r="AF954" s="212"/>
      <c r="AG954" s="212" t="s">
        <v>289</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ht="22.5" outlineLevel="1" x14ac:dyDescent="0.2">
      <c r="A955" s="235">
        <v>214</v>
      </c>
      <c r="B955" s="236" t="s">
        <v>1331</v>
      </c>
      <c r="C955" s="245" t="s">
        <v>1332</v>
      </c>
      <c r="D955" s="237" t="s">
        <v>295</v>
      </c>
      <c r="E955" s="238">
        <v>1.1063000000000001</v>
      </c>
      <c r="F955" s="239"/>
      <c r="G955" s="240">
        <f>ROUND(E955*F955,2)</f>
        <v>0</v>
      </c>
      <c r="H955" s="239"/>
      <c r="I955" s="240">
        <f>ROUND(E955*H955,2)</f>
        <v>0</v>
      </c>
      <c r="J955" s="239"/>
      <c r="K955" s="240">
        <f>ROUND(E955*J955,2)</f>
        <v>0</v>
      </c>
      <c r="L955" s="240">
        <v>21</v>
      </c>
      <c r="M955" s="240">
        <f>G955*(1+L955/100)</f>
        <v>0</v>
      </c>
      <c r="N955" s="238">
        <v>0</v>
      </c>
      <c r="O955" s="238">
        <f>ROUND(E955*N955,2)</f>
        <v>0</v>
      </c>
      <c r="P955" s="238">
        <v>2.2000000000000002</v>
      </c>
      <c r="Q955" s="238">
        <f>ROUND(E955*P955,2)</f>
        <v>2.4300000000000002</v>
      </c>
      <c r="R955" s="240" t="s">
        <v>1157</v>
      </c>
      <c r="S955" s="240" t="s">
        <v>258</v>
      </c>
      <c r="T955" s="241" t="s">
        <v>258</v>
      </c>
      <c r="U955" s="223">
        <v>11.05</v>
      </c>
      <c r="V955" s="223">
        <f>ROUND(E955*U955,2)</f>
        <v>12.22</v>
      </c>
      <c r="W955" s="223"/>
      <c r="X955" s="223" t="s">
        <v>297</v>
      </c>
      <c r="Y955" s="223" t="s">
        <v>261</v>
      </c>
      <c r="Z955" s="212"/>
      <c r="AA955" s="212"/>
      <c r="AB955" s="212"/>
      <c r="AC955" s="212"/>
      <c r="AD955" s="212"/>
      <c r="AE955" s="212"/>
      <c r="AF955" s="212"/>
      <c r="AG955" s="212" t="s">
        <v>298</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47" t="s">
        <v>723</v>
      </c>
      <c r="D956" s="225"/>
      <c r="E956" s="226"/>
      <c r="F956" s="223"/>
      <c r="G956" s="223"/>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289</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3" x14ac:dyDescent="0.2">
      <c r="A957" s="219"/>
      <c r="B957" s="220"/>
      <c r="C957" s="247" t="s">
        <v>1333</v>
      </c>
      <c r="D957" s="225"/>
      <c r="E957" s="226">
        <v>1.1063000000000001</v>
      </c>
      <c r="F957" s="223"/>
      <c r="G957" s="223"/>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289</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ht="22.5" outlineLevel="1" x14ac:dyDescent="0.2">
      <c r="A958" s="235">
        <v>215</v>
      </c>
      <c r="B958" s="236" t="s">
        <v>1334</v>
      </c>
      <c r="C958" s="245" t="s">
        <v>1335</v>
      </c>
      <c r="D958" s="237" t="s">
        <v>295</v>
      </c>
      <c r="E958" s="238">
        <v>0.2268</v>
      </c>
      <c r="F958" s="239"/>
      <c r="G958" s="240">
        <f>ROUND(E958*F958,2)</f>
        <v>0</v>
      </c>
      <c r="H958" s="239"/>
      <c r="I958" s="240">
        <f>ROUND(E958*H958,2)</f>
        <v>0</v>
      </c>
      <c r="J958" s="239"/>
      <c r="K958" s="240">
        <f>ROUND(E958*J958,2)</f>
        <v>0</v>
      </c>
      <c r="L958" s="240">
        <v>21</v>
      </c>
      <c r="M958" s="240">
        <f>G958*(1+L958/100)</f>
        <v>0</v>
      </c>
      <c r="N958" s="238">
        <v>0</v>
      </c>
      <c r="O958" s="238">
        <f>ROUND(E958*N958,2)</f>
        <v>0</v>
      </c>
      <c r="P958" s="238">
        <v>2.2000000000000002</v>
      </c>
      <c r="Q958" s="238">
        <f>ROUND(E958*P958,2)</f>
        <v>0.5</v>
      </c>
      <c r="R958" s="240" t="s">
        <v>1157</v>
      </c>
      <c r="S958" s="240" t="s">
        <v>258</v>
      </c>
      <c r="T958" s="241" t="s">
        <v>258</v>
      </c>
      <c r="U958" s="223">
        <v>10.773</v>
      </c>
      <c r="V958" s="223">
        <f>ROUND(E958*U958,2)</f>
        <v>2.44</v>
      </c>
      <c r="W958" s="223"/>
      <c r="X958" s="223" t="s">
        <v>297</v>
      </c>
      <c r="Y958" s="223" t="s">
        <v>261</v>
      </c>
      <c r="Z958" s="212"/>
      <c r="AA958" s="212"/>
      <c r="AB958" s="212"/>
      <c r="AC958" s="212"/>
      <c r="AD958" s="212"/>
      <c r="AE958" s="212"/>
      <c r="AF958" s="212"/>
      <c r="AG958" s="212" t="s">
        <v>298</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2" x14ac:dyDescent="0.2">
      <c r="A959" s="219"/>
      <c r="B959" s="220"/>
      <c r="C959" s="247" t="s">
        <v>715</v>
      </c>
      <c r="D959" s="225"/>
      <c r="E959" s="226"/>
      <c r="F959" s="223"/>
      <c r="G959" s="223"/>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289</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7" t="s">
        <v>1336</v>
      </c>
      <c r="D960" s="225"/>
      <c r="E960" s="226">
        <v>0.2268</v>
      </c>
      <c r="F960" s="223"/>
      <c r="G960" s="223"/>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289</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ht="22.5" outlineLevel="1" x14ac:dyDescent="0.2">
      <c r="A961" s="235">
        <v>216</v>
      </c>
      <c r="B961" s="236" t="s">
        <v>1337</v>
      </c>
      <c r="C961" s="245" t="s">
        <v>1338</v>
      </c>
      <c r="D961" s="237" t="s">
        <v>321</v>
      </c>
      <c r="E961" s="238">
        <v>140.3065</v>
      </c>
      <c r="F961" s="239"/>
      <c r="G961" s="240">
        <f>ROUND(E961*F961,2)</f>
        <v>0</v>
      </c>
      <c r="H961" s="239"/>
      <c r="I961" s="240">
        <f>ROUND(E961*H961,2)</f>
        <v>0</v>
      </c>
      <c r="J961" s="239"/>
      <c r="K961" s="240">
        <f>ROUND(E961*J961,2)</f>
        <v>0</v>
      </c>
      <c r="L961" s="240">
        <v>21</v>
      </c>
      <c r="M961" s="240">
        <f>G961*(1+L961/100)</f>
        <v>0</v>
      </c>
      <c r="N961" s="238">
        <v>0</v>
      </c>
      <c r="O961" s="238">
        <f>ROUND(E961*N961,2)</f>
        <v>0</v>
      </c>
      <c r="P961" s="238">
        <v>1.75E-3</v>
      </c>
      <c r="Q961" s="238">
        <f>ROUND(E961*P961,2)</f>
        <v>0.25</v>
      </c>
      <c r="R961" s="240" t="s">
        <v>1157</v>
      </c>
      <c r="S961" s="240" t="s">
        <v>258</v>
      </c>
      <c r="T961" s="241" t="s">
        <v>258</v>
      </c>
      <c r="U961" s="223">
        <v>0.16500000000000001</v>
      </c>
      <c r="V961" s="223">
        <f>ROUND(E961*U961,2)</f>
        <v>23.15</v>
      </c>
      <c r="W961" s="223"/>
      <c r="X961" s="223" t="s">
        <v>297</v>
      </c>
      <c r="Y961" s="223" t="s">
        <v>261</v>
      </c>
      <c r="Z961" s="212"/>
      <c r="AA961" s="212"/>
      <c r="AB961" s="212"/>
      <c r="AC961" s="212"/>
      <c r="AD961" s="212"/>
      <c r="AE961" s="212"/>
      <c r="AF961" s="212"/>
      <c r="AG961" s="212" t="s">
        <v>298</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47" t="s">
        <v>1339</v>
      </c>
      <c r="D962" s="225"/>
      <c r="E962" s="226">
        <v>0.90249999999999997</v>
      </c>
      <c r="F962" s="223"/>
      <c r="G962" s="223"/>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289</v>
      </c>
      <c r="AH962" s="212">
        <v>5</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47" t="s">
        <v>1340</v>
      </c>
      <c r="D963" s="225"/>
      <c r="E963" s="226">
        <v>137.054</v>
      </c>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289</v>
      </c>
      <c r="AH963" s="212">
        <v>5</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47" t="s">
        <v>1341</v>
      </c>
      <c r="D964" s="225"/>
      <c r="E964" s="226">
        <v>2.35</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289</v>
      </c>
      <c r="AH964" s="212">
        <v>5</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35">
        <v>217</v>
      </c>
      <c r="B965" s="236" t="s">
        <v>1342</v>
      </c>
      <c r="C965" s="245" t="s">
        <v>1343</v>
      </c>
      <c r="D965" s="237" t="s">
        <v>321</v>
      </c>
      <c r="E965" s="238">
        <v>0.90249999999999997</v>
      </c>
      <c r="F965" s="239"/>
      <c r="G965" s="240">
        <f>ROUND(E965*F965,2)</f>
        <v>0</v>
      </c>
      <c r="H965" s="239"/>
      <c r="I965" s="240">
        <f>ROUND(E965*H965,2)</f>
        <v>0</v>
      </c>
      <c r="J965" s="239"/>
      <c r="K965" s="240">
        <f>ROUND(E965*J965,2)</f>
        <v>0</v>
      </c>
      <c r="L965" s="240">
        <v>21</v>
      </c>
      <c r="M965" s="240">
        <f>G965*(1+L965/100)</f>
        <v>0</v>
      </c>
      <c r="N965" s="238">
        <v>0</v>
      </c>
      <c r="O965" s="238">
        <f>ROUND(E965*N965,2)</f>
        <v>0</v>
      </c>
      <c r="P965" s="238">
        <v>0.02</v>
      </c>
      <c r="Q965" s="238">
        <f>ROUND(E965*P965,2)</f>
        <v>0.02</v>
      </c>
      <c r="R965" s="240" t="s">
        <v>1157</v>
      </c>
      <c r="S965" s="240" t="s">
        <v>258</v>
      </c>
      <c r="T965" s="241" t="s">
        <v>258</v>
      </c>
      <c r="U965" s="223">
        <v>0.24</v>
      </c>
      <c r="V965" s="223">
        <f>ROUND(E965*U965,2)</f>
        <v>0.22</v>
      </c>
      <c r="W965" s="223"/>
      <c r="X965" s="223" t="s">
        <v>297</v>
      </c>
      <c r="Y965" s="223" t="s">
        <v>261</v>
      </c>
      <c r="Z965" s="212"/>
      <c r="AA965" s="212"/>
      <c r="AB965" s="212"/>
      <c r="AC965" s="212"/>
      <c r="AD965" s="212"/>
      <c r="AE965" s="212"/>
      <c r="AF965" s="212"/>
      <c r="AG965" s="212" t="s">
        <v>298</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67" t="s">
        <v>1344</v>
      </c>
      <c r="D966" s="256"/>
      <c r="E966" s="256"/>
      <c r="F966" s="256"/>
      <c r="G966" s="256"/>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300</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47" t="s">
        <v>715</v>
      </c>
      <c r="D967" s="225"/>
      <c r="E967" s="226"/>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289</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47" t="s">
        <v>1345</v>
      </c>
      <c r="D968" s="225"/>
      <c r="E968" s="226">
        <v>0.90249999999999997</v>
      </c>
      <c r="F968" s="223"/>
      <c r="G968" s="223"/>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289</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35">
        <v>218</v>
      </c>
      <c r="B969" s="236" t="s">
        <v>1346</v>
      </c>
      <c r="C969" s="245" t="s">
        <v>1347</v>
      </c>
      <c r="D969" s="237" t="s">
        <v>321</v>
      </c>
      <c r="E969" s="238">
        <v>137.054</v>
      </c>
      <c r="F969" s="239"/>
      <c r="G969" s="240">
        <f>ROUND(E969*F969,2)</f>
        <v>0</v>
      </c>
      <c r="H969" s="239"/>
      <c r="I969" s="240">
        <f>ROUND(E969*H969,2)</f>
        <v>0</v>
      </c>
      <c r="J969" s="239"/>
      <c r="K969" s="240">
        <f>ROUND(E969*J969,2)</f>
        <v>0</v>
      </c>
      <c r="L969" s="240">
        <v>21</v>
      </c>
      <c r="M969" s="240">
        <f>G969*(1+L969/100)</f>
        <v>0</v>
      </c>
      <c r="N969" s="238">
        <v>0</v>
      </c>
      <c r="O969" s="238">
        <f>ROUND(E969*N969,2)</f>
        <v>0</v>
      </c>
      <c r="P969" s="238">
        <v>0.02</v>
      </c>
      <c r="Q969" s="238">
        <f>ROUND(E969*P969,2)</f>
        <v>2.74</v>
      </c>
      <c r="R969" s="240" t="s">
        <v>1157</v>
      </c>
      <c r="S969" s="240" t="s">
        <v>258</v>
      </c>
      <c r="T969" s="241" t="s">
        <v>258</v>
      </c>
      <c r="U969" s="223">
        <v>7.8E-2</v>
      </c>
      <c r="V969" s="223">
        <f>ROUND(E969*U969,2)</f>
        <v>10.69</v>
      </c>
      <c r="W969" s="223"/>
      <c r="X969" s="223" t="s">
        <v>297</v>
      </c>
      <c r="Y969" s="223" t="s">
        <v>261</v>
      </c>
      <c r="Z969" s="212"/>
      <c r="AA969" s="212"/>
      <c r="AB969" s="212"/>
      <c r="AC969" s="212"/>
      <c r="AD969" s="212"/>
      <c r="AE969" s="212"/>
      <c r="AF969" s="212"/>
      <c r="AG969" s="212" t="s">
        <v>298</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2" x14ac:dyDescent="0.2">
      <c r="A970" s="219"/>
      <c r="B970" s="220"/>
      <c r="C970" s="267" t="s">
        <v>1344</v>
      </c>
      <c r="D970" s="256"/>
      <c r="E970" s="256"/>
      <c r="F970" s="256"/>
      <c r="G970" s="256"/>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300</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47" t="s">
        <v>715</v>
      </c>
      <c r="D971" s="225"/>
      <c r="E971" s="226"/>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289</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47" t="s">
        <v>1348</v>
      </c>
      <c r="D972" s="225"/>
      <c r="E972" s="226">
        <v>19.95</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289</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47" t="s">
        <v>1349</v>
      </c>
      <c r="D973" s="225"/>
      <c r="E973" s="226">
        <v>9.1199999999999992</v>
      </c>
      <c r="F973" s="223"/>
      <c r="G973" s="223"/>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289</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47" t="s">
        <v>1350</v>
      </c>
      <c r="D974" s="225"/>
      <c r="E974" s="226">
        <v>10.98</v>
      </c>
      <c r="F974" s="223"/>
      <c r="G974" s="223"/>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289</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7" t="s">
        <v>1351</v>
      </c>
      <c r="D975" s="225"/>
      <c r="E975" s="226">
        <v>15.58</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289</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7" t="s">
        <v>1352</v>
      </c>
      <c r="D976" s="225"/>
      <c r="E976" s="226">
        <v>15.738</v>
      </c>
      <c r="F976" s="223"/>
      <c r="G976" s="223"/>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289</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ht="22.5" outlineLevel="3" x14ac:dyDescent="0.2">
      <c r="A977" s="219"/>
      <c r="B977" s="220"/>
      <c r="C977" s="247" t="s">
        <v>1353</v>
      </c>
      <c r="D977" s="225"/>
      <c r="E977" s="226">
        <v>13.343500000000001</v>
      </c>
      <c r="F977" s="223"/>
      <c r="G977" s="223"/>
      <c r="H977" s="223"/>
      <c r="I977" s="223"/>
      <c r="J977" s="223"/>
      <c r="K977" s="223"/>
      <c r="L977" s="223"/>
      <c r="M977" s="223"/>
      <c r="N977" s="222"/>
      <c r="O977" s="222"/>
      <c r="P977" s="222"/>
      <c r="Q977" s="222"/>
      <c r="R977" s="223"/>
      <c r="S977" s="223"/>
      <c r="T977" s="223"/>
      <c r="U977" s="223"/>
      <c r="V977" s="223"/>
      <c r="W977" s="223"/>
      <c r="X977" s="223"/>
      <c r="Y977" s="223"/>
      <c r="Z977" s="212"/>
      <c r="AA977" s="212"/>
      <c r="AB977" s="212"/>
      <c r="AC977" s="212"/>
      <c r="AD977" s="212"/>
      <c r="AE977" s="212"/>
      <c r="AF977" s="212"/>
      <c r="AG977" s="212" t="s">
        <v>289</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7" t="s">
        <v>740</v>
      </c>
      <c r="D978" s="225"/>
      <c r="E978" s="226"/>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289</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7" t="s">
        <v>1354</v>
      </c>
      <c r="D979" s="225"/>
      <c r="E979" s="226">
        <v>12.46</v>
      </c>
      <c r="F979" s="223"/>
      <c r="G979" s="223"/>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289</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47" t="s">
        <v>1355</v>
      </c>
      <c r="D980" s="225"/>
      <c r="E980" s="226">
        <v>10.7675</v>
      </c>
      <c r="F980" s="223"/>
      <c r="G980" s="223"/>
      <c r="H980" s="223"/>
      <c r="I980" s="223"/>
      <c r="J980" s="223"/>
      <c r="K980" s="223"/>
      <c r="L980" s="223"/>
      <c r="M980" s="223"/>
      <c r="N980" s="222"/>
      <c r="O980" s="222"/>
      <c r="P980" s="222"/>
      <c r="Q980" s="222"/>
      <c r="R980" s="223"/>
      <c r="S980" s="223"/>
      <c r="T980" s="223"/>
      <c r="U980" s="223"/>
      <c r="V980" s="223"/>
      <c r="W980" s="223"/>
      <c r="X980" s="223"/>
      <c r="Y980" s="223"/>
      <c r="Z980" s="212"/>
      <c r="AA980" s="212"/>
      <c r="AB980" s="212"/>
      <c r="AC980" s="212"/>
      <c r="AD980" s="212"/>
      <c r="AE980" s="212"/>
      <c r="AF980" s="212"/>
      <c r="AG980" s="212" t="s">
        <v>289</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47" t="s">
        <v>723</v>
      </c>
      <c r="D981" s="225"/>
      <c r="E981" s="226"/>
      <c r="F981" s="223"/>
      <c r="G981" s="223"/>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289</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47" t="s">
        <v>1356</v>
      </c>
      <c r="D982" s="225"/>
      <c r="E982" s="226">
        <v>15.925000000000001</v>
      </c>
      <c r="F982" s="223"/>
      <c r="G982" s="223"/>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289</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47" t="s">
        <v>1357</v>
      </c>
      <c r="D983" s="225"/>
      <c r="E983" s="226">
        <v>13.19</v>
      </c>
      <c r="F983" s="223"/>
      <c r="G983" s="223"/>
      <c r="H983" s="223"/>
      <c r="I983" s="223"/>
      <c r="J983" s="223"/>
      <c r="K983" s="223"/>
      <c r="L983" s="223"/>
      <c r="M983" s="223"/>
      <c r="N983" s="222"/>
      <c r="O983" s="222"/>
      <c r="P983" s="222"/>
      <c r="Q983" s="222"/>
      <c r="R983" s="223"/>
      <c r="S983" s="223"/>
      <c r="T983" s="223"/>
      <c r="U983" s="223"/>
      <c r="V983" s="223"/>
      <c r="W983" s="223"/>
      <c r="X983" s="223"/>
      <c r="Y983" s="223"/>
      <c r="Z983" s="212"/>
      <c r="AA983" s="212"/>
      <c r="AB983" s="212"/>
      <c r="AC983" s="212"/>
      <c r="AD983" s="212"/>
      <c r="AE983" s="212"/>
      <c r="AF983" s="212"/>
      <c r="AG983" s="212" t="s">
        <v>289</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35">
        <v>219</v>
      </c>
      <c r="B984" s="236" t="s">
        <v>1358</v>
      </c>
      <c r="C984" s="245" t="s">
        <v>1359</v>
      </c>
      <c r="D984" s="237" t="s">
        <v>321</v>
      </c>
      <c r="E984" s="238">
        <v>2.35</v>
      </c>
      <c r="F984" s="239"/>
      <c r="G984" s="240">
        <f>ROUND(E984*F984,2)</f>
        <v>0</v>
      </c>
      <c r="H984" s="239"/>
      <c r="I984" s="240">
        <f>ROUND(E984*H984,2)</f>
        <v>0</v>
      </c>
      <c r="J984" s="239"/>
      <c r="K984" s="240">
        <f>ROUND(E984*J984,2)</f>
        <v>0</v>
      </c>
      <c r="L984" s="240">
        <v>21</v>
      </c>
      <c r="M984" s="240">
        <f>G984*(1+L984/100)</f>
        <v>0</v>
      </c>
      <c r="N984" s="238">
        <v>0</v>
      </c>
      <c r="O984" s="238">
        <f>ROUND(E984*N984,2)</f>
        <v>0</v>
      </c>
      <c r="P984" s="238">
        <v>7.0000000000000007E-2</v>
      </c>
      <c r="Q984" s="238">
        <f>ROUND(E984*P984,2)</f>
        <v>0.16</v>
      </c>
      <c r="R984" s="240" t="s">
        <v>1157</v>
      </c>
      <c r="S984" s="240" t="s">
        <v>258</v>
      </c>
      <c r="T984" s="241" t="s">
        <v>258</v>
      </c>
      <c r="U984" s="223">
        <v>0.15</v>
      </c>
      <c r="V984" s="223">
        <f>ROUND(E984*U984,2)</f>
        <v>0.35</v>
      </c>
      <c r="W984" s="223"/>
      <c r="X984" s="223" t="s">
        <v>297</v>
      </c>
      <c r="Y984" s="223" t="s">
        <v>261</v>
      </c>
      <c r="Z984" s="212"/>
      <c r="AA984" s="212"/>
      <c r="AB984" s="212"/>
      <c r="AC984" s="212"/>
      <c r="AD984" s="212"/>
      <c r="AE984" s="212"/>
      <c r="AF984" s="212"/>
      <c r="AG984" s="212" t="s">
        <v>298</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2" x14ac:dyDescent="0.2">
      <c r="A985" s="219"/>
      <c r="B985" s="220"/>
      <c r="C985" s="267" t="s">
        <v>1344</v>
      </c>
      <c r="D985" s="256"/>
      <c r="E985" s="256"/>
      <c r="F985" s="256"/>
      <c r="G985" s="256"/>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300</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2" x14ac:dyDescent="0.2">
      <c r="A986" s="219"/>
      <c r="B986" s="220"/>
      <c r="C986" s="247" t="s">
        <v>715</v>
      </c>
      <c r="D986" s="225"/>
      <c r="E986" s="226"/>
      <c r="F986" s="223"/>
      <c r="G986" s="223"/>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289</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47" t="s">
        <v>1360</v>
      </c>
      <c r="D987" s="225"/>
      <c r="E987" s="226">
        <v>2.35</v>
      </c>
      <c r="F987" s="223"/>
      <c r="G987" s="223"/>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289</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35">
        <v>220</v>
      </c>
      <c r="B988" s="236" t="s">
        <v>1361</v>
      </c>
      <c r="C988" s="245" t="s">
        <v>1362</v>
      </c>
      <c r="D988" s="237" t="s">
        <v>524</v>
      </c>
      <c r="E988" s="238">
        <v>100.97</v>
      </c>
      <c r="F988" s="239"/>
      <c r="G988" s="240">
        <f>ROUND(E988*F988,2)</f>
        <v>0</v>
      </c>
      <c r="H988" s="239"/>
      <c r="I988" s="240">
        <f>ROUND(E988*H988,2)</f>
        <v>0</v>
      </c>
      <c r="J988" s="239"/>
      <c r="K988" s="240">
        <f>ROUND(E988*J988,2)</f>
        <v>0</v>
      </c>
      <c r="L988" s="240">
        <v>21</v>
      </c>
      <c r="M988" s="240">
        <f>G988*(1+L988/100)</f>
        <v>0</v>
      </c>
      <c r="N988" s="238">
        <v>0</v>
      </c>
      <c r="O988" s="238">
        <f>ROUND(E988*N988,2)</f>
        <v>0</v>
      </c>
      <c r="P988" s="238">
        <v>4.0000000000000002E-4</v>
      </c>
      <c r="Q988" s="238">
        <f>ROUND(E988*P988,2)</f>
        <v>0.04</v>
      </c>
      <c r="R988" s="240" t="s">
        <v>1157</v>
      </c>
      <c r="S988" s="240" t="s">
        <v>258</v>
      </c>
      <c r="T988" s="241" t="s">
        <v>258</v>
      </c>
      <c r="U988" s="223">
        <v>7.0000000000000007E-2</v>
      </c>
      <c r="V988" s="223">
        <f>ROUND(E988*U988,2)</f>
        <v>7.07</v>
      </c>
      <c r="W988" s="223"/>
      <c r="X988" s="223" t="s">
        <v>297</v>
      </c>
      <c r="Y988" s="223" t="s">
        <v>261</v>
      </c>
      <c r="Z988" s="212"/>
      <c r="AA988" s="212"/>
      <c r="AB988" s="212"/>
      <c r="AC988" s="212"/>
      <c r="AD988" s="212"/>
      <c r="AE988" s="212"/>
      <c r="AF988" s="212"/>
      <c r="AG988" s="212" t="s">
        <v>298</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67" t="s">
        <v>1344</v>
      </c>
      <c r="D989" s="256"/>
      <c r="E989" s="256"/>
      <c r="F989" s="256"/>
      <c r="G989" s="256"/>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300</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47" t="s">
        <v>715</v>
      </c>
      <c r="D990" s="225"/>
      <c r="E990" s="226"/>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289</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33.75" outlineLevel="3" x14ac:dyDescent="0.2">
      <c r="A991" s="219"/>
      <c r="B991" s="220"/>
      <c r="C991" s="247" t="s">
        <v>1363</v>
      </c>
      <c r="D991" s="225"/>
      <c r="E991" s="226">
        <v>20.65</v>
      </c>
      <c r="F991" s="223"/>
      <c r="G991" s="223"/>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289</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47" t="s">
        <v>1364</v>
      </c>
      <c r="D992" s="225"/>
      <c r="E992" s="226">
        <v>18.8</v>
      </c>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289</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7" t="s">
        <v>1365</v>
      </c>
      <c r="D993" s="225"/>
      <c r="E993" s="226">
        <v>12</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289</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7" t="s">
        <v>1366</v>
      </c>
      <c r="D994" s="225"/>
      <c r="E994" s="226">
        <v>28.27</v>
      </c>
      <c r="F994" s="223"/>
      <c r="G994" s="223"/>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289</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47" t="s">
        <v>740</v>
      </c>
      <c r="D995" s="225"/>
      <c r="E995" s="226"/>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289</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47" t="s">
        <v>1367</v>
      </c>
      <c r="D996" s="225"/>
      <c r="E996" s="226">
        <v>21.25</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289</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2.5" outlineLevel="1" x14ac:dyDescent="0.2">
      <c r="A997" s="235">
        <v>221</v>
      </c>
      <c r="B997" s="236" t="s">
        <v>1368</v>
      </c>
      <c r="C997" s="245" t="s">
        <v>1369</v>
      </c>
      <c r="D997" s="237" t="s">
        <v>295</v>
      </c>
      <c r="E997" s="238">
        <v>4.8815</v>
      </c>
      <c r="F997" s="239"/>
      <c r="G997" s="240">
        <f>ROUND(E997*F997,2)</f>
        <v>0</v>
      </c>
      <c r="H997" s="239"/>
      <c r="I997" s="240">
        <f>ROUND(E997*H997,2)</f>
        <v>0</v>
      </c>
      <c r="J997" s="239"/>
      <c r="K997" s="240">
        <f>ROUND(E997*J997,2)</f>
        <v>0</v>
      </c>
      <c r="L997" s="240">
        <v>21</v>
      </c>
      <c r="M997" s="240">
        <f>G997*(1+L997/100)</f>
        <v>0</v>
      </c>
      <c r="N997" s="238">
        <v>0</v>
      </c>
      <c r="O997" s="238">
        <f>ROUND(E997*N997,2)</f>
        <v>0</v>
      </c>
      <c r="P997" s="238">
        <v>1.4</v>
      </c>
      <c r="Q997" s="238">
        <f>ROUND(E997*P997,2)</f>
        <v>6.83</v>
      </c>
      <c r="R997" s="240" t="s">
        <v>1157</v>
      </c>
      <c r="S997" s="240" t="s">
        <v>258</v>
      </c>
      <c r="T997" s="241" t="s">
        <v>258</v>
      </c>
      <c r="U997" s="223">
        <v>1.2569999999999999</v>
      </c>
      <c r="V997" s="223">
        <f>ROUND(E997*U997,2)</f>
        <v>6.14</v>
      </c>
      <c r="W997" s="223"/>
      <c r="X997" s="223" t="s">
        <v>297</v>
      </c>
      <c r="Y997" s="223" t="s">
        <v>261</v>
      </c>
      <c r="Z997" s="212"/>
      <c r="AA997" s="212"/>
      <c r="AB997" s="212"/>
      <c r="AC997" s="212"/>
      <c r="AD997" s="212"/>
      <c r="AE997" s="212"/>
      <c r="AF997" s="212"/>
      <c r="AG997" s="212" t="s">
        <v>298</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2" x14ac:dyDescent="0.2">
      <c r="A998" s="219"/>
      <c r="B998" s="220"/>
      <c r="C998" s="247" t="s">
        <v>715</v>
      </c>
      <c r="D998" s="225"/>
      <c r="E998" s="226"/>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289</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7" t="s">
        <v>978</v>
      </c>
      <c r="D999" s="225"/>
      <c r="E999" s="226">
        <v>0.188</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289</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47" t="s">
        <v>1328</v>
      </c>
      <c r="D1000" s="225"/>
      <c r="E1000" s="226">
        <v>2.5752000000000002</v>
      </c>
      <c r="F1000" s="223"/>
      <c r="G1000" s="223"/>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289</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ht="33.75" outlineLevel="3" x14ac:dyDescent="0.2">
      <c r="A1001" s="219"/>
      <c r="B1001" s="220"/>
      <c r="C1001" s="247" t="s">
        <v>1329</v>
      </c>
      <c r="D1001" s="225"/>
      <c r="E1001" s="226">
        <v>0.80320000000000003</v>
      </c>
      <c r="F1001" s="223"/>
      <c r="G1001" s="223"/>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289</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7" t="s">
        <v>723</v>
      </c>
      <c r="D1002" s="225"/>
      <c r="E1002" s="226"/>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289</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ht="22.5" outlineLevel="3" x14ac:dyDescent="0.2">
      <c r="A1003" s="219"/>
      <c r="B1003" s="220"/>
      <c r="C1003" s="247" t="s">
        <v>1333</v>
      </c>
      <c r="D1003" s="225"/>
      <c r="E1003" s="226">
        <v>1.1063000000000001</v>
      </c>
      <c r="F1003" s="223"/>
      <c r="G1003" s="223"/>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289</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47" t="s">
        <v>1330</v>
      </c>
      <c r="D1004" s="225"/>
      <c r="E1004" s="226">
        <v>0.20880000000000001</v>
      </c>
      <c r="F1004" s="223"/>
      <c r="G1004" s="223"/>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289</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ht="22.5" outlineLevel="1" x14ac:dyDescent="0.2">
      <c r="A1005" s="235">
        <v>222</v>
      </c>
      <c r="B1005" s="236" t="s">
        <v>1370</v>
      </c>
      <c r="C1005" s="245" t="s">
        <v>1371</v>
      </c>
      <c r="D1005" s="237" t="s">
        <v>295</v>
      </c>
      <c r="E1005" s="238">
        <v>2.43519</v>
      </c>
      <c r="F1005" s="239"/>
      <c r="G1005" s="240">
        <f>ROUND(E1005*F1005,2)</f>
        <v>0</v>
      </c>
      <c r="H1005" s="239"/>
      <c r="I1005" s="240">
        <f>ROUND(E1005*H1005,2)</f>
        <v>0</v>
      </c>
      <c r="J1005" s="239"/>
      <c r="K1005" s="240">
        <f>ROUND(E1005*J1005,2)</f>
        <v>0</v>
      </c>
      <c r="L1005" s="240">
        <v>21</v>
      </c>
      <c r="M1005" s="240">
        <f>G1005*(1+L1005/100)</f>
        <v>0</v>
      </c>
      <c r="N1005" s="238">
        <v>0</v>
      </c>
      <c r="O1005" s="238">
        <f>ROUND(E1005*N1005,2)</f>
        <v>0</v>
      </c>
      <c r="P1005" s="238">
        <v>1.4</v>
      </c>
      <c r="Q1005" s="238">
        <f>ROUND(E1005*P1005,2)</f>
        <v>3.41</v>
      </c>
      <c r="R1005" s="240" t="s">
        <v>1157</v>
      </c>
      <c r="S1005" s="240" t="s">
        <v>258</v>
      </c>
      <c r="T1005" s="241" t="s">
        <v>258</v>
      </c>
      <c r="U1005" s="223">
        <v>0.875</v>
      </c>
      <c r="V1005" s="223">
        <f>ROUND(E1005*U1005,2)</f>
        <v>2.13</v>
      </c>
      <c r="W1005" s="223"/>
      <c r="X1005" s="223" t="s">
        <v>297</v>
      </c>
      <c r="Y1005" s="223" t="s">
        <v>261</v>
      </c>
      <c r="Z1005" s="212"/>
      <c r="AA1005" s="212"/>
      <c r="AB1005" s="212"/>
      <c r="AC1005" s="212"/>
      <c r="AD1005" s="212"/>
      <c r="AE1005" s="212"/>
      <c r="AF1005" s="212"/>
      <c r="AG1005" s="212" t="s">
        <v>298</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2" x14ac:dyDescent="0.2">
      <c r="A1006" s="219"/>
      <c r="B1006" s="220"/>
      <c r="C1006" s="247" t="s">
        <v>1004</v>
      </c>
      <c r="D1006" s="225"/>
      <c r="E1006" s="226">
        <v>1.83769</v>
      </c>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289</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47" t="s">
        <v>1005</v>
      </c>
      <c r="D1007" s="225"/>
      <c r="E1007" s="226">
        <v>0.59750000000000003</v>
      </c>
      <c r="F1007" s="223"/>
      <c r="G1007" s="223"/>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289</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ht="22.5" outlineLevel="1" x14ac:dyDescent="0.2">
      <c r="A1008" s="235">
        <v>223</v>
      </c>
      <c r="B1008" s="236" t="s">
        <v>1372</v>
      </c>
      <c r="C1008" s="245" t="s">
        <v>1373</v>
      </c>
      <c r="D1008" s="237" t="s">
        <v>321</v>
      </c>
      <c r="E1008" s="238">
        <v>11.523300000000001</v>
      </c>
      <c r="F1008" s="239"/>
      <c r="G1008" s="240">
        <f>ROUND(E1008*F1008,2)</f>
        <v>0</v>
      </c>
      <c r="H1008" s="239"/>
      <c r="I1008" s="240">
        <f>ROUND(E1008*H1008,2)</f>
        <v>0</v>
      </c>
      <c r="J1008" s="239"/>
      <c r="K1008" s="240">
        <f>ROUND(E1008*J1008,2)</f>
        <v>0</v>
      </c>
      <c r="L1008" s="240">
        <v>21</v>
      </c>
      <c r="M1008" s="240">
        <f>G1008*(1+L1008/100)</f>
        <v>0</v>
      </c>
      <c r="N1008" s="238">
        <v>0</v>
      </c>
      <c r="O1008" s="238">
        <f>ROUND(E1008*N1008,2)</f>
        <v>0</v>
      </c>
      <c r="P1008" s="238">
        <v>5.5E-2</v>
      </c>
      <c r="Q1008" s="238">
        <f>ROUND(E1008*P1008,2)</f>
        <v>0.63</v>
      </c>
      <c r="R1008" s="240" t="s">
        <v>1157</v>
      </c>
      <c r="S1008" s="240" t="s">
        <v>258</v>
      </c>
      <c r="T1008" s="241" t="s">
        <v>258</v>
      </c>
      <c r="U1008" s="223">
        <v>0.42499999999999999</v>
      </c>
      <c r="V1008" s="223">
        <f>ROUND(E1008*U1008,2)</f>
        <v>4.9000000000000004</v>
      </c>
      <c r="W1008" s="223"/>
      <c r="X1008" s="223" t="s">
        <v>297</v>
      </c>
      <c r="Y1008" s="223" t="s">
        <v>261</v>
      </c>
      <c r="Z1008" s="212"/>
      <c r="AA1008" s="212"/>
      <c r="AB1008" s="212"/>
      <c r="AC1008" s="212"/>
      <c r="AD1008" s="212"/>
      <c r="AE1008" s="212"/>
      <c r="AF1008" s="212"/>
      <c r="AG1008" s="212" t="s">
        <v>298</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ht="22.5" outlineLevel="2" x14ac:dyDescent="0.2">
      <c r="A1009" s="219"/>
      <c r="B1009" s="220"/>
      <c r="C1009" s="267" t="s">
        <v>1374</v>
      </c>
      <c r="D1009" s="256"/>
      <c r="E1009" s="256"/>
      <c r="F1009" s="256"/>
      <c r="G1009" s="256"/>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300</v>
      </c>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42" t="str">
        <f>C1009</f>
        <v>bez odstupu, po hrubém vybourání otvorů v jakémkoliv zdivu cihelném, včetně pomocného lešení o výšce podlahy do 1900 mm a pro zatížení do 1,5 kPa  (150 kg/m2),</v>
      </c>
      <c r="BB1009" s="212"/>
      <c r="BC1009" s="212"/>
      <c r="BD1009" s="212"/>
      <c r="BE1009" s="212"/>
      <c r="BF1009" s="212"/>
      <c r="BG1009" s="212"/>
      <c r="BH1009" s="212"/>
    </row>
    <row r="1010" spans="1:60" outlineLevel="2" x14ac:dyDescent="0.2">
      <c r="A1010" s="219"/>
      <c r="B1010" s="220"/>
      <c r="C1010" s="247" t="s">
        <v>715</v>
      </c>
      <c r="D1010" s="225"/>
      <c r="E1010" s="226"/>
      <c r="F1010" s="223"/>
      <c r="G1010" s="223"/>
      <c r="H1010" s="223"/>
      <c r="I1010" s="223"/>
      <c r="J1010" s="223"/>
      <c r="K1010" s="223"/>
      <c r="L1010" s="223"/>
      <c r="M1010" s="223"/>
      <c r="N1010" s="222"/>
      <c r="O1010" s="222"/>
      <c r="P1010" s="222"/>
      <c r="Q1010" s="222"/>
      <c r="R1010" s="223"/>
      <c r="S1010" s="223"/>
      <c r="T1010" s="223"/>
      <c r="U1010" s="223"/>
      <c r="V1010" s="223"/>
      <c r="W1010" s="223"/>
      <c r="X1010" s="223"/>
      <c r="Y1010" s="223"/>
      <c r="Z1010" s="212"/>
      <c r="AA1010" s="212"/>
      <c r="AB1010" s="212"/>
      <c r="AC1010" s="212"/>
      <c r="AD1010" s="212"/>
      <c r="AE1010" s="212"/>
      <c r="AF1010" s="212"/>
      <c r="AG1010" s="212" t="s">
        <v>289</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47" t="s">
        <v>1375</v>
      </c>
      <c r="D1011" s="225"/>
      <c r="E1011" s="226">
        <v>4.7530000000000001</v>
      </c>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289</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47" t="s">
        <v>1376</v>
      </c>
      <c r="D1012" s="225"/>
      <c r="E1012" s="226">
        <v>1.4775</v>
      </c>
      <c r="F1012" s="223"/>
      <c r="G1012" s="223"/>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289</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47" t="s">
        <v>740</v>
      </c>
      <c r="D1013" s="225"/>
      <c r="E1013" s="226"/>
      <c r="F1013" s="223"/>
      <c r="G1013" s="223"/>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289</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47" t="s">
        <v>1377</v>
      </c>
      <c r="D1014" s="225"/>
      <c r="E1014" s="226">
        <v>3.0768</v>
      </c>
      <c r="F1014" s="223"/>
      <c r="G1014" s="223"/>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289</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47" t="s">
        <v>1378</v>
      </c>
      <c r="D1015" s="225"/>
      <c r="E1015" s="226">
        <v>1.05</v>
      </c>
      <c r="F1015" s="223"/>
      <c r="G1015" s="223"/>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289</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47" t="s">
        <v>723</v>
      </c>
      <c r="D1016" s="225"/>
      <c r="E1016" s="226"/>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289</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7" t="s">
        <v>1379</v>
      </c>
      <c r="D1017" s="225"/>
      <c r="E1017" s="226">
        <v>1.1659999999999999</v>
      </c>
      <c r="F1017" s="223"/>
      <c r="G1017" s="223"/>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289</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1" x14ac:dyDescent="0.2">
      <c r="A1018" s="235">
        <v>224</v>
      </c>
      <c r="B1018" s="236" t="s">
        <v>1380</v>
      </c>
      <c r="C1018" s="245" t="s">
        <v>1381</v>
      </c>
      <c r="D1018" s="237" t="s">
        <v>368</v>
      </c>
      <c r="E1018" s="238">
        <v>16</v>
      </c>
      <c r="F1018" s="239"/>
      <c r="G1018" s="240">
        <f>ROUND(E1018*F1018,2)</f>
        <v>0</v>
      </c>
      <c r="H1018" s="239"/>
      <c r="I1018" s="240">
        <f>ROUND(E1018*H1018,2)</f>
        <v>0</v>
      </c>
      <c r="J1018" s="239"/>
      <c r="K1018" s="240">
        <f>ROUND(E1018*J1018,2)</f>
        <v>0</v>
      </c>
      <c r="L1018" s="240">
        <v>21</v>
      </c>
      <c r="M1018" s="240">
        <f>G1018*(1+L1018/100)</f>
        <v>0</v>
      </c>
      <c r="N1018" s="238">
        <v>0</v>
      </c>
      <c r="O1018" s="238">
        <f>ROUND(E1018*N1018,2)</f>
        <v>0</v>
      </c>
      <c r="P1018" s="238">
        <v>0</v>
      </c>
      <c r="Q1018" s="238">
        <f>ROUND(E1018*P1018,2)</f>
        <v>0</v>
      </c>
      <c r="R1018" s="240" t="s">
        <v>1157</v>
      </c>
      <c r="S1018" s="240" t="s">
        <v>258</v>
      </c>
      <c r="T1018" s="241" t="s">
        <v>258</v>
      </c>
      <c r="U1018" s="223">
        <v>0.03</v>
      </c>
      <c r="V1018" s="223">
        <f>ROUND(E1018*U1018,2)</f>
        <v>0.48</v>
      </c>
      <c r="W1018" s="223"/>
      <c r="X1018" s="223" t="s">
        <v>297</v>
      </c>
      <c r="Y1018" s="223" t="s">
        <v>261</v>
      </c>
      <c r="Z1018" s="212"/>
      <c r="AA1018" s="212"/>
      <c r="AB1018" s="212"/>
      <c r="AC1018" s="212"/>
      <c r="AD1018" s="212"/>
      <c r="AE1018" s="212"/>
      <c r="AF1018" s="212"/>
      <c r="AG1018" s="212" t="s">
        <v>298</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2" x14ac:dyDescent="0.2">
      <c r="A1019" s="219"/>
      <c r="B1019" s="220"/>
      <c r="C1019" s="267" t="s">
        <v>1382</v>
      </c>
      <c r="D1019" s="256"/>
      <c r="E1019" s="256"/>
      <c r="F1019" s="256"/>
      <c r="G1019" s="256"/>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300</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2" x14ac:dyDescent="0.2">
      <c r="A1020" s="219"/>
      <c r="B1020" s="220"/>
      <c r="C1020" s="247" t="s">
        <v>1383</v>
      </c>
      <c r="D1020" s="225"/>
      <c r="E1020" s="226">
        <v>4</v>
      </c>
      <c r="F1020" s="223"/>
      <c r="G1020" s="223"/>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289</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7" t="s">
        <v>1384</v>
      </c>
      <c r="D1021" s="225"/>
      <c r="E1021" s="226">
        <v>12</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289</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
      <c r="A1022" s="235">
        <v>225</v>
      </c>
      <c r="B1022" s="236" t="s">
        <v>1385</v>
      </c>
      <c r="C1022" s="245" t="s">
        <v>1386</v>
      </c>
      <c r="D1022" s="237" t="s">
        <v>368</v>
      </c>
      <c r="E1022" s="238">
        <v>51</v>
      </c>
      <c r="F1022" s="239"/>
      <c r="G1022" s="240">
        <f>ROUND(E1022*F1022,2)</f>
        <v>0</v>
      </c>
      <c r="H1022" s="239"/>
      <c r="I1022" s="240">
        <f>ROUND(E1022*H1022,2)</f>
        <v>0</v>
      </c>
      <c r="J1022" s="239"/>
      <c r="K1022" s="240">
        <f>ROUND(E1022*J1022,2)</f>
        <v>0</v>
      </c>
      <c r="L1022" s="240">
        <v>21</v>
      </c>
      <c r="M1022" s="240">
        <f>G1022*(1+L1022/100)</f>
        <v>0</v>
      </c>
      <c r="N1022" s="238">
        <v>0</v>
      </c>
      <c r="O1022" s="238">
        <f>ROUND(E1022*N1022,2)</f>
        <v>0</v>
      </c>
      <c r="P1022" s="238">
        <v>0</v>
      </c>
      <c r="Q1022" s="238">
        <f>ROUND(E1022*P1022,2)</f>
        <v>0</v>
      </c>
      <c r="R1022" s="240" t="s">
        <v>1157</v>
      </c>
      <c r="S1022" s="240" t="s">
        <v>258</v>
      </c>
      <c r="T1022" s="241" t="s">
        <v>258</v>
      </c>
      <c r="U1022" s="223">
        <v>0.05</v>
      </c>
      <c r="V1022" s="223">
        <f>ROUND(E1022*U1022,2)</f>
        <v>2.5499999999999998</v>
      </c>
      <c r="W1022" s="223"/>
      <c r="X1022" s="223" t="s">
        <v>297</v>
      </c>
      <c r="Y1022" s="223" t="s">
        <v>261</v>
      </c>
      <c r="Z1022" s="212"/>
      <c r="AA1022" s="212"/>
      <c r="AB1022" s="212"/>
      <c r="AC1022" s="212"/>
      <c r="AD1022" s="212"/>
      <c r="AE1022" s="212"/>
      <c r="AF1022" s="212"/>
      <c r="AG1022" s="212" t="s">
        <v>298</v>
      </c>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2" x14ac:dyDescent="0.2">
      <c r="A1023" s="219"/>
      <c r="B1023" s="220"/>
      <c r="C1023" s="267" t="s">
        <v>1382</v>
      </c>
      <c r="D1023" s="256"/>
      <c r="E1023" s="256"/>
      <c r="F1023" s="256"/>
      <c r="G1023" s="256"/>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300</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2" x14ac:dyDescent="0.2">
      <c r="A1024" s="219"/>
      <c r="B1024" s="220"/>
      <c r="C1024" s="247" t="s">
        <v>1387</v>
      </c>
      <c r="D1024" s="225"/>
      <c r="E1024" s="226">
        <v>16</v>
      </c>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289</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7" t="s">
        <v>1388</v>
      </c>
      <c r="D1025" s="225"/>
      <c r="E1025" s="226">
        <v>17</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289</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47" t="s">
        <v>1389</v>
      </c>
      <c r="D1026" s="225"/>
      <c r="E1026" s="226">
        <v>18</v>
      </c>
      <c r="F1026" s="223"/>
      <c r="G1026" s="223"/>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289</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35">
        <v>226</v>
      </c>
      <c r="B1027" s="236" t="s">
        <v>1390</v>
      </c>
      <c r="C1027" s="245" t="s">
        <v>1391</v>
      </c>
      <c r="D1027" s="237" t="s">
        <v>368</v>
      </c>
      <c r="E1027" s="238">
        <v>3</v>
      </c>
      <c r="F1027" s="239"/>
      <c r="G1027" s="240">
        <f>ROUND(E1027*F1027,2)</f>
        <v>0</v>
      </c>
      <c r="H1027" s="239"/>
      <c r="I1027" s="240">
        <f>ROUND(E1027*H1027,2)</f>
        <v>0</v>
      </c>
      <c r="J1027" s="239"/>
      <c r="K1027" s="240">
        <f>ROUND(E1027*J1027,2)</f>
        <v>0</v>
      </c>
      <c r="L1027" s="240">
        <v>21</v>
      </c>
      <c r="M1027" s="240">
        <f>G1027*(1+L1027/100)</f>
        <v>0</v>
      </c>
      <c r="N1027" s="238">
        <v>0</v>
      </c>
      <c r="O1027" s="238">
        <f>ROUND(E1027*N1027,2)</f>
        <v>0</v>
      </c>
      <c r="P1027" s="238">
        <v>0</v>
      </c>
      <c r="Q1027" s="238">
        <f>ROUND(E1027*P1027,2)</f>
        <v>0</v>
      </c>
      <c r="R1027" s="240" t="s">
        <v>1157</v>
      </c>
      <c r="S1027" s="240" t="s">
        <v>258</v>
      </c>
      <c r="T1027" s="241" t="s">
        <v>258</v>
      </c>
      <c r="U1027" s="223">
        <v>0.09</v>
      </c>
      <c r="V1027" s="223">
        <f>ROUND(E1027*U1027,2)</f>
        <v>0.27</v>
      </c>
      <c r="W1027" s="223"/>
      <c r="X1027" s="223" t="s">
        <v>297</v>
      </c>
      <c r="Y1027" s="223" t="s">
        <v>261</v>
      </c>
      <c r="Z1027" s="212"/>
      <c r="AA1027" s="212"/>
      <c r="AB1027" s="212"/>
      <c r="AC1027" s="212"/>
      <c r="AD1027" s="212"/>
      <c r="AE1027" s="212"/>
      <c r="AF1027" s="212"/>
      <c r="AG1027" s="212" t="s">
        <v>298</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67" t="s">
        <v>1382</v>
      </c>
      <c r="D1028" s="256"/>
      <c r="E1028" s="256"/>
      <c r="F1028" s="256"/>
      <c r="G1028" s="256"/>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300</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47" t="s">
        <v>1063</v>
      </c>
      <c r="D1029" s="225"/>
      <c r="E1029" s="226">
        <v>1</v>
      </c>
      <c r="F1029" s="223"/>
      <c r="G1029" s="223"/>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289</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7" t="s">
        <v>1392</v>
      </c>
      <c r="D1030" s="225"/>
      <c r="E1030" s="226">
        <v>2</v>
      </c>
      <c r="F1030" s="223"/>
      <c r="G1030" s="223"/>
      <c r="H1030" s="223"/>
      <c r="I1030" s="223"/>
      <c r="J1030" s="223"/>
      <c r="K1030" s="223"/>
      <c r="L1030" s="223"/>
      <c r="M1030" s="223"/>
      <c r="N1030" s="222"/>
      <c r="O1030" s="222"/>
      <c r="P1030" s="222"/>
      <c r="Q1030" s="222"/>
      <c r="R1030" s="223"/>
      <c r="S1030" s="223"/>
      <c r="T1030" s="223"/>
      <c r="U1030" s="223"/>
      <c r="V1030" s="223"/>
      <c r="W1030" s="223"/>
      <c r="X1030" s="223"/>
      <c r="Y1030" s="223"/>
      <c r="Z1030" s="212"/>
      <c r="AA1030" s="212"/>
      <c r="AB1030" s="212"/>
      <c r="AC1030" s="212"/>
      <c r="AD1030" s="212"/>
      <c r="AE1030" s="212"/>
      <c r="AF1030" s="212"/>
      <c r="AG1030" s="212" t="s">
        <v>289</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35">
        <v>227</v>
      </c>
      <c r="B1031" s="236" t="s">
        <v>1393</v>
      </c>
      <c r="C1031" s="245" t="s">
        <v>1394</v>
      </c>
      <c r="D1031" s="237" t="s">
        <v>321</v>
      </c>
      <c r="E1031" s="238">
        <v>2.1</v>
      </c>
      <c r="F1031" s="239"/>
      <c r="G1031" s="240">
        <f>ROUND(E1031*F1031,2)</f>
        <v>0</v>
      </c>
      <c r="H1031" s="239"/>
      <c r="I1031" s="240">
        <f>ROUND(E1031*H1031,2)</f>
        <v>0</v>
      </c>
      <c r="J1031" s="239"/>
      <c r="K1031" s="240">
        <f>ROUND(E1031*J1031,2)</f>
        <v>0</v>
      </c>
      <c r="L1031" s="240">
        <v>21</v>
      </c>
      <c r="M1031" s="240">
        <f>G1031*(1+L1031/100)</f>
        <v>0</v>
      </c>
      <c r="N1031" s="238">
        <v>1E-3</v>
      </c>
      <c r="O1031" s="238">
        <f>ROUND(E1031*N1031,2)</f>
        <v>0</v>
      </c>
      <c r="P1031" s="238">
        <v>6.7000000000000004E-2</v>
      </c>
      <c r="Q1031" s="238">
        <f>ROUND(E1031*P1031,2)</f>
        <v>0.14000000000000001</v>
      </c>
      <c r="R1031" s="240" t="s">
        <v>1157</v>
      </c>
      <c r="S1031" s="240" t="s">
        <v>258</v>
      </c>
      <c r="T1031" s="241" t="s">
        <v>258</v>
      </c>
      <c r="U1031" s="223">
        <v>0.53300000000000003</v>
      </c>
      <c r="V1031" s="223">
        <f>ROUND(E1031*U1031,2)</f>
        <v>1.1200000000000001</v>
      </c>
      <c r="W1031" s="223"/>
      <c r="X1031" s="223" t="s">
        <v>297</v>
      </c>
      <c r="Y1031" s="223" t="s">
        <v>261</v>
      </c>
      <c r="Z1031" s="212"/>
      <c r="AA1031" s="212"/>
      <c r="AB1031" s="212"/>
      <c r="AC1031" s="212"/>
      <c r="AD1031" s="212"/>
      <c r="AE1031" s="212"/>
      <c r="AF1031" s="212"/>
      <c r="AG1031" s="212" t="s">
        <v>298</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
      <c r="A1032" s="219"/>
      <c r="B1032" s="220"/>
      <c r="C1032" s="267" t="s">
        <v>1162</v>
      </c>
      <c r="D1032" s="256"/>
      <c r="E1032" s="256"/>
      <c r="F1032" s="256"/>
      <c r="G1032" s="256"/>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300</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2" x14ac:dyDescent="0.2">
      <c r="A1033" s="219"/>
      <c r="B1033" s="220"/>
      <c r="C1033" s="247" t="s">
        <v>740</v>
      </c>
      <c r="D1033" s="225"/>
      <c r="E1033" s="226"/>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289</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7" t="s">
        <v>1395</v>
      </c>
      <c r="D1034" s="225"/>
      <c r="E1034" s="226">
        <v>2.1</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289</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ht="33.75" outlineLevel="1" x14ac:dyDescent="0.2">
      <c r="A1035" s="235">
        <v>228</v>
      </c>
      <c r="B1035" s="236" t="s">
        <v>1396</v>
      </c>
      <c r="C1035" s="245" t="s">
        <v>1397</v>
      </c>
      <c r="D1035" s="237" t="s">
        <v>321</v>
      </c>
      <c r="E1035" s="238">
        <v>82</v>
      </c>
      <c r="F1035" s="239"/>
      <c r="G1035" s="240">
        <f>ROUND(E1035*F1035,2)</f>
        <v>0</v>
      </c>
      <c r="H1035" s="239"/>
      <c r="I1035" s="240">
        <f>ROUND(E1035*H1035,2)</f>
        <v>0</v>
      </c>
      <c r="J1035" s="239"/>
      <c r="K1035" s="240">
        <f>ROUND(E1035*J1035,2)</f>
        <v>0</v>
      </c>
      <c r="L1035" s="240">
        <v>21</v>
      </c>
      <c r="M1035" s="240">
        <f>G1035*(1+L1035/100)</f>
        <v>0</v>
      </c>
      <c r="N1035" s="238">
        <v>1.17E-3</v>
      </c>
      <c r="O1035" s="238">
        <f>ROUND(E1035*N1035,2)</f>
        <v>0.1</v>
      </c>
      <c r="P1035" s="238">
        <v>7.5999999999999998E-2</v>
      </c>
      <c r="Q1035" s="238">
        <f>ROUND(E1035*P1035,2)</f>
        <v>6.23</v>
      </c>
      <c r="R1035" s="240" t="s">
        <v>1157</v>
      </c>
      <c r="S1035" s="240" t="s">
        <v>258</v>
      </c>
      <c r="T1035" s="241" t="s">
        <v>258</v>
      </c>
      <c r="U1035" s="223">
        <v>0.93899999999999995</v>
      </c>
      <c r="V1035" s="223">
        <f>ROUND(E1035*U1035,2)</f>
        <v>77</v>
      </c>
      <c r="W1035" s="223"/>
      <c r="X1035" s="223" t="s">
        <v>297</v>
      </c>
      <c r="Y1035" s="223" t="s">
        <v>261</v>
      </c>
      <c r="Z1035" s="212"/>
      <c r="AA1035" s="212"/>
      <c r="AB1035" s="212"/>
      <c r="AC1035" s="212"/>
      <c r="AD1035" s="212"/>
      <c r="AE1035" s="212"/>
      <c r="AF1035" s="212"/>
      <c r="AG1035" s="212" t="s">
        <v>298</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47" t="s">
        <v>1398</v>
      </c>
      <c r="D1036" s="225"/>
      <c r="E1036" s="226">
        <v>23.0625</v>
      </c>
      <c r="F1036" s="223"/>
      <c r="G1036" s="223"/>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289</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7" t="s">
        <v>1399</v>
      </c>
      <c r="D1037" s="225"/>
      <c r="E1037" s="226">
        <v>28.392499999999998</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289</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7" t="s">
        <v>1400</v>
      </c>
      <c r="D1038" s="225"/>
      <c r="E1038" s="226">
        <v>30.545000000000002</v>
      </c>
      <c r="F1038" s="223"/>
      <c r="G1038" s="223"/>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289</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ht="33.75" outlineLevel="1" x14ac:dyDescent="0.2">
      <c r="A1039" s="235">
        <v>229</v>
      </c>
      <c r="B1039" s="236" t="s">
        <v>1401</v>
      </c>
      <c r="C1039" s="245" t="s">
        <v>1402</v>
      </c>
      <c r="D1039" s="237" t="s">
        <v>321</v>
      </c>
      <c r="E1039" s="238">
        <v>7.0724999999999998</v>
      </c>
      <c r="F1039" s="239"/>
      <c r="G1039" s="240">
        <f>ROUND(E1039*F1039,2)</f>
        <v>0</v>
      </c>
      <c r="H1039" s="239"/>
      <c r="I1039" s="240">
        <f>ROUND(E1039*H1039,2)</f>
        <v>0</v>
      </c>
      <c r="J1039" s="239"/>
      <c r="K1039" s="240">
        <f>ROUND(E1039*J1039,2)</f>
        <v>0</v>
      </c>
      <c r="L1039" s="240">
        <v>21</v>
      </c>
      <c r="M1039" s="240">
        <f>G1039*(1+L1039/100)</f>
        <v>0</v>
      </c>
      <c r="N1039" s="238">
        <v>1E-3</v>
      </c>
      <c r="O1039" s="238">
        <f>ROUND(E1039*N1039,2)</f>
        <v>0.01</v>
      </c>
      <c r="P1039" s="238">
        <v>6.3E-2</v>
      </c>
      <c r="Q1039" s="238">
        <f>ROUND(E1039*P1039,2)</f>
        <v>0.45</v>
      </c>
      <c r="R1039" s="240" t="s">
        <v>1157</v>
      </c>
      <c r="S1039" s="240" t="s">
        <v>258</v>
      </c>
      <c r="T1039" s="241" t="s">
        <v>258</v>
      </c>
      <c r="U1039" s="223">
        <v>0.71799999999999997</v>
      </c>
      <c r="V1039" s="223">
        <f>ROUND(E1039*U1039,2)</f>
        <v>5.08</v>
      </c>
      <c r="W1039" s="223"/>
      <c r="X1039" s="223" t="s">
        <v>297</v>
      </c>
      <c r="Y1039" s="223" t="s">
        <v>261</v>
      </c>
      <c r="Z1039" s="212"/>
      <c r="AA1039" s="212"/>
      <c r="AB1039" s="212"/>
      <c r="AC1039" s="212"/>
      <c r="AD1039" s="212"/>
      <c r="AE1039" s="212"/>
      <c r="AF1039" s="212"/>
      <c r="AG1039" s="212" t="s">
        <v>298</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2" x14ac:dyDescent="0.2">
      <c r="A1040" s="219"/>
      <c r="B1040" s="220"/>
      <c r="C1040" s="247" t="s">
        <v>1403</v>
      </c>
      <c r="D1040" s="225"/>
      <c r="E1040" s="226">
        <v>5.0225</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289</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7" t="s">
        <v>1404</v>
      </c>
      <c r="D1041" s="225"/>
      <c r="E1041" s="226">
        <v>2.0499999999999998</v>
      </c>
      <c r="F1041" s="223"/>
      <c r="G1041" s="223"/>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289</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35">
        <v>230</v>
      </c>
      <c r="B1042" s="236" t="s">
        <v>1405</v>
      </c>
      <c r="C1042" s="245" t="s">
        <v>1406</v>
      </c>
      <c r="D1042" s="237" t="s">
        <v>321</v>
      </c>
      <c r="E1042" s="238">
        <v>15.113</v>
      </c>
      <c r="F1042" s="239"/>
      <c r="G1042" s="240">
        <f>ROUND(E1042*F1042,2)</f>
        <v>0</v>
      </c>
      <c r="H1042" s="239"/>
      <c r="I1042" s="240">
        <f>ROUND(E1042*H1042,2)</f>
        <v>0</v>
      </c>
      <c r="J1042" s="239"/>
      <c r="K1042" s="240">
        <f>ROUND(E1042*J1042,2)</f>
        <v>0</v>
      </c>
      <c r="L1042" s="240">
        <v>21</v>
      </c>
      <c r="M1042" s="240">
        <f>G1042*(1+L1042/100)</f>
        <v>0</v>
      </c>
      <c r="N1042" s="238">
        <v>1E-3</v>
      </c>
      <c r="O1042" s="238">
        <f>ROUND(E1042*N1042,2)</f>
        <v>0.02</v>
      </c>
      <c r="P1042" s="238">
        <v>3.492E-2</v>
      </c>
      <c r="Q1042" s="238">
        <f>ROUND(E1042*P1042,2)</f>
        <v>0.53</v>
      </c>
      <c r="R1042" s="240" t="s">
        <v>1157</v>
      </c>
      <c r="S1042" s="240" t="s">
        <v>258</v>
      </c>
      <c r="T1042" s="241" t="s">
        <v>258</v>
      </c>
      <c r="U1042" s="223">
        <v>0.52100000000000002</v>
      </c>
      <c r="V1042" s="223">
        <f>ROUND(E1042*U1042,2)</f>
        <v>7.87</v>
      </c>
      <c r="W1042" s="223"/>
      <c r="X1042" s="223" t="s">
        <v>297</v>
      </c>
      <c r="Y1042" s="223" t="s">
        <v>261</v>
      </c>
      <c r="Z1042" s="212"/>
      <c r="AA1042" s="212"/>
      <c r="AB1042" s="212"/>
      <c r="AC1042" s="212"/>
      <c r="AD1042" s="212"/>
      <c r="AE1042" s="212"/>
      <c r="AF1042" s="212"/>
      <c r="AG1042" s="212" t="s">
        <v>298</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2" x14ac:dyDescent="0.2">
      <c r="A1043" s="219"/>
      <c r="B1043" s="220"/>
      <c r="C1043" s="247" t="s">
        <v>1407</v>
      </c>
      <c r="D1043" s="225"/>
      <c r="E1043" s="226">
        <v>2.9</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289</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7" t="s">
        <v>1408</v>
      </c>
      <c r="D1044" s="225"/>
      <c r="E1044" s="226">
        <v>12.212999999999999</v>
      </c>
      <c r="F1044" s="223"/>
      <c r="G1044" s="223"/>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289</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35">
        <v>231</v>
      </c>
      <c r="B1045" s="236" t="s">
        <v>1409</v>
      </c>
      <c r="C1045" s="245" t="s">
        <v>1410</v>
      </c>
      <c r="D1045" s="237" t="s">
        <v>321</v>
      </c>
      <c r="E1045" s="238">
        <v>4.0199999999999996</v>
      </c>
      <c r="F1045" s="239"/>
      <c r="G1045" s="240">
        <f>ROUND(E1045*F1045,2)</f>
        <v>0</v>
      </c>
      <c r="H1045" s="239"/>
      <c r="I1045" s="240">
        <f>ROUND(E1045*H1045,2)</f>
        <v>0</v>
      </c>
      <c r="J1045" s="239"/>
      <c r="K1045" s="240">
        <f>ROUND(E1045*J1045,2)</f>
        <v>0</v>
      </c>
      <c r="L1045" s="240">
        <v>21</v>
      </c>
      <c r="M1045" s="240">
        <f>G1045*(1+L1045/100)</f>
        <v>0</v>
      </c>
      <c r="N1045" s="238">
        <v>1E-3</v>
      </c>
      <c r="O1045" s="238">
        <f>ROUND(E1045*N1045,2)</f>
        <v>0</v>
      </c>
      <c r="P1045" s="238">
        <v>4.1200000000000001E-2</v>
      </c>
      <c r="Q1045" s="238">
        <f>ROUND(E1045*P1045,2)</f>
        <v>0.17</v>
      </c>
      <c r="R1045" s="240" t="s">
        <v>1157</v>
      </c>
      <c r="S1045" s="240" t="s">
        <v>258</v>
      </c>
      <c r="T1045" s="241" t="s">
        <v>258</v>
      </c>
      <c r="U1045" s="223">
        <v>0.498</v>
      </c>
      <c r="V1045" s="223">
        <f>ROUND(E1045*U1045,2)</f>
        <v>2</v>
      </c>
      <c r="W1045" s="223"/>
      <c r="X1045" s="223" t="s">
        <v>297</v>
      </c>
      <c r="Y1045" s="223" t="s">
        <v>261</v>
      </c>
      <c r="Z1045" s="212"/>
      <c r="AA1045" s="212"/>
      <c r="AB1045" s="212"/>
      <c r="AC1045" s="212"/>
      <c r="AD1045" s="212"/>
      <c r="AE1045" s="212"/>
      <c r="AF1045" s="212"/>
      <c r="AG1045" s="212" t="s">
        <v>298</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47" t="s">
        <v>715</v>
      </c>
      <c r="D1046" s="225"/>
      <c r="E1046" s="226"/>
      <c r="F1046" s="223"/>
      <c r="G1046" s="223"/>
      <c r="H1046" s="223"/>
      <c r="I1046" s="223"/>
      <c r="J1046" s="223"/>
      <c r="K1046" s="223"/>
      <c r="L1046" s="223"/>
      <c r="M1046" s="223"/>
      <c r="N1046" s="222"/>
      <c r="O1046" s="222"/>
      <c r="P1046" s="222"/>
      <c r="Q1046" s="222"/>
      <c r="R1046" s="223"/>
      <c r="S1046" s="223"/>
      <c r="T1046" s="223"/>
      <c r="U1046" s="223"/>
      <c r="V1046" s="223"/>
      <c r="W1046" s="223"/>
      <c r="X1046" s="223"/>
      <c r="Y1046" s="223"/>
      <c r="Z1046" s="212"/>
      <c r="AA1046" s="212"/>
      <c r="AB1046" s="212"/>
      <c r="AC1046" s="212"/>
      <c r="AD1046" s="212"/>
      <c r="AE1046" s="212"/>
      <c r="AF1046" s="212"/>
      <c r="AG1046" s="212" t="s">
        <v>289</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7" t="s">
        <v>1411</v>
      </c>
      <c r="D1047" s="225"/>
      <c r="E1047" s="226">
        <v>4.0199999999999996</v>
      </c>
      <c r="F1047" s="223"/>
      <c r="G1047" s="223"/>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289</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35">
        <v>232</v>
      </c>
      <c r="B1048" s="236" t="s">
        <v>1412</v>
      </c>
      <c r="C1048" s="245" t="s">
        <v>1413</v>
      </c>
      <c r="D1048" s="237" t="s">
        <v>524</v>
      </c>
      <c r="E1048" s="238">
        <v>2.2000000000000002</v>
      </c>
      <c r="F1048" s="239"/>
      <c r="G1048" s="240">
        <f>ROUND(E1048*F1048,2)</f>
        <v>0</v>
      </c>
      <c r="H1048" s="239"/>
      <c r="I1048" s="240">
        <f>ROUND(E1048*H1048,2)</f>
        <v>0</v>
      </c>
      <c r="J1048" s="239"/>
      <c r="K1048" s="240">
        <f>ROUND(E1048*J1048,2)</f>
        <v>0</v>
      </c>
      <c r="L1048" s="240">
        <v>21</v>
      </c>
      <c r="M1048" s="240">
        <f>G1048*(1+L1048/100)</f>
        <v>0</v>
      </c>
      <c r="N1048" s="238">
        <v>0</v>
      </c>
      <c r="O1048" s="238">
        <f>ROUND(E1048*N1048,2)</f>
        <v>0</v>
      </c>
      <c r="P1048" s="238">
        <v>1.507E-2</v>
      </c>
      <c r="Q1048" s="238">
        <f>ROUND(E1048*P1048,2)</f>
        <v>0.03</v>
      </c>
      <c r="R1048" s="240" t="s">
        <v>1157</v>
      </c>
      <c r="S1048" s="240" t="s">
        <v>258</v>
      </c>
      <c r="T1048" s="241" t="s">
        <v>258</v>
      </c>
      <c r="U1048" s="223">
        <v>0.11</v>
      </c>
      <c r="V1048" s="223">
        <f>ROUND(E1048*U1048,2)</f>
        <v>0.24</v>
      </c>
      <c r="W1048" s="223"/>
      <c r="X1048" s="223" t="s">
        <v>297</v>
      </c>
      <c r="Y1048" s="223" t="s">
        <v>261</v>
      </c>
      <c r="Z1048" s="212"/>
      <c r="AA1048" s="212"/>
      <c r="AB1048" s="212"/>
      <c r="AC1048" s="212"/>
      <c r="AD1048" s="212"/>
      <c r="AE1048" s="212"/>
      <c r="AF1048" s="212"/>
      <c r="AG1048" s="212" t="s">
        <v>298</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2" x14ac:dyDescent="0.2">
      <c r="A1049" s="219"/>
      <c r="B1049" s="220"/>
      <c r="C1049" s="247" t="s">
        <v>1414</v>
      </c>
      <c r="D1049" s="225"/>
      <c r="E1049" s="226">
        <v>2.2000000000000002</v>
      </c>
      <c r="F1049" s="223"/>
      <c r="G1049" s="223"/>
      <c r="H1049" s="223"/>
      <c r="I1049" s="223"/>
      <c r="J1049" s="223"/>
      <c r="K1049" s="223"/>
      <c r="L1049" s="223"/>
      <c r="M1049" s="223"/>
      <c r="N1049" s="222"/>
      <c r="O1049" s="222"/>
      <c r="P1049" s="222"/>
      <c r="Q1049" s="222"/>
      <c r="R1049" s="223"/>
      <c r="S1049" s="223"/>
      <c r="T1049" s="223"/>
      <c r="U1049" s="223"/>
      <c r="V1049" s="223"/>
      <c r="W1049" s="223"/>
      <c r="X1049" s="223"/>
      <c r="Y1049" s="223"/>
      <c r="Z1049" s="212"/>
      <c r="AA1049" s="212"/>
      <c r="AB1049" s="212"/>
      <c r="AC1049" s="212"/>
      <c r="AD1049" s="212"/>
      <c r="AE1049" s="212"/>
      <c r="AF1049" s="212"/>
      <c r="AG1049" s="212" t="s">
        <v>289</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ht="22.5" outlineLevel="1" x14ac:dyDescent="0.2">
      <c r="A1050" s="235">
        <v>233</v>
      </c>
      <c r="B1050" s="236" t="s">
        <v>1415</v>
      </c>
      <c r="C1050" s="245" t="s">
        <v>1416</v>
      </c>
      <c r="D1050" s="237" t="s">
        <v>295</v>
      </c>
      <c r="E1050" s="238">
        <v>0.47249999999999998</v>
      </c>
      <c r="F1050" s="239"/>
      <c r="G1050" s="240">
        <f>ROUND(E1050*F1050,2)</f>
        <v>0</v>
      </c>
      <c r="H1050" s="239"/>
      <c r="I1050" s="240">
        <f>ROUND(E1050*H1050,2)</f>
        <v>0</v>
      </c>
      <c r="J1050" s="239"/>
      <c r="K1050" s="240">
        <f>ROUND(E1050*J1050,2)</f>
        <v>0</v>
      </c>
      <c r="L1050" s="240">
        <v>21</v>
      </c>
      <c r="M1050" s="240">
        <f>G1050*(1+L1050/100)</f>
        <v>0</v>
      </c>
      <c r="N1050" s="238">
        <v>1.82E-3</v>
      </c>
      <c r="O1050" s="238">
        <f>ROUND(E1050*N1050,2)</f>
        <v>0</v>
      </c>
      <c r="P1050" s="238">
        <v>1.8</v>
      </c>
      <c r="Q1050" s="238">
        <f>ROUND(E1050*P1050,2)</f>
        <v>0.85</v>
      </c>
      <c r="R1050" s="240" t="s">
        <v>1157</v>
      </c>
      <c r="S1050" s="240" t="s">
        <v>258</v>
      </c>
      <c r="T1050" s="241" t="s">
        <v>258</v>
      </c>
      <c r="U1050" s="223">
        <v>5.7960000000000003</v>
      </c>
      <c r="V1050" s="223">
        <f>ROUND(E1050*U1050,2)</f>
        <v>2.74</v>
      </c>
      <c r="W1050" s="223"/>
      <c r="X1050" s="223" t="s">
        <v>297</v>
      </c>
      <c r="Y1050" s="223" t="s">
        <v>261</v>
      </c>
      <c r="Z1050" s="212"/>
      <c r="AA1050" s="212"/>
      <c r="AB1050" s="212"/>
      <c r="AC1050" s="212"/>
      <c r="AD1050" s="212"/>
      <c r="AE1050" s="212"/>
      <c r="AF1050" s="212"/>
      <c r="AG1050" s="212" t="s">
        <v>298</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2" x14ac:dyDescent="0.2">
      <c r="A1051" s="219"/>
      <c r="B1051" s="220"/>
      <c r="C1051" s="267" t="s">
        <v>1417</v>
      </c>
      <c r="D1051" s="256"/>
      <c r="E1051" s="256"/>
      <c r="F1051" s="256"/>
      <c r="G1051" s="256"/>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300</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69" t="s">
        <v>1195</v>
      </c>
      <c r="D1052" s="264"/>
      <c r="E1052" s="264"/>
      <c r="F1052" s="264"/>
      <c r="G1052" s="264"/>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264</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47" t="s">
        <v>740</v>
      </c>
      <c r="D1053" s="225"/>
      <c r="E1053" s="226"/>
      <c r="F1053" s="223"/>
      <c r="G1053" s="223"/>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289</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47" t="s">
        <v>1418</v>
      </c>
      <c r="D1054" s="225"/>
      <c r="E1054" s="226">
        <v>0.47249999999999998</v>
      </c>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289</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ht="22.5" outlineLevel="1" x14ac:dyDescent="0.2">
      <c r="A1055" s="235">
        <v>234</v>
      </c>
      <c r="B1055" s="236" t="s">
        <v>1419</v>
      </c>
      <c r="C1055" s="245" t="s">
        <v>1420</v>
      </c>
      <c r="D1055" s="237" t="s">
        <v>295</v>
      </c>
      <c r="E1055" s="238">
        <v>1.2878799999999999</v>
      </c>
      <c r="F1055" s="239"/>
      <c r="G1055" s="240">
        <f>ROUND(E1055*F1055,2)</f>
        <v>0</v>
      </c>
      <c r="H1055" s="239"/>
      <c r="I1055" s="240">
        <f>ROUND(E1055*H1055,2)</f>
        <v>0</v>
      </c>
      <c r="J1055" s="239"/>
      <c r="K1055" s="240">
        <f>ROUND(E1055*J1055,2)</f>
        <v>0</v>
      </c>
      <c r="L1055" s="240">
        <v>21</v>
      </c>
      <c r="M1055" s="240">
        <f>G1055*(1+L1055/100)</f>
        <v>0</v>
      </c>
      <c r="N1055" s="238">
        <v>1.82E-3</v>
      </c>
      <c r="O1055" s="238">
        <f>ROUND(E1055*N1055,2)</f>
        <v>0</v>
      </c>
      <c r="P1055" s="238">
        <v>1.8</v>
      </c>
      <c r="Q1055" s="238">
        <f>ROUND(E1055*P1055,2)</f>
        <v>2.3199999999999998</v>
      </c>
      <c r="R1055" s="240" t="s">
        <v>1157</v>
      </c>
      <c r="S1055" s="240" t="s">
        <v>258</v>
      </c>
      <c r="T1055" s="241" t="s">
        <v>258</v>
      </c>
      <c r="U1055" s="223">
        <v>3.1960000000000002</v>
      </c>
      <c r="V1055" s="223">
        <f>ROUND(E1055*U1055,2)</f>
        <v>4.12</v>
      </c>
      <c r="W1055" s="223"/>
      <c r="X1055" s="223" t="s">
        <v>297</v>
      </c>
      <c r="Y1055" s="223" t="s">
        <v>261</v>
      </c>
      <c r="Z1055" s="212"/>
      <c r="AA1055" s="212"/>
      <c r="AB1055" s="212"/>
      <c r="AC1055" s="212"/>
      <c r="AD1055" s="212"/>
      <c r="AE1055" s="212"/>
      <c r="AF1055" s="212"/>
      <c r="AG1055" s="212" t="s">
        <v>298</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67" t="s">
        <v>1417</v>
      </c>
      <c r="D1056" s="256"/>
      <c r="E1056" s="256"/>
      <c r="F1056" s="256"/>
      <c r="G1056" s="256"/>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300</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2" x14ac:dyDescent="0.2">
      <c r="A1057" s="219"/>
      <c r="B1057" s="220"/>
      <c r="C1057" s="269" t="s">
        <v>1195</v>
      </c>
      <c r="D1057" s="264"/>
      <c r="E1057" s="264"/>
      <c r="F1057" s="264"/>
      <c r="G1057" s="264"/>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264</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47" t="s">
        <v>715</v>
      </c>
      <c r="D1058" s="225"/>
      <c r="E1058" s="226"/>
      <c r="F1058" s="223"/>
      <c r="G1058" s="223"/>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289</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47" t="s">
        <v>1421</v>
      </c>
      <c r="D1059" s="225"/>
      <c r="E1059" s="226">
        <v>0.60987999999999998</v>
      </c>
      <c r="F1059" s="223"/>
      <c r="G1059" s="223"/>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289</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47" t="s">
        <v>1422</v>
      </c>
      <c r="D1060" s="225"/>
      <c r="E1060" s="226">
        <v>0.67800000000000005</v>
      </c>
      <c r="F1060" s="223"/>
      <c r="G1060" s="223"/>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289</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ht="22.5" outlineLevel="1" x14ac:dyDescent="0.2">
      <c r="A1061" s="235">
        <v>235</v>
      </c>
      <c r="B1061" s="236" t="s">
        <v>1423</v>
      </c>
      <c r="C1061" s="245" t="s">
        <v>1424</v>
      </c>
      <c r="D1061" s="237" t="s">
        <v>295</v>
      </c>
      <c r="E1061" s="238">
        <v>2.5828700000000002</v>
      </c>
      <c r="F1061" s="239"/>
      <c r="G1061" s="240">
        <f>ROUND(E1061*F1061,2)</f>
        <v>0</v>
      </c>
      <c r="H1061" s="239"/>
      <c r="I1061" s="240">
        <f>ROUND(E1061*H1061,2)</f>
        <v>0</v>
      </c>
      <c r="J1061" s="239"/>
      <c r="K1061" s="240">
        <f>ROUND(E1061*J1061,2)</f>
        <v>0</v>
      </c>
      <c r="L1061" s="240">
        <v>21</v>
      </c>
      <c r="M1061" s="240">
        <f>G1061*(1+L1061/100)</f>
        <v>0</v>
      </c>
      <c r="N1061" s="238">
        <v>1.82E-3</v>
      </c>
      <c r="O1061" s="238">
        <f>ROUND(E1061*N1061,2)</f>
        <v>0</v>
      </c>
      <c r="P1061" s="238">
        <v>1.8</v>
      </c>
      <c r="Q1061" s="238">
        <f>ROUND(E1061*P1061,2)</f>
        <v>4.6500000000000004</v>
      </c>
      <c r="R1061" s="240" t="s">
        <v>1157</v>
      </c>
      <c r="S1061" s="240" t="s">
        <v>258</v>
      </c>
      <c r="T1061" s="241" t="s">
        <v>258</v>
      </c>
      <c r="U1061" s="223">
        <v>3.6080000000000001</v>
      </c>
      <c r="V1061" s="223">
        <f>ROUND(E1061*U1061,2)</f>
        <v>9.32</v>
      </c>
      <c r="W1061" s="223"/>
      <c r="X1061" s="223" t="s">
        <v>297</v>
      </c>
      <c r="Y1061" s="223" t="s">
        <v>261</v>
      </c>
      <c r="Z1061" s="212"/>
      <c r="AA1061" s="212"/>
      <c r="AB1061" s="212"/>
      <c r="AC1061" s="212"/>
      <c r="AD1061" s="212"/>
      <c r="AE1061" s="212"/>
      <c r="AF1061" s="212"/>
      <c r="AG1061" s="212" t="s">
        <v>298</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2" x14ac:dyDescent="0.2">
      <c r="A1062" s="219"/>
      <c r="B1062" s="220"/>
      <c r="C1062" s="267" t="s">
        <v>1417</v>
      </c>
      <c r="D1062" s="256"/>
      <c r="E1062" s="256"/>
      <c r="F1062" s="256"/>
      <c r="G1062" s="256"/>
      <c r="H1062" s="223"/>
      <c r="I1062" s="223"/>
      <c r="J1062" s="223"/>
      <c r="K1062" s="223"/>
      <c r="L1062" s="223"/>
      <c r="M1062" s="223"/>
      <c r="N1062" s="222"/>
      <c r="O1062" s="222"/>
      <c r="P1062" s="222"/>
      <c r="Q1062" s="222"/>
      <c r="R1062" s="223"/>
      <c r="S1062" s="223"/>
      <c r="T1062" s="223"/>
      <c r="U1062" s="223"/>
      <c r="V1062" s="223"/>
      <c r="W1062" s="223"/>
      <c r="X1062" s="223"/>
      <c r="Y1062" s="223"/>
      <c r="Z1062" s="212"/>
      <c r="AA1062" s="212"/>
      <c r="AB1062" s="212"/>
      <c r="AC1062" s="212"/>
      <c r="AD1062" s="212"/>
      <c r="AE1062" s="212"/>
      <c r="AF1062" s="212"/>
      <c r="AG1062" s="212" t="s">
        <v>300</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69" t="s">
        <v>1195</v>
      </c>
      <c r="D1063" s="264"/>
      <c r="E1063" s="264"/>
      <c r="F1063" s="264"/>
      <c r="G1063" s="264"/>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264</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2" x14ac:dyDescent="0.2">
      <c r="A1064" s="219"/>
      <c r="B1064" s="220"/>
      <c r="C1064" s="247" t="s">
        <v>715</v>
      </c>
      <c r="D1064" s="225"/>
      <c r="E1064" s="226"/>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289</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47" t="s">
        <v>1425</v>
      </c>
      <c r="D1065" s="225"/>
      <c r="E1065" s="226">
        <v>0.55800000000000005</v>
      </c>
      <c r="F1065" s="223"/>
      <c r="G1065" s="223"/>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289</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47" t="s">
        <v>1426</v>
      </c>
      <c r="D1066" s="225"/>
      <c r="E1066" s="226">
        <v>1.24074</v>
      </c>
      <c r="F1066" s="223"/>
      <c r="G1066" s="22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289</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47" t="s">
        <v>1427</v>
      </c>
      <c r="D1067" s="225"/>
      <c r="E1067" s="226">
        <v>0.78412999999999999</v>
      </c>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289</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ht="22.5" outlineLevel="1" x14ac:dyDescent="0.2">
      <c r="A1068" s="235">
        <v>236</v>
      </c>
      <c r="B1068" s="236" t="s">
        <v>1428</v>
      </c>
      <c r="C1068" s="245" t="s">
        <v>1429</v>
      </c>
      <c r="D1068" s="237" t="s">
        <v>295</v>
      </c>
      <c r="E1068" s="238">
        <v>11.98001</v>
      </c>
      <c r="F1068" s="239"/>
      <c r="G1068" s="240">
        <f>ROUND(E1068*F1068,2)</f>
        <v>0</v>
      </c>
      <c r="H1068" s="239"/>
      <c r="I1068" s="240">
        <f>ROUND(E1068*H1068,2)</f>
        <v>0</v>
      </c>
      <c r="J1068" s="239"/>
      <c r="K1068" s="240">
        <f>ROUND(E1068*J1068,2)</f>
        <v>0</v>
      </c>
      <c r="L1068" s="240">
        <v>21</v>
      </c>
      <c r="M1068" s="240">
        <f>G1068*(1+L1068/100)</f>
        <v>0</v>
      </c>
      <c r="N1068" s="238">
        <v>1.33E-3</v>
      </c>
      <c r="O1068" s="238">
        <f>ROUND(E1068*N1068,2)</f>
        <v>0.02</v>
      </c>
      <c r="P1068" s="238">
        <v>1.8</v>
      </c>
      <c r="Q1068" s="238">
        <f>ROUND(E1068*P1068,2)</f>
        <v>21.56</v>
      </c>
      <c r="R1068" s="240" t="s">
        <v>1157</v>
      </c>
      <c r="S1068" s="240" t="s">
        <v>258</v>
      </c>
      <c r="T1068" s="241" t="s">
        <v>258</v>
      </c>
      <c r="U1068" s="223">
        <v>4.67</v>
      </c>
      <c r="V1068" s="223">
        <f>ROUND(E1068*U1068,2)</f>
        <v>55.95</v>
      </c>
      <c r="W1068" s="223"/>
      <c r="X1068" s="223" t="s">
        <v>297</v>
      </c>
      <c r="Y1068" s="223" t="s">
        <v>261</v>
      </c>
      <c r="Z1068" s="212"/>
      <c r="AA1068" s="212"/>
      <c r="AB1068" s="212"/>
      <c r="AC1068" s="212"/>
      <c r="AD1068" s="212"/>
      <c r="AE1068" s="212"/>
      <c r="AF1068" s="212"/>
      <c r="AG1068" s="212" t="s">
        <v>298</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
      <c r="A1069" s="219"/>
      <c r="B1069" s="220"/>
      <c r="C1069" s="267" t="s">
        <v>1417</v>
      </c>
      <c r="D1069" s="256"/>
      <c r="E1069" s="256"/>
      <c r="F1069" s="256"/>
      <c r="G1069" s="256"/>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300</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69" t="s">
        <v>1195</v>
      </c>
      <c r="D1070" s="264"/>
      <c r="E1070" s="264"/>
      <c r="F1070" s="264"/>
      <c r="G1070" s="264"/>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264</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47" t="s">
        <v>740</v>
      </c>
      <c r="D1071" s="225"/>
      <c r="E1071" s="226"/>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289</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ht="22.5" outlineLevel="3" x14ac:dyDescent="0.2">
      <c r="A1072" s="219"/>
      <c r="B1072" s="220"/>
      <c r="C1072" s="247" t="s">
        <v>1430</v>
      </c>
      <c r="D1072" s="225"/>
      <c r="E1072" s="226">
        <v>11.98001</v>
      </c>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289</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ht="22.5" outlineLevel="1" x14ac:dyDescent="0.2">
      <c r="A1073" s="235">
        <v>237</v>
      </c>
      <c r="B1073" s="236" t="s">
        <v>1431</v>
      </c>
      <c r="C1073" s="245" t="s">
        <v>1432</v>
      </c>
      <c r="D1073" s="237" t="s">
        <v>295</v>
      </c>
      <c r="E1073" s="238">
        <v>0.59960999999999998</v>
      </c>
      <c r="F1073" s="239"/>
      <c r="G1073" s="240">
        <f>ROUND(E1073*F1073,2)</f>
        <v>0</v>
      </c>
      <c r="H1073" s="239"/>
      <c r="I1073" s="240">
        <f>ROUND(E1073*H1073,2)</f>
        <v>0</v>
      </c>
      <c r="J1073" s="239"/>
      <c r="K1073" s="240">
        <f>ROUND(E1073*J1073,2)</f>
        <v>0</v>
      </c>
      <c r="L1073" s="240">
        <v>21</v>
      </c>
      <c r="M1073" s="240">
        <f>G1073*(1+L1073/100)</f>
        <v>0</v>
      </c>
      <c r="N1073" s="238">
        <v>1.39E-3</v>
      </c>
      <c r="O1073" s="238">
        <f>ROUND(E1073*N1073,2)</f>
        <v>0</v>
      </c>
      <c r="P1073" s="238">
        <v>1.8</v>
      </c>
      <c r="Q1073" s="238">
        <f>ROUND(E1073*P1073,2)</f>
        <v>1.08</v>
      </c>
      <c r="R1073" s="240" t="s">
        <v>1157</v>
      </c>
      <c r="S1073" s="240" t="s">
        <v>258</v>
      </c>
      <c r="T1073" s="241" t="s">
        <v>258</v>
      </c>
      <c r="U1073" s="223">
        <v>12.256</v>
      </c>
      <c r="V1073" s="223">
        <f>ROUND(E1073*U1073,2)</f>
        <v>7.35</v>
      </c>
      <c r="W1073" s="223"/>
      <c r="X1073" s="223" t="s">
        <v>297</v>
      </c>
      <c r="Y1073" s="223" t="s">
        <v>261</v>
      </c>
      <c r="Z1073" s="212"/>
      <c r="AA1073" s="212"/>
      <c r="AB1073" s="212"/>
      <c r="AC1073" s="212"/>
      <c r="AD1073" s="212"/>
      <c r="AE1073" s="212"/>
      <c r="AF1073" s="212"/>
      <c r="AG1073" s="212" t="s">
        <v>298</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46" t="s">
        <v>1195</v>
      </c>
      <c r="D1074" s="243"/>
      <c r="E1074" s="243"/>
      <c r="F1074" s="243"/>
      <c r="G1074" s="243"/>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264</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47" t="s">
        <v>715</v>
      </c>
      <c r="D1075" s="225"/>
      <c r="E1075" s="226"/>
      <c r="F1075" s="223"/>
      <c r="G1075" s="223"/>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289</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47" t="s">
        <v>1433</v>
      </c>
      <c r="D1076" s="225"/>
      <c r="E1076" s="226">
        <v>0.15525</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289</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47" t="s">
        <v>740</v>
      </c>
      <c r="D1077" s="225"/>
      <c r="E1077" s="226"/>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289</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47" t="s">
        <v>1434</v>
      </c>
      <c r="D1078" s="225"/>
      <c r="E1078" s="226">
        <v>0.32535999999999998</v>
      </c>
      <c r="F1078" s="223"/>
      <c r="G1078" s="223"/>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289</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47" t="s">
        <v>723</v>
      </c>
      <c r="D1079" s="225"/>
      <c r="E1079" s="226"/>
      <c r="F1079" s="223"/>
      <c r="G1079" s="223"/>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289</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47" t="s">
        <v>1435</v>
      </c>
      <c r="D1080" s="225"/>
      <c r="E1080" s="226">
        <v>0.11899999999999999</v>
      </c>
      <c r="F1080" s="223"/>
      <c r="G1080" s="223"/>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289</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35">
        <v>238</v>
      </c>
      <c r="B1081" s="236" t="s">
        <v>1436</v>
      </c>
      <c r="C1081" s="245" t="s">
        <v>1437</v>
      </c>
      <c r="D1081" s="237" t="s">
        <v>524</v>
      </c>
      <c r="E1081" s="238">
        <v>2</v>
      </c>
      <c r="F1081" s="239"/>
      <c r="G1081" s="240">
        <f>ROUND(E1081*F1081,2)</f>
        <v>0</v>
      </c>
      <c r="H1081" s="239"/>
      <c r="I1081" s="240">
        <f>ROUND(E1081*H1081,2)</f>
        <v>0</v>
      </c>
      <c r="J1081" s="239"/>
      <c r="K1081" s="240">
        <f>ROUND(E1081*J1081,2)</f>
        <v>0</v>
      </c>
      <c r="L1081" s="240">
        <v>21</v>
      </c>
      <c r="M1081" s="240">
        <f>G1081*(1+L1081/100)</f>
        <v>0</v>
      </c>
      <c r="N1081" s="238">
        <v>0</v>
      </c>
      <c r="O1081" s="238">
        <f>ROUND(E1081*N1081,2)</f>
        <v>0</v>
      </c>
      <c r="P1081" s="238">
        <v>3.6999999999999998E-2</v>
      </c>
      <c r="Q1081" s="238">
        <f>ROUND(E1081*P1081,2)</f>
        <v>7.0000000000000007E-2</v>
      </c>
      <c r="R1081" s="240" t="s">
        <v>1157</v>
      </c>
      <c r="S1081" s="240" t="s">
        <v>258</v>
      </c>
      <c r="T1081" s="241" t="s">
        <v>258</v>
      </c>
      <c r="U1081" s="223">
        <v>0.55000000000000004</v>
      </c>
      <c r="V1081" s="223">
        <f>ROUND(E1081*U1081,2)</f>
        <v>1.1000000000000001</v>
      </c>
      <c r="W1081" s="223"/>
      <c r="X1081" s="223" t="s">
        <v>297</v>
      </c>
      <c r="Y1081" s="223" t="s">
        <v>261</v>
      </c>
      <c r="Z1081" s="212"/>
      <c r="AA1081" s="212"/>
      <c r="AB1081" s="212"/>
      <c r="AC1081" s="212"/>
      <c r="AD1081" s="212"/>
      <c r="AE1081" s="212"/>
      <c r="AF1081" s="212"/>
      <c r="AG1081" s="212" t="s">
        <v>298</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47" t="s">
        <v>1438</v>
      </c>
      <c r="D1082" s="225"/>
      <c r="E1082" s="226">
        <v>2</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289</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ht="22.5" outlineLevel="1" x14ac:dyDescent="0.2">
      <c r="A1083" s="235">
        <v>239</v>
      </c>
      <c r="B1083" s="236" t="s">
        <v>1439</v>
      </c>
      <c r="C1083" s="245" t="s">
        <v>1440</v>
      </c>
      <c r="D1083" s="237" t="s">
        <v>321</v>
      </c>
      <c r="E1083" s="238">
        <v>353.38659999999999</v>
      </c>
      <c r="F1083" s="239"/>
      <c r="G1083" s="240">
        <f>ROUND(E1083*F1083,2)</f>
        <v>0</v>
      </c>
      <c r="H1083" s="239"/>
      <c r="I1083" s="240">
        <f>ROUND(E1083*H1083,2)</f>
        <v>0</v>
      </c>
      <c r="J1083" s="239"/>
      <c r="K1083" s="240">
        <f>ROUND(E1083*J1083,2)</f>
        <v>0</v>
      </c>
      <c r="L1083" s="240">
        <v>21</v>
      </c>
      <c r="M1083" s="240">
        <f>G1083*(1+L1083/100)</f>
        <v>0</v>
      </c>
      <c r="N1083" s="238">
        <v>0</v>
      </c>
      <c r="O1083" s="238">
        <f>ROUND(E1083*N1083,2)</f>
        <v>0</v>
      </c>
      <c r="P1083" s="238">
        <v>4.5999999999999999E-2</v>
      </c>
      <c r="Q1083" s="238">
        <f>ROUND(E1083*P1083,2)</f>
        <v>16.260000000000002</v>
      </c>
      <c r="R1083" s="240" t="s">
        <v>1157</v>
      </c>
      <c r="S1083" s="240" t="s">
        <v>258</v>
      </c>
      <c r="T1083" s="241" t="s">
        <v>258</v>
      </c>
      <c r="U1083" s="223">
        <v>0.26</v>
      </c>
      <c r="V1083" s="223">
        <f>ROUND(E1083*U1083,2)</f>
        <v>91.88</v>
      </c>
      <c r="W1083" s="223"/>
      <c r="X1083" s="223" t="s">
        <v>297</v>
      </c>
      <c r="Y1083" s="223" t="s">
        <v>261</v>
      </c>
      <c r="Z1083" s="212"/>
      <c r="AA1083" s="212"/>
      <c r="AB1083" s="212"/>
      <c r="AC1083" s="212"/>
      <c r="AD1083" s="212"/>
      <c r="AE1083" s="212"/>
      <c r="AF1083" s="212"/>
      <c r="AG1083" s="212" t="s">
        <v>298</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19"/>
      <c r="B1084" s="220"/>
      <c r="C1084" s="247" t="s">
        <v>715</v>
      </c>
      <c r="D1084" s="225"/>
      <c r="E1084" s="226"/>
      <c r="F1084" s="223"/>
      <c r="G1084" s="223"/>
      <c r="H1084" s="223"/>
      <c r="I1084" s="223"/>
      <c r="J1084" s="223"/>
      <c r="K1084" s="223"/>
      <c r="L1084" s="223"/>
      <c r="M1084" s="223"/>
      <c r="N1084" s="222"/>
      <c r="O1084" s="222"/>
      <c r="P1084" s="222"/>
      <c r="Q1084" s="222"/>
      <c r="R1084" s="223"/>
      <c r="S1084" s="223"/>
      <c r="T1084" s="223"/>
      <c r="U1084" s="223"/>
      <c r="V1084" s="223"/>
      <c r="W1084" s="223"/>
      <c r="X1084" s="223"/>
      <c r="Y1084" s="223"/>
      <c r="Z1084" s="212"/>
      <c r="AA1084" s="212"/>
      <c r="AB1084" s="212"/>
      <c r="AC1084" s="212"/>
      <c r="AD1084" s="212"/>
      <c r="AE1084" s="212"/>
      <c r="AF1084" s="212"/>
      <c r="AG1084" s="212" t="s">
        <v>289</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ht="22.5" outlineLevel="3" x14ac:dyDescent="0.2">
      <c r="A1085" s="219"/>
      <c r="B1085" s="220"/>
      <c r="C1085" s="247" t="s">
        <v>1441</v>
      </c>
      <c r="D1085" s="225"/>
      <c r="E1085" s="226">
        <v>51.098100000000002</v>
      </c>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289</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ht="22.5" outlineLevel="3" x14ac:dyDescent="0.2">
      <c r="A1086" s="219"/>
      <c r="B1086" s="220"/>
      <c r="C1086" s="247" t="s">
        <v>1442</v>
      </c>
      <c r="D1086" s="225"/>
      <c r="E1086" s="226">
        <v>68.906000000000006</v>
      </c>
      <c r="F1086" s="223"/>
      <c r="G1086" s="223"/>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289</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ht="22.5" outlineLevel="3" x14ac:dyDescent="0.2">
      <c r="A1087" s="219"/>
      <c r="B1087" s="220"/>
      <c r="C1087" s="247" t="s">
        <v>1443</v>
      </c>
      <c r="D1087" s="225"/>
      <c r="E1087" s="226">
        <v>39.738500000000002</v>
      </c>
      <c r="F1087" s="223"/>
      <c r="G1087" s="223"/>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289</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ht="22.5" outlineLevel="3" x14ac:dyDescent="0.2">
      <c r="A1088" s="219"/>
      <c r="B1088" s="220"/>
      <c r="C1088" s="247" t="s">
        <v>1444</v>
      </c>
      <c r="D1088" s="225"/>
      <c r="E1088" s="226">
        <v>51.094999999999999</v>
      </c>
      <c r="F1088" s="223"/>
      <c r="G1088" s="223"/>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289</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47" t="s">
        <v>1445</v>
      </c>
      <c r="D1089" s="225"/>
      <c r="E1089" s="226">
        <v>19.693999999999999</v>
      </c>
      <c r="F1089" s="223"/>
      <c r="G1089" s="223"/>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289</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ht="22.5" outlineLevel="3" x14ac:dyDescent="0.2">
      <c r="A1090" s="219"/>
      <c r="B1090" s="220"/>
      <c r="C1090" s="247" t="s">
        <v>1446</v>
      </c>
      <c r="D1090" s="225"/>
      <c r="E1090" s="226">
        <v>61.749000000000002</v>
      </c>
      <c r="F1090" s="223"/>
      <c r="G1090" s="223"/>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289</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ht="33.75" outlineLevel="3" x14ac:dyDescent="0.2">
      <c r="A1091" s="219"/>
      <c r="B1091" s="220"/>
      <c r="C1091" s="247" t="s">
        <v>1447</v>
      </c>
      <c r="D1091" s="225"/>
      <c r="E1091" s="226">
        <v>43.045999999999999</v>
      </c>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289</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47" t="s">
        <v>740</v>
      </c>
      <c r="D1092" s="225"/>
      <c r="E1092" s="226"/>
      <c r="F1092" s="223"/>
      <c r="G1092" s="223"/>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289</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47" t="s">
        <v>1448</v>
      </c>
      <c r="D1093" s="225"/>
      <c r="E1093" s="226">
        <v>18.059999999999999</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289</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ht="22.5" outlineLevel="1" x14ac:dyDescent="0.2">
      <c r="A1094" s="235">
        <v>240</v>
      </c>
      <c r="B1094" s="236" t="s">
        <v>1449</v>
      </c>
      <c r="C1094" s="245" t="s">
        <v>1450</v>
      </c>
      <c r="D1094" s="237" t="s">
        <v>321</v>
      </c>
      <c r="E1094" s="238">
        <v>191.404</v>
      </c>
      <c r="F1094" s="239"/>
      <c r="G1094" s="240">
        <f>ROUND(E1094*F1094,2)</f>
        <v>0</v>
      </c>
      <c r="H1094" s="239"/>
      <c r="I1094" s="240">
        <f>ROUND(E1094*H1094,2)</f>
        <v>0</v>
      </c>
      <c r="J1094" s="239"/>
      <c r="K1094" s="240">
        <f>ROUND(E1094*J1094,2)</f>
        <v>0</v>
      </c>
      <c r="L1094" s="240">
        <v>21</v>
      </c>
      <c r="M1094" s="240">
        <f>G1094*(1+L1094/100)</f>
        <v>0</v>
      </c>
      <c r="N1094" s="238">
        <v>0</v>
      </c>
      <c r="O1094" s="238">
        <f>ROUND(E1094*N1094,2)</f>
        <v>0</v>
      </c>
      <c r="P1094" s="238">
        <v>6.8000000000000005E-2</v>
      </c>
      <c r="Q1094" s="238">
        <f>ROUND(E1094*P1094,2)</f>
        <v>13.02</v>
      </c>
      <c r="R1094" s="240" t="s">
        <v>1157</v>
      </c>
      <c r="S1094" s="240" t="s">
        <v>258</v>
      </c>
      <c r="T1094" s="241" t="s">
        <v>258</v>
      </c>
      <c r="U1094" s="223">
        <v>0.3</v>
      </c>
      <c r="V1094" s="223">
        <f>ROUND(E1094*U1094,2)</f>
        <v>57.42</v>
      </c>
      <c r="W1094" s="223"/>
      <c r="X1094" s="223" t="s">
        <v>297</v>
      </c>
      <c r="Y1094" s="223" t="s">
        <v>261</v>
      </c>
      <c r="Z1094" s="212"/>
      <c r="AA1094" s="212"/>
      <c r="AB1094" s="212"/>
      <c r="AC1094" s="212"/>
      <c r="AD1094" s="212"/>
      <c r="AE1094" s="212"/>
      <c r="AF1094" s="212"/>
      <c r="AG1094" s="212" t="s">
        <v>298</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19"/>
      <c r="B1095" s="220"/>
      <c r="C1095" s="267" t="s">
        <v>1451</v>
      </c>
      <c r="D1095" s="256"/>
      <c r="E1095" s="256"/>
      <c r="F1095" s="256"/>
      <c r="G1095" s="256"/>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300</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47" t="s">
        <v>715</v>
      </c>
      <c r="D1096" s="225"/>
      <c r="E1096" s="226"/>
      <c r="F1096" s="223"/>
      <c r="G1096" s="223"/>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289</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47" t="s">
        <v>1452</v>
      </c>
      <c r="D1097" s="225"/>
      <c r="E1097" s="226">
        <v>18.38</v>
      </c>
      <c r="F1097" s="223"/>
      <c r="G1097" s="223"/>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289</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ht="22.5" outlineLevel="3" x14ac:dyDescent="0.2">
      <c r="A1098" s="219"/>
      <c r="B1098" s="220"/>
      <c r="C1098" s="247" t="s">
        <v>1453</v>
      </c>
      <c r="D1098" s="225"/>
      <c r="E1098" s="226">
        <v>40.926000000000002</v>
      </c>
      <c r="F1098" s="223"/>
      <c r="G1098" s="223"/>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289</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ht="33.75" outlineLevel="3" x14ac:dyDescent="0.2">
      <c r="A1099" s="219"/>
      <c r="B1099" s="220"/>
      <c r="C1099" s="247" t="s">
        <v>1454</v>
      </c>
      <c r="D1099" s="225"/>
      <c r="E1099" s="226">
        <v>46.408000000000001</v>
      </c>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289</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47" t="s">
        <v>740</v>
      </c>
      <c r="D1100" s="225"/>
      <c r="E1100" s="226"/>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289</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47" t="s">
        <v>1455</v>
      </c>
      <c r="D1101" s="225"/>
      <c r="E1101" s="226">
        <v>27.59</v>
      </c>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289</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47" t="s">
        <v>1456</v>
      </c>
      <c r="D1102" s="225"/>
      <c r="E1102" s="226">
        <v>8.1</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289</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47" t="s">
        <v>723</v>
      </c>
      <c r="D1103" s="225"/>
      <c r="E1103" s="226"/>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289</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ht="33.75" outlineLevel="3" x14ac:dyDescent="0.2">
      <c r="A1104" s="219"/>
      <c r="B1104" s="220"/>
      <c r="C1104" s="247" t="s">
        <v>1457</v>
      </c>
      <c r="D1104" s="225"/>
      <c r="E1104" s="226">
        <v>50</v>
      </c>
      <c r="F1104" s="223"/>
      <c r="G1104" s="223"/>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289</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ht="22.5" outlineLevel="1" x14ac:dyDescent="0.2">
      <c r="A1105" s="235">
        <v>241</v>
      </c>
      <c r="B1105" s="236" t="s">
        <v>1458</v>
      </c>
      <c r="C1105" s="245" t="s">
        <v>1459</v>
      </c>
      <c r="D1105" s="237" t="s">
        <v>295</v>
      </c>
      <c r="E1105" s="238">
        <v>18.328800000000001</v>
      </c>
      <c r="F1105" s="239"/>
      <c r="G1105" s="240">
        <f>ROUND(E1105*F1105,2)</f>
        <v>0</v>
      </c>
      <c r="H1105" s="239"/>
      <c r="I1105" s="240">
        <f>ROUND(E1105*H1105,2)</f>
        <v>0</v>
      </c>
      <c r="J1105" s="239"/>
      <c r="K1105" s="240">
        <f>ROUND(E1105*J1105,2)</f>
        <v>0</v>
      </c>
      <c r="L1105" s="240">
        <v>21</v>
      </c>
      <c r="M1105" s="240">
        <f>G1105*(1+L1105/100)</f>
        <v>0</v>
      </c>
      <c r="N1105" s="238">
        <v>0</v>
      </c>
      <c r="O1105" s="238">
        <f>ROUND(E1105*N1105,2)</f>
        <v>0</v>
      </c>
      <c r="P1105" s="238">
        <v>2.3E-2</v>
      </c>
      <c r="Q1105" s="238">
        <f>ROUND(E1105*P1105,2)</f>
        <v>0.42</v>
      </c>
      <c r="R1105" s="240" t="s">
        <v>1460</v>
      </c>
      <c r="S1105" s="240" t="s">
        <v>258</v>
      </c>
      <c r="T1105" s="241" t="s">
        <v>258</v>
      </c>
      <c r="U1105" s="223">
        <v>0.6</v>
      </c>
      <c r="V1105" s="223">
        <f>ROUND(E1105*U1105,2)</f>
        <v>11</v>
      </c>
      <c r="W1105" s="223"/>
      <c r="X1105" s="223" t="s">
        <v>297</v>
      </c>
      <c r="Y1105" s="223" t="s">
        <v>261</v>
      </c>
      <c r="Z1105" s="212"/>
      <c r="AA1105" s="212"/>
      <c r="AB1105" s="212"/>
      <c r="AC1105" s="212"/>
      <c r="AD1105" s="212"/>
      <c r="AE1105" s="212"/>
      <c r="AF1105" s="212"/>
      <c r="AG1105" s="212" t="s">
        <v>298</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47" t="s">
        <v>1461</v>
      </c>
      <c r="D1106" s="225"/>
      <c r="E1106" s="226">
        <v>18.328800000000001</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289</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ht="22.5" outlineLevel="1" x14ac:dyDescent="0.2">
      <c r="A1107" s="235">
        <v>242</v>
      </c>
      <c r="B1107" s="236" t="s">
        <v>1462</v>
      </c>
      <c r="C1107" s="245" t="s">
        <v>1463</v>
      </c>
      <c r="D1107" s="237" t="s">
        <v>295</v>
      </c>
      <c r="E1107" s="238">
        <v>13.468</v>
      </c>
      <c r="F1107" s="239"/>
      <c r="G1107" s="240">
        <f>ROUND(E1107*F1107,2)</f>
        <v>0</v>
      </c>
      <c r="H1107" s="239"/>
      <c r="I1107" s="240">
        <f>ROUND(E1107*H1107,2)</f>
        <v>0</v>
      </c>
      <c r="J1107" s="239"/>
      <c r="K1107" s="240">
        <f>ROUND(E1107*J1107,2)</f>
        <v>0</v>
      </c>
      <c r="L1107" s="240">
        <v>21</v>
      </c>
      <c r="M1107" s="240">
        <f>G1107*(1+L1107/100)</f>
        <v>0</v>
      </c>
      <c r="N1107" s="238">
        <v>0</v>
      </c>
      <c r="O1107" s="238">
        <f>ROUND(E1107*N1107,2)</f>
        <v>0</v>
      </c>
      <c r="P1107" s="238">
        <v>2.8000000000000001E-2</v>
      </c>
      <c r="Q1107" s="238">
        <f>ROUND(E1107*P1107,2)</f>
        <v>0.38</v>
      </c>
      <c r="R1107" s="240" t="s">
        <v>1460</v>
      </c>
      <c r="S1107" s="240" t="s">
        <v>258</v>
      </c>
      <c r="T1107" s="241" t="s">
        <v>258</v>
      </c>
      <c r="U1107" s="223">
        <v>0.78</v>
      </c>
      <c r="V1107" s="223">
        <f>ROUND(E1107*U1107,2)</f>
        <v>10.51</v>
      </c>
      <c r="W1107" s="223"/>
      <c r="X1107" s="223" t="s">
        <v>297</v>
      </c>
      <c r="Y1107" s="223" t="s">
        <v>261</v>
      </c>
      <c r="Z1107" s="212"/>
      <c r="AA1107" s="212"/>
      <c r="AB1107" s="212"/>
      <c r="AC1107" s="212"/>
      <c r="AD1107" s="212"/>
      <c r="AE1107" s="212"/>
      <c r="AF1107" s="212"/>
      <c r="AG1107" s="212" t="s">
        <v>298</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2" x14ac:dyDescent="0.2">
      <c r="A1108" s="219"/>
      <c r="B1108" s="220"/>
      <c r="C1108" s="247" t="s">
        <v>1464</v>
      </c>
      <c r="D1108" s="225"/>
      <c r="E1108" s="226">
        <v>13.468</v>
      </c>
      <c r="F1108" s="223"/>
      <c r="G1108" s="223"/>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289</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ht="22.5" outlineLevel="1" x14ac:dyDescent="0.2">
      <c r="A1109" s="235">
        <v>243</v>
      </c>
      <c r="B1109" s="236" t="s">
        <v>1465</v>
      </c>
      <c r="C1109" s="245" t="s">
        <v>1466</v>
      </c>
      <c r="D1109" s="237" t="s">
        <v>321</v>
      </c>
      <c r="E1109" s="238">
        <v>194.2</v>
      </c>
      <c r="F1109" s="239"/>
      <c r="G1109" s="240">
        <f>ROUND(E1109*F1109,2)</f>
        <v>0</v>
      </c>
      <c r="H1109" s="239"/>
      <c r="I1109" s="240">
        <f>ROUND(E1109*H1109,2)</f>
        <v>0</v>
      </c>
      <c r="J1109" s="239"/>
      <c r="K1109" s="240">
        <f>ROUND(E1109*J1109,2)</f>
        <v>0</v>
      </c>
      <c r="L1109" s="240">
        <v>21</v>
      </c>
      <c r="M1109" s="240">
        <f>G1109*(1+L1109/100)</f>
        <v>0</v>
      </c>
      <c r="N1109" s="238">
        <v>0</v>
      </c>
      <c r="O1109" s="238">
        <f>ROUND(E1109*N1109,2)</f>
        <v>0</v>
      </c>
      <c r="P1109" s="238">
        <v>1.4999999999999999E-2</v>
      </c>
      <c r="Q1109" s="238">
        <f>ROUND(E1109*P1109,2)</f>
        <v>2.91</v>
      </c>
      <c r="R1109" s="240" t="s">
        <v>643</v>
      </c>
      <c r="S1109" s="240" t="s">
        <v>258</v>
      </c>
      <c r="T1109" s="241" t="s">
        <v>258</v>
      </c>
      <c r="U1109" s="223">
        <v>0.09</v>
      </c>
      <c r="V1109" s="223">
        <f>ROUND(E1109*U1109,2)</f>
        <v>17.48</v>
      </c>
      <c r="W1109" s="223"/>
      <c r="X1109" s="223" t="s">
        <v>297</v>
      </c>
      <c r="Y1109" s="223" t="s">
        <v>261</v>
      </c>
      <c r="Z1109" s="212"/>
      <c r="AA1109" s="212"/>
      <c r="AB1109" s="212"/>
      <c r="AC1109" s="212"/>
      <c r="AD1109" s="212"/>
      <c r="AE1109" s="212"/>
      <c r="AF1109" s="212"/>
      <c r="AG1109" s="212" t="s">
        <v>298</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47" t="s">
        <v>1308</v>
      </c>
      <c r="D1110" s="225"/>
      <c r="E1110" s="226">
        <v>96.2</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289</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47" t="s">
        <v>1467</v>
      </c>
      <c r="D1111" s="225"/>
      <c r="E1111" s="226">
        <v>98</v>
      </c>
      <c r="F1111" s="223"/>
      <c r="G1111" s="223"/>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289</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ht="22.5" outlineLevel="1" x14ac:dyDescent="0.2">
      <c r="A1112" s="257">
        <v>244</v>
      </c>
      <c r="B1112" s="258" t="s">
        <v>1468</v>
      </c>
      <c r="C1112" s="268" t="s">
        <v>1469</v>
      </c>
      <c r="D1112" s="259" t="s">
        <v>321</v>
      </c>
      <c r="E1112" s="260">
        <v>330</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7.0000000000000001E-3</v>
      </c>
      <c r="Q1112" s="260">
        <f>ROUND(E1112*P1112,2)</f>
        <v>2.31</v>
      </c>
      <c r="R1112" s="262" t="s">
        <v>643</v>
      </c>
      <c r="S1112" s="262" t="s">
        <v>258</v>
      </c>
      <c r="T1112" s="263" t="s">
        <v>258</v>
      </c>
      <c r="U1112" s="223">
        <v>0.06</v>
      </c>
      <c r="V1112" s="223">
        <f>ROUND(E1112*U1112,2)</f>
        <v>19.8</v>
      </c>
      <c r="W1112" s="223"/>
      <c r="X1112" s="223" t="s">
        <v>297</v>
      </c>
      <c r="Y1112" s="223" t="s">
        <v>261</v>
      </c>
      <c r="Z1112" s="212"/>
      <c r="AA1112" s="212"/>
      <c r="AB1112" s="212"/>
      <c r="AC1112" s="212"/>
      <c r="AD1112" s="212"/>
      <c r="AE1112" s="212"/>
      <c r="AF1112" s="212"/>
      <c r="AG1112" s="212" t="s">
        <v>298</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ht="22.5" outlineLevel="1" x14ac:dyDescent="0.2">
      <c r="A1113" s="257">
        <v>245</v>
      </c>
      <c r="B1113" s="258" t="s">
        <v>1470</v>
      </c>
      <c r="C1113" s="268" t="s">
        <v>1471</v>
      </c>
      <c r="D1113" s="259" t="s">
        <v>321</v>
      </c>
      <c r="E1113" s="260">
        <v>0</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1.4499999999999999E-3</v>
      </c>
      <c r="Q1113" s="260">
        <f>ROUND(E1113*P1113,2)</f>
        <v>0</v>
      </c>
      <c r="R1113" s="262" t="s">
        <v>643</v>
      </c>
      <c r="S1113" s="262" t="s">
        <v>258</v>
      </c>
      <c r="T1113" s="263" t="s">
        <v>258</v>
      </c>
      <c r="U1113" s="223">
        <v>0.04</v>
      </c>
      <c r="V1113" s="223">
        <f>ROUND(E1113*U1113,2)</f>
        <v>0</v>
      </c>
      <c r="W1113" s="223"/>
      <c r="X1113" s="223" t="s">
        <v>297</v>
      </c>
      <c r="Y1113" s="223" t="s">
        <v>815</v>
      </c>
      <c r="Z1113" s="212"/>
      <c r="AA1113" s="212"/>
      <c r="AB1113" s="212"/>
      <c r="AC1113" s="212"/>
      <c r="AD1113" s="212"/>
      <c r="AE1113" s="212"/>
      <c r="AF1113" s="212"/>
      <c r="AG1113" s="212" t="s">
        <v>298</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ht="22.5" outlineLevel="1" x14ac:dyDescent="0.2">
      <c r="A1114" s="235">
        <v>246</v>
      </c>
      <c r="B1114" s="236" t="s">
        <v>1472</v>
      </c>
      <c r="C1114" s="245" t="s">
        <v>1473</v>
      </c>
      <c r="D1114" s="237" t="s">
        <v>321</v>
      </c>
      <c r="E1114" s="238">
        <v>4.3070000000000004</v>
      </c>
      <c r="F1114" s="239"/>
      <c r="G1114" s="240">
        <f>ROUND(E1114*F1114,2)</f>
        <v>0</v>
      </c>
      <c r="H1114" s="239"/>
      <c r="I1114" s="240">
        <f>ROUND(E1114*H1114,2)</f>
        <v>0</v>
      </c>
      <c r="J1114" s="239"/>
      <c r="K1114" s="240">
        <f>ROUND(E1114*J1114,2)</f>
        <v>0</v>
      </c>
      <c r="L1114" s="240">
        <v>21</v>
      </c>
      <c r="M1114" s="240">
        <f>G1114*(1+L1114/100)</f>
        <v>0</v>
      </c>
      <c r="N1114" s="238">
        <v>0</v>
      </c>
      <c r="O1114" s="238">
        <f>ROUND(E1114*N1114,2)</f>
        <v>0</v>
      </c>
      <c r="P1114" s="238">
        <v>1.32E-2</v>
      </c>
      <c r="Q1114" s="238">
        <f>ROUND(E1114*P1114,2)</f>
        <v>0.06</v>
      </c>
      <c r="R1114" s="240" t="s">
        <v>643</v>
      </c>
      <c r="S1114" s="240" t="s">
        <v>258</v>
      </c>
      <c r="T1114" s="241" t="s">
        <v>258</v>
      </c>
      <c r="U1114" s="223">
        <v>1.4198999999999999</v>
      </c>
      <c r="V1114" s="223">
        <f>ROUND(E1114*U1114,2)</f>
        <v>6.12</v>
      </c>
      <c r="W1114" s="223"/>
      <c r="X1114" s="223" t="s">
        <v>297</v>
      </c>
      <c r="Y1114" s="223" t="s">
        <v>1213</v>
      </c>
      <c r="Z1114" s="212"/>
      <c r="AA1114" s="212"/>
      <c r="AB1114" s="212"/>
      <c r="AC1114" s="212"/>
      <c r="AD1114" s="212"/>
      <c r="AE1114" s="212"/>
      <c r="AF1114" s="212"/>
      <c r="AG1114" s="212" t="s">
        <v>298</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47" t="s">
        <v>1474</v>
      </c>
      <c r="D1115" s="225"/>
      <c r="E1115" s="226"/>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289</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47" t="s">
        <v>1475</v>
      </c>
      <c r="D1116" s="225"/>
      <c r="E1116" s="226">
        <v>1.492</v>
      </c>
      <c r="F1116" s="223"/>
      <c r="G1116" s="223"/>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289</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47" t="s">
        <v>1476</v>
      </c>
      <c r="D1117" s="225"/>
      <c r="E1117" s="226">
        <v>0.52</v>
      </c>
      <c r="F1117" s="223"/>
      <c r="G1117" s="223"/>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289</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47" t="s">
        <v>1477</v>
      </c>
      <c r="D1118" s="225"/>
      <c r="E1118" s="226"/>
      <c r="F1118" s="223"/>
      <c r="G1118" s="223"/>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289</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47" t="s">
        <v>1478</v>
      </c>
      <c r="D1119" s="225"/>
      <c r="E1119" s="226">
        <v>2.2949999999999999</v>
      </c>
      <c r="F1119" s="223"/>
      <c r="G1119" s="223"/>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289</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1" x14ac:dyDescent="0.2">
      <c r="A1120" s="235">
        <v>247</v>
      </c>
      <c r="B1120" s="236" t="s">
        <v>1479</v>
      </c>
      <c r="C1120" s="245" t="s">
        <v>1480</v>
      </c>
      <c r="D1120" s="237" t="s">
        <v>321</v>
      </c>
      <c r="E1120" s="238">
        <v>2.2574999999999998</v>
      </c>
      <c r="F1120" s="239"/>
      <c r="G1120" s="240">
        <f>ROUND(E1120*F1120,2)</f>
        <v>0</v>
      </c>
      <c r="H1120" s="239"/>
      <c r="I1120" s="240">
        <f>ROUND(E1120*H1120,2)</f>
        <v>0</v>
      </c>
      <c r="J1120" s="239"/>
      <c r="K1120" s="240">
        <f>ROUND(E1120*J1120,2)</f>
        <v>0</v>
      </c>
      <c r="L1120" s="240">
        <v>21</v>
      </c>
      <c r="M1120" s="240">
        <f>G1120*(1+L1120/100)</f>
        <v>0</v>
      </c>
      <c r="N1120" s="238">
        <v>0</v>
      </c>
      <c r="O1120" s="238">
        <f>ROUND(E1120*N1120,2)</f>
        <v>0</v>
      </c>
      <c r="P1120" s="238">
        <v>1.32E-2</v>
      </c>
      <c r="Q1120" s="238">
        <f>ROUND(E1120*P1120,2)</f>
        <v>0.03</v>
      </c>
      <c r="R1120" s="240" t="s">
        <v>643</v>
      </c>
      <c r="S1120" s="240" t="s">
        <v>258</v>
      </c>
      <c r="T1120" s="241" t="s">
        <v>258</v>
      </c>
      <c r="U1120" s="223">
        <v>0.71067000000000002</v>
      </c>
      <c r="V1120" s="223">
        <f>ROUND(E1120*U1120,2)</f>
        <v>1.6</v>
      </c>
      <c r="W1120" s="223"/>
      <c r="X1120" s="223" t="s">
        <v>297</v>
      </c>
      <c r="Y1120" s="223" t="s">
        <v>261</v>
      </c>
      <c r="Z1120" s="212"/>
      <c r="AA1120" s="212"/>
      <c r="AB1120" s="212"/>
      <c r="AC1120" s="212"/>
      <c r="AD1120" s="212"/>
      <c r="AE1120" s="212"/>
      <c r="AF1120" s="212"/>
      <c r="AG1120" s="212" t="s">
        <v>298</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47" t="s">
        <v>1474</v>
      </c>
      <c r="D1121" s="225"/>
      <c r="E1121" s="226"/>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289</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47" t="s">
        <v>1481</v>
      </c>
      <c r="D1122" s="225"/>
      <c r="E1122" s="226">
        <v>2.2574999999999998</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289</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ht="22.5" outlineLevel="1" x14ac:dyDescent="0.2">
      <c r="A1123" s="235">
        <v>248</v>
      </c>
      <c r="B1123" s="236" t="s">
        <v>1482</v>
      </c>
      <c r="C1123" s="245" t="s">
        <v>1483</v>
      </c>
      <c r="D1123" s="237" t="s">
        <v>321</v>
      </c>
      <c r="E1123" s="238">
        <v>12.173</v>
      </c>
      <c r="F1123" s="239"/>
      <c r="G1123" s="240">
        <f>ROUND(E1123*F1123,2)</f>
        <v>0</v>
      </c>
      <c r="H1123" s="239"/>
      <c r="I1123" s="240">
        <f>ROUND(E1123*H1123,2)</f>
        <v>0</v>
      </c>
      <c r="J1123" s="239"/>
      <c r="K1123" s="240">
        <f>ROUND(E1123*J1123,2)</f>
        <v>0</v>
      </c>
      <c r="L1123" s="240">
        <v>21</v>
      </c>
      <c r="M1123" s="240">
        <f>G1123*(1+L1123/100)</f>
        <v>0</v>
      </c>
      <c r="N1123" s="238">
        <v>0</v>
      </c>
      <c r="O1123" s="238">
        <f>ROUND(E1123*N1123,2)</f>
        <v>0</v>
      </c>
      <c r="P1123" s="238">
        <v>1.32E-2</v>
      </c>
      <c r="Q1123" s="238">
        <f>ROUND(E1123*P1123,2)</f>
        <v>0.16</v>
      </c>
      <c r="R1123" s="240" t="s">
        <v>643</v>
      </c>
      <c r="S1123" s="240" t="s">
        <v>258</v>
      </c>
      <c r="T1123" s="241" t="s">
        <v>258</v>
      </c>
      <c r="U1123" s="223">
        <v>0.45929999999999999</v>
      </c>
      <c r="V1123" s="223">
        <f>ROUND(E1123*U1123,2)</f>
        <v>5.59</v>
      </c>
      <c r="W1123" s="223"/>
      <c r="X1123" s="223" t="s">
        <v>297</v>
      </c>
      <c r="Y1123" s="223" t="s">
        <v>261</v>
      </c>
      <c r="Z1123" s="212"/>
      <c r="AA1123" s="212"/>
      <c r="AB1123" s="212"/>
      <c r="AC1123" s="212"/>
      <c r="AD1123" s="212"/>
      <c r="AE1123" s="212"/>
      <c r="AF1123" s="212"/>
      <c r="AG1123" s="212" t="s">
        <v>298</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47" t="s">
        <v>1474</v>
      </c>
      <c r="D1124" s="225"/>
      <c r="E1124" s="226"/>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289</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47" t="s">
        <v>1484</v>
      </c>
      <c r="D1125" s="225"/>
      <c r="E1125" s="226">
        <v>5.8369999999999997</v>
      </c>
      <c r="F1125" s="223"/>
      <c r="G1125" s="223"/>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289</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47" t="s">
        <v>1477</v>
      </c>
      <c r="D1126" s="225"/>
      <c r="E1126" s="226"/>
      <c r="F1126" s="223"/>
      <c r="G1126" s="223"/>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289</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47" t="s">
        <v>1485</v>
      </c>
      <c r="D1127" s="225"/>
      <c r="E1127" s="226">
        <v>6.3360000000000003</v>
      </c>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289</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ht="22.5" outlineLevel="1" x14ac:dyDescent="0.2">
      <c r="A1128" s="235">
        <v>249</v>
      </c>
      <c r="B1128" s="236" t="s">
        <v>1486</v>
      </c>
      <c r="C1128" s="245" t="s">
        <v>1487</v>
      </c>
      <c r="D1128" s="237" t="s">
        <v>321</v>
      </c>
      <c r="E1128" s="238">
        <v>8.07</v>
      </c>
      <c r="F1128" s="239"/>
      <c r="G1128" s="240">
        <f>ROUND(E1128*F1128,2)</f>
        <v>0</v>
      </c>
      <c r="H1128" s="239"/>
      <c r="I1128" s="240">
        <f>ROUND(E1128*H1128,2)</f>
        <v>0</v>
      </c>
      <c r="J1128" s="239"/>
      <c r="K1128" s="240">
        <f>ROUND(E1128*J1128,2)</f>
        <v>0</v>
      </c>
      <c r="L1128" s="240">
        <v>21</v>
      </c>
      <c r="M1128" s="240">
        <f>G1128*(1+L1128/100)</f>
        <v>0</v>
      </c>
      <c r="N1128" s="238">
        <v>0</v>
      </c>
      <c r="O1128" s="238">
        <f>ROUND(E1128*N1128,2)</f>
        <v>0</v>
      </c>
      <c r="P1128" s="238">
        <v>1.32E-2</v>
      </c>
      <c r="Q1128" s="238">
        <f>ROUND(E1128*P1128,2)</f>
        <v>0.11</v>
      </c>
      <c r="R1128" s="240" t="s">
        <v>643</v>
      </c>
      <c r="S1128" s="240" t="s">
        <v>258</v>
      </c>
      <c r="T1128" s="241" t="s">
        <v>258</v>
      </c>
      <c r="U1128" s="223">
        <v>0.31030000000000002</v>
      </c>
      <c r="V1128" s="223">
        <f>ROUND(E1128*U1128,2)</f>
        <v>2.5</v>
      </c>
      <c r="W1128" s="223"/>
      <c r="X1128" s="223" t="s">
        <v>297</v>
      </c>
      <c r="Y1128" s="223" t="s">
        <v>261</v>
      </c>
      <c r="Z1128" s="212"/>
      <c r="AA1128" s="212"/>
      <c r="AB1128" s="212"/>
      <c r="AC1128" s="212"/>
      <c r="AD1128" s="212"/>
      <c r="AE1128" s="212"/>
      <c r="AF1128" s="212"/>
      <c r="AG1128" s="212" t="s">
        <v>298</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7" t="s">
        <v>740</v>
      </c>
      <c r="D1129" s="225"/>
      <c r="E1129" s="226"/>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289</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47" t="s">
        <v>1488</v>
      </c>
      <c r="D1130" s="225"/>
      <c r="E1130" s="226">
        <v>8.07</v>
      </c>
      <c r="F1130" s="223"/>
      <c r="G1130" s="223"/>
      <c r="H1130" s="223"/>
      <c r="I1130" s="223"/>
      <c r="J1130" s="223"/>
      <c r="K1130" s="223"/>
      <c r="L1130" s="223"/>
      <c r="M1130" s="223"/>
      <c r="N1130" s="222"/>
      <c r="O1130" s="222"/>
      <c r="P1130" s="222"/>
      <c r="Q1130" s="222"/>
      <c r="R1130" s="223"/>
      <c r="S1130" s="223"/>
      <c r="T1130" s="223"/>
      <c r="U1130" s="223"/>
      <c r="V1130" s="223"/>
      <c r="W1130" s="223"/>
      <c r="X1130" s="223"/>
      <c r="Y1130" s="223"/>
      <c r="Z1130" s="212"/>
      <c r="AA1130" s="212"/>
      <c r="AB1130" s="212"/>
      <c r="AC1130" s="212"/>
      <c r="AD1130" s="212"/>
      <c r="AE1130" s="212"/>
      <c r="AF1130" s="212"/>
      <c r="AG1130" s="212" t="s">
        <v>289</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ht="22.5" outlineLevel="1" x14ac:dyDescent="0.2">
      <c r="A1131" s="235">
        <v>250</v>
      </c>
      <c r="B1131" s="236" t="s">
        <v>1489</v>
      </c>
      <c r="C1131" s="245" t="s">
        <v>1490</v>
      </c>
      <c r="D1131" s="237" t="s">
        <v>524</v>
      </c>
      <c r="E1131" s="238">
        <v>7</v>
      </c>
      <c r="F1131" s="239"/>
      <c r="G1131" s="240">
        <f>ROUND(E1131*F1131,2)</f>
        <v>0</v>
      </c>
      <c r="H1131" s="239"/>
      <c r="I1131" s="240">
        <f>ROUND(E1131*H1131,2)</f>
        <v>0</v>
      </c>
      <c r="J1131" s="239"/>
      <c r="K1131" s="240">
        <f>ROUND(E1131*J1131,2)</f>
        <v>0</v>
      </c>
      <c r="L1131" s="240">
        <v>21</v>
      </c>
      <c r="M1131" s="240">
        <f>G1131*(1+L1131/100)</f>
        <v>0</v>
      </c>
      <c r="N1131" s="238">
        <v>1.6000000000000001E-4</v>
      </c>
      <c r="O1131" s="238">
        <f>ROUND(E1131*N1131,2)</f>
        <v>0</v>
      </c>
      <c r="P1131" s="238">
        <v>0.01</v>
      </c>
      <c r="Q1131" s="238">
        <f>ROUND(E1131*P1131,2)</f>
        <v>7.0000000000000007E-2</v>
      </c>
      <c r="R1131" s="240" t="s">
        <v>643</v>
      </c>
      <c r="S1131" s="240" t="s">
        <v>258</v>
      </c>
      <c r="T1131" s="241" t="s">
        <v>258</v>
      </c>
      <c r="U1131" s="223">
        <v>0.11600000000000001</v>
      </c>
      <c r="V1131" s="223">
        <f>ROUND(E1131*U1131,2)</f>
        <v>0.81</v>
      </c>
      <c r="W1131" s="223"/>
      <c r="X1131" s="223" t="s">
        <v>297</v>
      </c>
      <c r="Y1131" s="223" t="s">
        <v>261</v>
      </c>
      <c r="Z1131" s="212"/>
      <c r="AA1131" s="212"/>
      <c r="AB1131" s="212"/>
      <c r="AC1131" s="212"/>
      <c r="AD1131" s="212"/>
      <c r="AE1131" s="212"/>
      <c r="AF1131" s="212"/>
      <c r="AG1131" s="212" t="s">
        <v>298</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47" t="s">
        <v>1491</v>
      </c>
      <c r="D1132" s="225"/>
      <c r="E1132" s="226">
        <v>7</v>
      </c>
      <c r="F1132" s="223"/>
      <c r="G1132" s="223"/>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289</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ht="22.5" outlineLevel="1" x14ac:dyDescent="0.2">
      <c r="A1133" s="235">
        <v>251</v>
      </c>
      <c r="B1133" s="236" t="s">
        <v>1492</v>
      </c>
      <c r="C1133" s="245" t="s">
        <v>1493</v>
      </c>
      <c r="D1133" s="237" t="s">
        <v>321</v>
      </c>
      <c r="E1133" s="238">
        <v>16.27</v>
      </c>
      <c r="F1133" s="239"/>
      <c r="G1133" s="240">
        <f>ROUND(E1133*F1133,2)</f>
        <v>0</v>
      </c>
      <c r="H1133" s="239"/>
      <c r="I1133" s="240">
        <f>ROUND(E1133*H1133,2)</f>
        <v>0</v>
      </c>
      <c r="J1133" s="239"/>
      <c r="K1133" s="240">
        <f>ROUND(E1133*J1133,2)</f>
        <v>0</v>
      </c>
      <c r="L1133" s="240">
        <v>21</v>
      </c>
      <c r="M1133" s="240">
        <f>G1133*(1+L1133/100)</f>
        <v>0</v>
      </c>
      <c r="N1133" s="238">
        <v>0</v>
      </c>
      <c r="O1133" s="238">
        <f>ROUND(E1133*N1133,2)</f>
        <v>0</v>
      </c>
      <c r="P1133" s="238">
        <v>1.4E-2</v>
      </c>
      <c r="Q1133" s="238">
        <f>ROUND(E1133*P1133,2)</f>
        <v>0.23</v>
      </c>
      <c r="R1133" s="240" t="s">
        <v>643</v>
      </c>
      <c r="S1133" s="240" t="s">
        <v>258</v>
      </c>
      <c r="T1133" s="241" t="s">
        <v>258</v>
      </c>
      <c r="U1133" s="223">
        <v>0.1</v>
      </c>
      <c r="V1133" s="223">
        <f>ROUND(E1133*U1133,2)</f>
        <v>1.63</v>
      </c>
      <c r="W1133" s="223"/>
      <c r="X1133" s="223" t="s">
        <v>297</v>
      </c>
      <c r="Y1133" s="223" t="s">
        <v>1213</v>
      </c>
      <c r="Z1133" s="212"/>
      <c r="AA1133" s="212"/>
      <c r="AB1133" s="212"/>
      <c r="AC1133" s="212"/>
      <c r="AD1133" s="212"/>
      <c r="AE1133" s="212"/>
      <c r="AF1133" s="212"/>
      <c r="AG1133" s="212" t="s">
        <v>298</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47" t="s">
        <v>1494</v>
      </c>
      <c r="D1134" s="225"/>
      <c r="E1134" s="226">
        <v>16.27</v>
      </c>
      <c r="F1134" s="223"/>
      <c r="G1134" s="223"/>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289</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ht="22.5" outlineLevel="1" x14ac:dyDescent="0.2">
      <c r="A1135" s="257">
        <v>252</v>
      </c>
      <c r="B1135" s="258" t="s">
        <v>1495</v>
      </c>
      <c r="C1135" s="268" t="s">
        <v>1496</v>
      </c>
      <c r="D1135" s="259" t="s">
        <v>321</v>
      </c>
      <c r="E1135" s="260">
        <v>32.29</v>
      </c>
      <c r="F1135" s="261"/>
      <c r="G1135" s="262">
        <f>ROUND(E1135*F1135,2)</f>
        <v>0</v>
      </c>
      <c r="H1135" s="261"/>
      <c r="I1135" s="262">
        <f>ROUND(E1135*H1135,2)</f>
        <v>0</v>
      </c>
      <c r="J1135" s="261"/>
      <c r="K1135" s="262">
        <f>ROUND(E1135*J1135,2)</f>
        <v>0</v>
      </c>
      <c r="L1135" s="262">
        <v>21</v>
      </c>
      <c r="M1135" s="262">
        <f>G1135*(1+L1135/100)</f>
        <v>0</v>
      </c>
      <c r="N1135" s="260">
        <v>1.6000000000000001E-4</v>
      </c>
      <c r="O1135" s="260">
        <f>ROUND(E1135*N1135,2)</f>
        <v>0.01</v>
      </c>
      <c r="P1135" s="260">
        <v>0</v>
      </c>
      <c r="Q1135" s="260">
        <f>ROUND(E1135*P1135,2)</f>
        <v>0</v>
      </c>
      <c r="R1135" s="262" t="s">
        <v>643</v>
      </c>
      <c r="S1135" s="262" t="s">
        <v>258</v>
      </c>
      <c r="T1135" s="263" t="s">
        <v>258</v>
      </c>
      <c r="U1135" s="223">
        <v>1.026</v>
      </c>
      <c r="V1135" s="223">
        <f>ROUND(E1135*U1135,2)</f>
        <v>33.130000000000003</v>
      </c>
      <c r="W1135" s="223"/>
      <c r="X1135" s="223" t="s">
        <v>297</v>
      </c>
      <c r="Y1135" s="223" t="s">
        <v>261</v>
      </c>
      <c r="Z1135" s="212"/>
      <c r="AA1135" s="212"/>
      <c r="AB1135" s="212"/>
      <c r="AC1135" s="212"/>
      <c r="AD1135" s="212"/>
      <c r="AE1135" s="212"/>
      <c r="AF1135" s="212"/>
      <c r="AG1135" s="212" t="s">
        <v>298</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35">
        <v>253</v>
      </c>
      <c r="B1136" s="236" t="s">
        <v>1497</v>
      </c>
      <c r="C1136" s="245" t="s">
        <v>1498</v>
      </c>
      <c r="D1136" s="237" t="s">
        <v>524</v>
      </c>
      <c r="E1136" s="238">
        <v>49.4</v>
      </c>
      <c r="F1136" s="239"/>
      <c r="G1136" s="240">
        <f>ROUND(E1136*F1136,2)</f>
        <v>0</v>
      </c>
      <c r="H1136" s="239"/>
      <c r="I1136" s="240">
        <f>ROUND(E1136*H1136,2)</f>
        <v>0</v>
      </c>
      <c r="J1136" s="239"/>
      <c r="K1136" s="240">
        <f>ROUND(E1136*J1136,2)</f>
        <v>0</v>
      </c>
      <c r="L1136" s="240">
        <v>21</v>
      </c>
      <c r="M1136" s="240">
        <f>G1136*(1+L1136/100)</f>
        <v>0</v>
      </c>
      <c r="N1136" s="238">
        <v>1.6000000000000001E-4</v>
      </c>
      <c r="O1136" s="238">
        <f>ROUND(E1136*N1136,2)</f>
        <v>0.01</v>
      </c>
      <c r="P1136" s="238">
        <v>1.7000000000000001E-2</v>
      </c>
      <c r="Q1136" s="238">
        <f>ROUND(E1136*P1136,2)</f>
        <v>0.84</v>
      </c>
      <c r="R1136" s="240" t="s">
        <v>643</v>
      </c>
      <c r="S1136" s="240" t="s">
        <v>258</v>
      </c>
      <c r="T1136" s="241" t="s">
        <v>258</v>
      </c>
      <c r="U1136" s="223">
        <v>0.126</v>
      </c>
      <c r="V1136" s="223">
        <f>ROUND(E1136*U1136,2)</f>
        <v>6.22</v>
      </c>
      <c r="W1136" s="223"/>
      <c r="X1136" s="223" t="s">
        <v>297</v>
      </c>
      <c r="Y1136" s="223" t="s">
        <v>261</v>
      </c>
      <c r="Z1136" s="212"/>
      <c r="AA1136" s="212"/>
      <c r="AB1136" s="212"/>
      <c r="AC1136" s="212"/>
      <c r="AD1136" s="212"/>
      <c r="AE1136" s="212"/>
      <c r="AF1136" s="212"/>
      <c r="AG1136" s="212" t="s">
        <v>298</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
      <c r="A1137" s="219"/>
      <c r="B1137" s="220"/>
      <c r="C1137" s="247" t="s">
        <v>1499</v>
      </c>
      <c r="D1137" s="225"/>
      <c r="E1137" s="226">
        <v>49.4</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289</v>
      </c>
      <c r="AH1137" s="212">
        <v>5</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35">
        <v>254</v>
      </c>
      <c r="B1138" s="236" t="s">
        <v>1500</v>
      </c>
      <c r="C1138" s="245" t="s">
        <v>1501</v>
      </c>
      <c r="D1138" s="237" t="s">
        <v>524</v>
      </c>
      <c r="E1138" s="238">
        <v>49.4</v>
      </c>
      <c r="F1138" s="239"/>
      <c r="G1138" s="240">
        <f>ROUND(E1138*F1138,2)</f>
        <v>0</v>
      </c>
      <c r="H1138" s="239"/>
      <c r="I1138" s="240">
        <f>ROUND(E1138*H1138,2)</f>
        <v>0</v>
      </c>
      <c r="J1138" s="239"/>
      <c r="K1138" s="240">
        <f>ROUND(E1138*J1138,2)</f>
        <v>0</v>
      </c>
      <c r="L1138" s="240">
        <v>21</v>
      </c>
      <c r="M1138" s="240">
        <f>G1138*(1+L1138/100)</f>
        <v>0</v>
      </c>
      <c r="N1138" s="238">
        <v>1.6000000000000001E-4</v>
      </c>
      <c r="O1138" s="238">
        <f>ROUND(E1138*N1138,2)</f>
        <v>0.01</v>
      </c>
      <c r="P1138" s="238">
        <v>3.3000000000000002E-2</v>
      </c>
      <c r="Q1138" s="238">
        <f>ROUND(E1138*P1138,2)</f>
        <v>1.63</v>
      </c>
      <c r="R1138" s="240" t="s">
        <v>643</v>
      </c>
      <c r="S1138" s="240" t="s">
        <v>258</v>
      </c>
      <c r="T1138" s="241" t="s">
        <v>258</v>
      </c>
      <c r="U1138" s="223">
        <v>0.186</v>
      </c>
      <c r="V1138" s="223">
        <f>ROUND(E1138*U1138,2)</f>
        <v>9.19</v>
      </c>
      <c r="W1138" s="223"/>
      <c r="X1138" s="223" t="s">
        <v>297</v>
      </c>
      <c r="Y1138" s="223" t="s">
        <v>261</v>
      </c>
      <c r="Z1138" s="212"/>
      <c r="AA1138" s="212"/>
      <c r="AB1138" s="212"/>
      <c r="AC1138" s="212"/>
      <c r="AD1138" s="212"/>
      <c r="AE1138" s="212"/>
      <c r="AF1138" s="212"/>
      <c r="AG1138" s="212" t="s">
        <v>298</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47" t="s">
        <v>1502</v>
      </c>
      <c r="D1139" s="225"/>
      <c r="E1139" s="226">
        <v>49.4</v>
      </c>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289</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ht="22.5" outlineLevel="1" x14ac:dyDescent="0.2">
      <c r="A1140" s="235">
        <v>255</v>
      </c>
      <c r="B1140" s="236" t="s">
        <v>1503</v>
      </c>
      <c r="C1140" s="245" t="s">
        <v>1504</v>
      </c>
      <c r="D1140" s="237" t="s">
        <v>524</v>
      </c>
      <c r="E1140" s="238">
        <v>36.299999999999997</v>
      </c>
      <c r="F1140" s="239"/>
      <c r="G1140" s="240">
        <f>ROUND(E1140*F1140,2)</f>
        <v>0</v>
      </c>
      <c r="H1140" s="239"/>
      <c r="I1140" s="240">
        <f>ROUND(E1140*H1140,2)</f>
        <v>0</v>
      </c>
      <c r="J1140" s="239"/>
      <c r="K1140" s="240">
        <f>ROUND(E1140*J1140,2)</f>
        <v>0</v>
      </c>
      <c r="L1140" s="240">
        <v>21</v>
      </c>
      <c r="M1140" s="240">
        <f>G1140*(1+L1140/100)</f>
        <v>0</v>
      </c>
      <c r="N1140" s="238">
        <v>1.6000000000000001E-4</v>
      </c>
      <c r="O1140" s="238">
        <f>ROUND(E1140*N1140,2)</f>
        <v>0.01</v>
      </c>
      <c r="P1140" s="238">
        <v>2.4750000000000001E-2</v>
      </c>
      <c r="Q1140" s="238">
        <f>ROUND(E1140*P1140,2)</f>
        <v>0.9</v>
      </c>
      <c r="R1140" s="240" t="s">
        <v>643</v>
      </c>
      <c r="S1140" s="240" t="s">
        <v>258</v>
      </c>
      <c r="T1140" s="241" t="s">
        <v>258</v>
      </c>
      <c r="U1140" s="223">
        <v>0.34889999999999999</v>
      </c>
      <c r="V1140" s="223">
        <f>ROUND(E1140*U1140,2)</f>
        <v>12.67</v>
      </c>
      <c r="W1140" s="223"/>
      <c r="X1140" s="223" t="s">
        <v>297</v>
      </c>
      <c r="Y1140" s="223" t="s">
        <v>261</v>
      </c>
      <c r="Z1140" s="212"/>
      <c r="AA1140" s="212"/>
      <c r="AB1140" s="212"/>
      <c r="AC1140" s="212"/>
      <c r="AD1140" s="212"/>
      <c r="AE1140" s="212"/>
      <c r="AF1140" s="212"/>
      <c r="AG1140" s="212" t="s">
        <v>298</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2" x14ac:dyDescent="0.2">
      <c r="A1141" s="219"/>
      <c r="B1141" s="220"/>
      <c r="C1141" s="247" t="s">
        <v>723</v>
      </c>
      <c r="D1141" s="225"/>
      <c r="E1141" s="226"/>
      <c r="F1141" s="223"/>
      <c r="G1141" s="223"/>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289</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47" t="s">
        <v>1505</v>
      </c>
      <c r="D1142" s="225"/>
      <c r="E1142" s="226">
        <v>36.299999999999997</v>
      </c>
      <c r="F1142" s="223"/>
      <c r="G1142" s="223"/>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289</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5">
        <v>256</v>
      </c>
      <c r="B1143" s="236" t="s">
        <v>1506</v>
      </c>
      <c r="C1143" s="245" t="s">
        <v>1507</v>
      </c>
      <c r="D1143" s="237" t="s">
        <v>321</v>
      </c>
      <c r="E1143" s="238">
        <v>101.43600000000001</v>
      </c>
      <c r="F1143" s="239"/>
      <c r="G1143" s="240">
        <f>ROUND(E1143*F1143,2)</f>
        <v>0</v>
      </c>
      <c r="H1143" s="239"/>
      <c r="I1143" s="240">
        <f>ROUND(E1143*H1143,2)</f>
        <v>0</v>
      </c>
      <c r="J1143" s="239"/>
      <c r="K1143" s="240">
        <f>ROUND(E1143*J1143,2)</f>
        <v>0</v>
      </c>
      <c r="L1143" s="240">
        <v>21</v>
      </c>
      <c r="M1143" s="240">
        <f>G1143*(1+L1143/100)</f>
        <v>0</v>
      </c>
      <c r="N1143" s="238">
        <v>1.6000000000000001E-4</v>
      </c>
      <c r="O1143" s="238">
        <f>ROUND(E1143*N1143,2)</f>
        <v>0.02</v>
      </c>
      <c r="P1143" s="238">
        <v>6.4000000000000001E-2</v>
      </c>
      <c r="Q1143" s="238">
        <f>ROUND(E1143*P1143,2)</f>
        <v>6.49</v>
      </c>
      <c r="R1143" s="240" t="s">
        <v>643</v>
      </c>
      <c r="S1143" s="240" t="s">
        <v>258</v>
      </c>
      <c r="T1143" s="241" t="s">
        <v>258</v>
      </c>
      <c r="U1143" s="223">
        <v>0.26600000000000001</v>
      </c>
      <c r="V1143" s="223">
        <f>ROUND(E1143*U1143,2)</f>
        <v>26.98</v>
      </c>
      <c r="W1143" s="223"/>
      <c r="X1143" s="223" t="s">
        <v>297</v>
      </c>
      <c r="Y1143" s="223" t="s">
        <v>261</v>
      </c>
      <c r="Z1143" s="212"/>
      <c r="AA1143" s="212"/>
      <c r="AB1143" s="212"/>
      <c r="AC1143" s="212"/>
      <c r="AD1143" s="212"/>
      <c r="AE1143" s="212"/>
      <c r="AF1143" s="212"/>
      <c r="AG1143" s="212" t="s">
        <v>298</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47" t="s">
        <v>715</v>
      </c>
      <c r="D1144" s="225"/>
      <c r="E1144" s="226"/>
      <c r="F1144" s="223"/>
      <c r="G1144" s="223"/>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289</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47" t="s">
        <v>1508</v>
      </c>
      <c r="D1145" s="225"/>
      <c r="E1145" s="226">
        <v>10.3024</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289</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7" t="s">
        <v>1509</v>
      </c>
      <c r="D1146" s="225"/>
      <c r="E1146" s="226">
        <v>32.19</v>
      </c>
      <c r="F1146" s="223"/>
      <c r="G1146" s="223"/>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289</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47" t="s">
        <v>740</v>
      </c>
      <c r="D1147" s="225"/>
      <c r="E1147" s="226"/>
      <c r="F1147" s="223"/>
      <c r="G1147" s="223"/>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289</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47" t="s">
        <v>1510</v>
      </c>
      <c r="D1148" s="225"/>
      <c r="E1148" s="226">
        <v>6.93</v>
      </c>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289</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47" t="s">
        <v>1511</v>
      </c>
      <c r="D1149" s="225"/>
      <c r="E1149" s="226">
        <v>8.5749999999999993</v>
      </c>
      <c r="F1149" s="223"/>
      <c r="G1149" s="223"/>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289</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47" t="s">
        <v>1512</v>
      </c>
      <c r="D1150" s="225"/>
      <c r="E1150" s="226">
        <v>21.188600000000001</v>
      </c>
      <c r="F1150" s="223"/>
      <c r="G1150" s="223"/>
      <c r="H1150" s="223"/>
      <c r="I1150" s="223"/>
      <c r="J1150" s="223"/>
      <c r="K1150" s="223"/>
      <c r="L1150" s="223"/>
      <c r="M1150" s="223"/>
      <c r="N1150" s="222"/>
      <c r="O1150" s="222"/>
      <c r="P1150" s="222"/>
      <c r="Q1150" s="222"/>
      <c r="R1150" s="223"/>
      <c r="S1150" s="223"/>
      <c r="T1150" s="223"/>
      <c r="U1150" s="223"/>
      <c r="V1150" s="223"/>
      <c r="W1150" s="223"/>
      <c r="X1150" s="223"/>
      <c r="Y1150" s="223"/>
      <c r="Z1150" s="212"/>
      <c r="AA1150" s="212"/>
      <c r="AB1150" s="212"/>
      <c r="AC1150" s="212"/>
      <c r="AD1150" s="212"/>
      <c r="AE1150" s="212"/>
      <c r="AF1150" s="212"/>
      <c r="AG1150" s="212" t="s">
        <v>289</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7" t="s">
        <v>723</v>
      </c>
      <c r="D1151" s="225"/>
      <c r="E1151" s="226"/>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289</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7" t="s">
        <v>1513</v>
      </c>
      <c r="D1152" s="225"/>
      <c r="E1152" s="226">
        <v>22.25</v>
      </c>
      <c r="F1152" s="223"/>
      <c r="G1152" s="223"/>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289</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ht="22.5" outlineLevel="1" x14ac:dyDescent="0.2">
      <c r="A1153" s="257">
        <v>257</v>
      </c>
      <c r="B1153" s="258" t="s">
        <v>1514</v>
      </c>
      <c r="C1153" s="268" t="s">
        <v>1515</v>
      </c>
      <c r="D1153" s="259" t="s">
        <v>368</v>
      </c>
      <c r="E1153" s="260">
        <v>9</v>
      </c>
      <c r="F1153" s="261"/>
      <c r="G1153" s="262">
        <f>ROUND(E1153*F1153,2)</f>
        <v>0</v>
      </c>
      <c r="H1153" s="261"/>
      <c r="I1153" s="262">
        <f>ROUND(E1153*H1153,2)</f>
        <v>0</v>
      </c>
      <c r="J1153" s="261"/>
      <c r="K1153" s="262">
        <f>ROUND(E1153*J1153,2)</f>
        <v>0</v>
      </c>
      <c r="L1153" s="262">
        <v>21</v>
      </c>
      <c r="M1153" s="262">
        <f>G1153*(1+L1153/100)</f>
        <v>0</v>
      </c>
      <c r="N1153" s="260">
        <v>0</v>
      </c>
      <c r="O1153" s="260">
        <f>ROUND(E1153*N1153,2)</f>
        <v>0</v>
      </c>
      <c r="P1153" s="260">
        <v>2.0080000000000001E-2</v>
      </c>
      <c r="Q1153" s="260">
        <f>ROUND(E1153*P1153,2)</f>
        <v>0.18</v>
      </c>
      <c r="R1153" s="262" t="s">
        <v>1516</v>
      </c>
      <c r="S1153" s="262" t="s">
        <v>258</v>
      </c>
      <c r="T1153" s="263" t="s">
        <v>258</v>
      </c>
      <c r="U1153" s="223">
        <v>0.10580000000000001</v>
      </c>
      <c r="V1153" s="223">
        <f>ROUND(E1153*U1153,2)</f>
        <v>0.95</v>
      </c>
      <c r="W1153" s="223"/>
      <c r="X1153" s="223" t="s">
        <v>297</v>
      </c>
      <c r="Y1153" s="223" t="s">
        <v>261</v>
      </c>
      <c r="Z1153" s="212"/>
      <c r="AA1153" s="212"/>
      <c r="AB1153" s="212"/>
      <c r="AC1153" s="212"/>
      <c r="AD1153" s="212"/>
      <c r="AE1153" s="212"/>
      <c r="AF1153" s="212"/>
      <c r="AG1153" s="212" t="s">
        <v>298</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35">
        <v>258</v>
      </c>
      <c r="B1154" s="236" t="s">
        <v>1517</v>
      </c>
      <c r="C1154" s="245" t="s">
        <v>1518</v>
      </c>
      <c r="D1154" s="237" t="s">
        <v>524</v>
      </c>
      <c r="E1154" s="238">
        <v>9.6</v>
      </c>
      <c r="F1154" s="239"/>
      <c r="G1154" s="240">
        <f>ROUND(E1154*F1154,2)</f>
        <v>0</v>
      </c>
      <c r="H1154" s="239"/>
      <c r="I1154" s="240">
        <f>ROUND(E1154*H1154,2)</f>
        <v>0</v>
      </c>
      <c r="J1154" s="239"/>
      <c r="K1154" s="240">
        <f>ROUND(E1154*J1154,2)</f>
        <v>0</v>
      </c>
      <c r="L1154" s="240">
        <v>21</v>
      </c>
      <c r="M1154" s="240">
        <f>G1154*(1+L1154/100)</f>
        <v>0</v>
      </c>
      <c r="N1154" s="238">
        <v>0</v>
      </c>
      <c r="O1154" s="238">
        <f>ROUND(E1154*N1154,2)</f>
        <v>0</v>
      </c>
      <c r="P1154" s="238">
        <v>1.3500000000000001E-3</v>
      </c>
      <c r="Q1154" s="238">
        <f>ROUND(E1154*P1154,2)</f>
        <v>0.01</v>
      </c>
      <c r="R1154" s="240" t="s">
        <v>1516</v>
      </c>
      <c r="S1154" s="240" t="s">
        <v>258</v>
      </c>
      <c r="T1154" s="241" t="s">
        <v>258</v>
      </c>
      <c r="U1154" s="223">
        <v>9.1999999999999998E-2</v>
      </c>
      <c r="V1154" s="223">
        <f>ROUND(E1154*U1154,2)</f>
        <v>0.88</v>
      </c>
      <c r="W1154" s="223"/>
      <c r="X1154" s="223" t="s">
        <v>297</v>
      </c>
      <c r="Y1154" s="223" t="s">
        <v>261</v>
      </c>
      <c r="Z1154" s="212"/>
      <c r="AA1154" s="212"/>
      <c r="AB1154" s="212"/>
      <c r="AC1154" s="212"/>
      <c r="AD1154" s="212"/>
      <c r="AE1154" s="212"/>
      <c r="AF1154" s="212"/>
      <c r="AG1154" s="212" t="s">
        <v>298</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2" x14ac:dyDescent="0.2">
      <c r="A1155" s="219"/>
      <c r="B1155" s="220"/>
      <c r="C1155" s="247" t="s">
        <v>1519</v>
      </c>
      <c r="D1155" s="225"/>
      <c r="E1155" s="226">
        <v>2.4</v>
      </c>
      <c r="F1155" s="223"/>
      <c r="G1155" s="223"/>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289</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7" t="s">
        <v>1520</v>
      </c>
      <c r="D1156" s="225"/>
      <c r="E1156" s="226">
        <v>7.2</v>
      </c>
      <c r="F1156" s="223"/>
      <c r="G1156" s="223"/>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289</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57">
        <v>259</v>
      </c>
      <c r="B1157" s="258" t="s">
        <v>1521</v>
      </c>
      <c r="C1157" s="268" t="s">
        <v>1522</v>
      </c>
      <c r="D1157" s="259" t="s">
        <v>321</v>
      </c>
      <c r="E1157" s="260">
        <v>330</v>
      </c>
      <c r="F1157" s="261"/>
      <c r="G1157" s="262">
        <f>ROUND(E1157*F1157,2)</f>
        <v>0</v>
      </c>
      <c r="H1157" s="261"/>
      <c r="I1157" s="262">
        <f>ROUND(E1157*H1157,2)</f>
        <v>0</v>
      </c>
      <c r="J1157" s="261"/>
      <c r="K1157" s="262">
        <f>ROUND(E1157*J1157,2)</f>
        <v>0</v>
      </c>
      <c r="L1157" s="262">
        <v>21</v>
      </c>
      <c r="M1157" s="262">
        <f>G1157*(1+L1157/100)</f>
        <v>0</v>
      </c>
      <c r="N1157" s="260">
        <v>0</v>
      </c>
      <c r="O1157" s="260">
        <f>ROUND(E1157*N1157,2)</f>
        <v>0</v>
      </c>
      <c r="P1157" s="260">
        <v>4.7E-2</v>
      </c>
      <c r="Q1157" s="260">
        <f>ROUND(E1157*P1157,2)</f>
        <v>15.51</v>
      </c>
      <c r="R1157" s="262" t="s">
        <v>1523</v>
      </c>
      <c r="S1157" s="262" t="s">
        <v>258</v>
      </c>
      <c r="T1157" s="263" t="s">
        <v>258</v>
      </c>
      <c r="U1157" s="223">
        <v>0.16200000000000001</v>
      </c>
      <c r="V1157" s="223">
        <f>ROUND(E1157*U1157,2)</f>
        <v>53.46</v>
      </c>
      <c r="W1157" s="223"/>
      <c r="X1157" s="223" t="s">
        <v>297</v>
      </c>
      <c r="Y1157" s="223" t="s">
        <v>261</v>
      </c>
      <c r="Z1157" s="212"/>
      <c r="AA1157" s="212"/>
      <c r="AB1157" s="212"/>
      <c r="AC1157" s="212"/>
      <c r="AD1157" s="212"/>
      <c r="AE1157" s="212"/>
      <c r="AF1157" s="212"/>
      <c r="AG1157" s="212" t="s">
        <v>298</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35">
        <v>260</v>
      </c>
      <c r="B1158" s="236" t="s">
        <v>1524</v>
      </c>
      <c r="C1158" s="245" t="s">
        <v>1525</v>
      </c>
      <c r="D1158" s="237" t="s">
        <v>321</v>
      </c>
      <c r="E1158" s="238">
        <v>227.12</v>
      </c>
      <c r="F1158" s="239"/>
      <c r="G1158" s="240">
        <f>ROUND(E1158*F1158,2)</f>
        <v>0</v>
      </c>
      <c r="H1158" s="239"/>
      <c r="I1158" s="240">
        <f>ROUND(E1158*H1158,2)</f>
        <v>0</v>
      </c>
      <c r="J1158" s="239"/>
      <c r="K1158" s="240">
        <f>ROUND(E1158*J1158,2)</f>
        <v>0</v>
      </c>
      <c r="L1158" s="240">
        <v>21</v>
      </c>
      <c r="M1158" s="240">
        <f>G1158*(1+L1158/100)</f>
        <v>0</v>
      </c>
      <c r="N1158" s="238">
        <v>0</v>
      </c>
      <c r="O1158" s="238">
        <f>ROUND(E1158*N1158,2)</f>
        <v>0</v>
      </c>
      <c r="P1158" s="238">
        <v>1.8000000000000001E-4</v>
      </c>
      <c r="Q1158" s="238">
        <f>ROUND(E1158*P1158,2)</f>
        <v>0.04</v>
      </c>
      <c r="R1158" s="240" t="s">
        <v>1523</v>
      </c>
      <c r="S1158" s="240" t="s">
        <v>258</v>
      </c>
      <c r="T1158" s="241" t="s">
        <v>258</v>
      </c>
      <c r="U1158" s="223">
        <v>0.03</v>
      </c>
      <c r="V1158" s="223">
        <f>ROUND(E1158*U1158,2)</f>
        <v>6.81</v>
      </c>
      <c r="W1158" s="223"/>
      <c r="X1158" s="223" t="s">
        <v>297</v>
      </c>
      <c r="Y1158" s="223" t="s">
        <v>261</v>
      </c>
      <c r="Z1158" s="212"/>
      <c r="AA1158" s="212"/>
      <c r="AB1158" s="212"/>
      <c r="AC1158" s="212"/>
      <c r="AD1158" s="212"/>
      <c r="AE1158" s="212"/>
      <c r="AF1158" s="212"/>
      <c r="AG1158" s="212" t="s">
        <v>298</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2" x14ac:dyDescent="0.2">
      <c r="A1159" s="219"/>
      <c r="B1159" s="220"/>
      <c r="C1159" s="247" t="s">
        <v>1308</v>
      </c>
      <c r="D1159" s="225"/>
      <c r="E1159" s="226">
        <v>96.2</v>
      </c>
      <c r="F1159" s="223"/>
      <c r="G1159" s="223"/>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289</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47" t="s">
        <v>1526</v>
      </c>
      <c r="D1160" s="225"/>
      <c r="E1160" s="226">
        <v>130.91999999999999</v>
      </c>
      <c r="F1160" s="223"/>
      <c r="G1160" s="223"/>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289</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35">
        <v>261</v>
      </c>
      <c r="B1161" s="236" t="s">
        <v>1527</v>
      </c>
      <c r="C1161" s="245" t="s">
        <v>1528</v>
      </c>
      <c r="D1161" s="237" t="s">
        <v>321</v>
      </c>
      <c r="E1161" s="238">
        <v>4.95</v>
      </c>
      <c r="F1161" s="239"/>
      <c r="G1161" s="240">
        <f>ROUND(E1161*F1161,2)</f>
        <v>0</v>
      </c>
      <c r="H1161" s="239"/>
      <c r="I1161" s="240">
        <f>ROUND(E1161*H1161,2)</f>
        <v>0</v>
      </c>
      <c r="J1161" s="239"/>
      <c r="K1161" s="240">
        <f>ROUND(E1161*J1161,2)</f>
        <v>0</v>
      </c>
      <c r="L1161" s="240">
        <v>21</v>
      </c>
      <c r="M1161" s="240">
        <f>G1161*(1+L1161/100)</f>
        <v>0</v>
      </c>
      <c r="N1161" s="238">
        <v>0</v>
      </c>
      <c r="O1161" s="238">
        <f>ROUND(E1161*N1161,2)</f>
        <v>0</v>
      </c>
      <c r="P1161" s="238">
        <v>2.4649999999999998E-2</v>
      </c>
      <c r="Q1161" s="238">
        <f>ROUND(E1161*P1161,2)</f>
        <v>0.12</v>
      </c>
      <c r="R1161" s="240" t="s">
        <v>1529</v>
      </c>
      <c r="S1161" s="240" t="s">
        <v>258</v>
      </c>
      <c r="T1161" s="241" t="s">
        <v>258</v>
      </c>
      <c r="U1161" s="223">
        <v>0.25</v>
      </c>
      <c r="V1161" s="223">
        <f>ROUND(E1161*U1161,2)</f>
        <v>1.24</v>
      </c>
      <c r="W1161" s="223"/>
      <c r="X1161" s="223" t="s">
        <v>297</v>
      </c>
      <c r="Y1161" s="223" t="s">
        <v>261</v>
      </c>
      <c r="Z1161" s="212"/>
      <c r="AA1161" s="212"/>
      <c r="AB1161" s="212"/>
      <c r="AC1161" s="212"/>
      <c r="AD1161" s="212"/>
      <c r="AE1161" s="212"/>
      <c r="AF1161" s="212"/>
      <c r="AG1161" s="212" t="s">
        <v>298</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2" x14ac:dyDescent="0.2">
      <c r="A1162" s="219"/>
      <c r="B1162" s="220"/>
      <c r="C1162" s="247" t="s">
        <v>1530</v>
      </c>
      <c r="D1162" s="225"/>
      <c r="E1162" s="226">
        <v>4.95</v>
      </c>
      <c r="F1162" s="223"/>
      <c r="G1162" s="223"/>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289</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57">
        <v>262</v>
      </c>
      <c r="B1163" s="258" t="s">
        <v>1531</v>
      </c>
      <c r="C1163" s="268" t="s">
        <v>1532</v>
      </c>
      <c r="D1163" s="259" t="s">
        <v>368</v>
      </c>
      <c r="E1163" s="260">
        <v>1</v>
      </c>
      <c r="F1163" s="261"/>
      <c r="G1163" s="262">
        <f>ROUND(E1163*F1163,2)</f>
        <v>0</v>
      </c>
      <c r="H1163" s="261"/>
      <c r="I1163" s="262">
        <f>ROUND(E1163*H1163,2)</f>
        <v>0</v>
      </c>
      <c r="J1163" s="261"/>
      <c r="K1163" s="262">
        <f>ROUND(E1163*J1163,2)</f>
        <v>0</v>
      </c>
      <c r="L1163" s="262">
        <v>21</v>
      </c>
      <c r="M1163" s="262">
        <f>G1163*(1+L1163/100)</f>
        <v>0</v>
      </c>
      <c r="N1163" s="260">
        <v>0</v>
      </c>
      <c r="O1163" s="260">
        <f>ROUND(E1163*N1163,2)</f>
        <v>0</v>
      </c>
      <c r="P1163" s="260">
        <v>4.0000000000000001E-3</v>
      </c>
      <c r="Q1163" s="260">
        <f>ROUND(E1163*P1163,2)</f>
        <v>0</v>
      </c>
      <c r="R1163" s="262" t="s">
        <v>1529</v>
      </c>
      <c r="S1163" s="262" t="s">
        <v>258</v>
      </c>
      <c r="T1163" s="263" t="s">
        <v>258</v>
      </c>
      <c r="U1163" s="223">
        <v>0.27</v>
      </c>
      <c r="V1163" s="223">
        <f>ROUND(E1163*U1163,2)</f>
        <v>0.27</v>
      </c>
      <c r="W1163" s="223"/>
      <c r="X1163" s="223" t="s">
        <v>297</v>
      </c>
      <c r="Y1163" s="223" t="s">
        <v>261</v>
      </c>
      <c r="Z1163" s="212"/>
      <c r="AA1163" s="212"/>
      <c r="AB1163" s="212"/>
      <c r="AC1163" s="212"/>
      <c r="AD1163" s="212"/>
      <c r="AE1163" s="212"/>
      <c r="AF1163" s="212"/>
      <c r="AG1163" s="212" t="s">
        <v>298</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35">
        <v>263</v>
      </c>
      <c r="B1164" s="236" t="s">
        <v>1533</v>
      </c>
      <c r="C1164" s="245" t="s">
        <v>1534</v>
      </c>
      <c r="D1164" s="237" t="s">
        <v>321</v>
      </c>
      <c r="E1164" s="238">
        <v>206.69</v>
      </c>
      <c r="F1164" s="239"/>
      <c r="G1164" s="240">
        <f>ROUND(E1164*F1164,2)</f>
        <v>0</v>
      </c>
      <c r="H1164" s="239"/>
      <c r="I1164" s="240">
        <f>ROUND(E1164*H1164,2)</f>
        <v>0</v>
      </c>
      <c r="J1164" s="239"/>
      <c r="K1164" s="240">
        <f>ROUND(E1164*J1164,2)</f>
        <v>0</v>
      </c>
      <c r="L1164" s="240">
        <v>21</v>
      </c>
      <c r="M1164" s="240">
        <f>G1164*(1+L1164/100)</f>
        <v>0</v>
      </c>
      <c r="N1164" s="238">
        <v>0</v>
      </c>
      <c r="O1164" s="238">
        <f>ROUND(E1164*N1164,2)</f>
        <v>0</v>
      </c>
      <c r="P1164" s="238">
        <v>1.2E-2</v>
      </c>
      <c r="Q1164" s="238">
        <f>ROUND(E1164*P1164,2)</f>
        <v>2.48</v>
      </c>
      <c r="R1164" s="240" t="s">
        <v>1241</v>
      </c>
      <c r="S1164" s="240" t="s">
        <v>258</v>
      </c>
      <c r="T1164" s="241" t="s">
        <v>258</v>
      </c>
      <c r="U1164" s="223">
        <v>0.13</v>
      </c>
      <c r="V1164" s="223">
        <f>ROUND(E1164*U1164,2)</f>
        <v>26.87</v>
      </c>
      <c r="W1164" s="223"/>
      <c r="X1164" s="223" t="s">
        <v>297</v>
      </c>
      <c r="Y1164" s="223" t="s">
        <v>261</v>
      </c>
      <c r="Z1164" s="212"/>
      <c r="AA1164" s="212"/>
      <c r="AB1164" s="212"/>
      <c r="AC1164" s="212"/>
      <c r="AD1164" s="212"/>
      <c r="AE1164" s="212"/>
      <c r="AF1164" s="212"/>
      <c r="AG1164" s="212" t="s">
        <v>298</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2" x14ac:dyDescent="0.2">
      <c r="A1165" s="219"/>
      <c r="B1165" s="220"/>
      <c r="C1165" s="247" t="s">
        <v>723</v>
      </c>
      <c r="D1165" s="225"/>
      <c r="E1165" s="226"/>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289</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ht="22.5" outlineLevel="3" x14ac:dyDescent="0.2">
      <c r="A1166" s="219"/>
      <c r="B1166" s="220"/>
      <c r="C1166" s="247" t="s">
        <v>1535</v>
      </c>
      <c r="D1166" s="225"/>
      <c r="E1166" s="226">
        <v>206.69</v>
      </c>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289</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35">
        <v>264</v>
      </c>
      <c r="B1167" s="236" t="s">
        <v>1536</v>
      </c>
      <c r="C1167" s="245" t="s">
        <v>1537</v>
      </c>
      <c r="D1167" s="237" t="s">
        <v>321</v>
      </c>
      <c r="E1167" s="238">
        <v>0.9</v>
      </c>
      <c r="F1167" s="239"/>
      <c r="G1167" s="240">
        <f>ROUND(E1167*F1167,2)</f>
        <v>0</v>
      </c>
      <c r="H1167" s="239"/>
      <c r="I1167" s="240">
        <f>ROUND(E1167*H1167,2)</f>
        <v>0</v>
      </c>
      <c r="J1167" s="239"/>
      <c r="K1167" s="240">
        <f>ROUND(E1167*J1167,2)</f>
        <v>0</v>
      </c>
      <c r="L1167" s="240">
        <v>21</v>
      </c>
      <c r="M1167" s="240">
        <f>G1167*(1+L1167/100)</f>
        <v>0</v>
      </c>
      <c r="N1167" s="238">
        <v>0</v>
      </c>
      <c r="O1167" s="238">
        <f>ROUND(E1167*N1167,2)</f>
        <v>0</v>
      </c>
      <c r="P1167" s="238">
        <v>2.1000000000000001E-2</v>
      </c>
      <c r="Q1167" s="238">
        <f>ROUND(E1167*P1167,2)</f>
        <v>0.02</v>
      </c>
      <c r="R1167" s="240" t="s">
        <v>1241</v>
      </c>
      <c r="S1167" s="240" t="s">
        <v>258</v>
      </c>
      <c r="T1167" s="241" t="s">
        <v>258</v>
      </c>
      <c r="U1167" s="223">
        <v>0.45</v>
      </c>
      <c r="V1167" s="223">
        <f>ROUND(E1167*U1167,2)</f>
        <v>0.41</v>
      </c>
      <c r="W1167" s="223"/>
      <c r="X1167" s="223" t="s">
        <v>297</v>
      </c>
      <c r="Y1167" s="223" t="s">
        <v>261</v>
      </c>
      <c r="Z1167" s="212"/>
      <c r="AA1167" s="212"/>
      <c r="AB1167" s="212"/>
      <c r="AC1167" s="212"/>
      <c r="AD1167" s="212"/>
      <c r="AE1167" s="212"/>
      <c r="AF1167" s="212"/>
      <c r="AG1167" s="212" t="s">
        <v>298</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2" x14ac:dyDescent="0.2">
      <c r="A1168" s="219"/>
      <c r="B1168" s="220"/>
      <c r="C1168" s="247" t="s">
        <v>1538</v>
      </c>
      <c r="D1168" s="225"/>
      <c r="E1168" s="226">
        <v>0.9</v>
      </c>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289</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1" x14ac:dyDescent="0.2">
      <c r="A1169" s="235">
        <v>265</v>
      </c>
      <c r="B1169" s="236" t="s">
        <v>1539</v>
      </c>
      <c r="C1169" s="245" t="s">
        <v>1540</v>
      </c>
      <c r="D1169" s="237" t="s">
        <v>321</v>
      </c>
      <c r="E1169" s="238">
        <v>20.86</v>
      </c>
      <c r="F1169" s="239"/>
      <c r="G1169" s="240">
        <f>ROUND(E1169*F1169,2)</f>
        <v>0</v>
      </c>
      <c r="H1169" s="239"/>
      <c r="I1169" s="240">
        <f>ROUND(E1169*H1169,2)</f>
        <v>0</v>
      </c>
      <c r="J1169" s="239"/>
      <c r="K1169" s="240">
        <f>ROUND(E1169*J1169,2)</f>
        <v>0</v>
      </c>
      <c r="L1169" s="240">
        <v>21</v>
      </c>
      <c r="M1169" s="240">
        <f>G1169*(1+L1169/100)</f>
        <v>0</v>
      </c>
      <c r="N1169" s="238">
        <v>0</v>
      </c>
      <c r="O1169" s="238">
        <f>ROUND(E1169*N1169,2)</f>
        <v>0</v>
      </c>
      <c r="P1169" s="238">
        <v>5.5E-2</v>
      </c>
      <c r="Q1169" s="238">
        <f>ROUND(E1169*P1169,2)</f>
        <v>1.1499999999999999</v>
      </c>
      <c r="R1169" s="240" t="s">
        <v>1241</v>
      </c>
      <c r="S1169" s="240" t="s">
        <v>258</v>
      </c>
      <c r="T1169" s="241" t="s">
        <v>258</v>
      </c>
      <c r="U1169" s="223">
        <v>0.22500000000000001</v>
      </c>
      <c r="V1169" s="223">
        <f>ROUND(E1169*U1169,2)</f>
        <v>4.6900000000000004</v>
      </c>
      <c r="W1169" s="223"/>
      <c r="X1169" s="223" t="s">
        <v>297</v>
      </c>
      <c r="Y1169" s="223" t="s">
        <v>261</v>
      </c>
      <c r="Z1169" s="212"/>
      <c r="AA1169" s="212"/>
      <c r="AB1169" s="212"/>
      <c r="AC1169" s="212"/>
      <c r="AD1169" s="212"/>
      <c r="AE1169" s="212"/>
      <c r="AF1169" s="212"/>
      <c r="AG1169" s="212" t="s">
        <v>298</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2" x14ac:dyDescent="0.2">
      <c r="A1170" s="219"/>
      <c r="B1170" s="220"/>
      <c r="C1170" s="247" t="s">
        <v>740</v>
      </c>
      <c r="D1170" s="225"/>
      <c r="E1170" s="226"/>
      <c r="F1170" s="223"/>
      <c r="G1170" s="223"/>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289</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7" t="s">
        <v>1541</v>
      </c>
      <c r="D1171" s="225"/>
      <c r="E1171" s="226">
        <v>7</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289</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7" t="s">
        <v>1542</v>
      </c>
      <c r="D1172" s="225"/>
      <c r="E1172" s="226">
        <v>13.86</v>
      </c>
      <c r="F1172" s="223"/>
      <c r="G1172" s="223"/>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289</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35">
        <v>266</v>
      </c>
      <c r="B1173" s="236" t="s">
        <v>1543</v>
      </c>
      <c r="C1173" s="245" t="s">
        <v>1544</v>
      </c>
      <c r="D1173" s="237" t="s">
        <v>321</v>
      </c>
      <c r="E1173" s="238">
        <v>20.86</v>
      </c>
      <c r="F1173" s="239"/>
      <c r="G1173" s="240">
        <f>ROUND(E1173*F1173,2)</f>
        <v>0</v>
      </c>
      <c r="H1173" s="239"/>
      <c r="I1173" s="240">
        <f>ROUND(E1173*H1173,2)</f>
        <v>0</v>
      </c>
      <c r="J1173" s="239"/>
      <c r="K1173" s="240">
        <f>ROUND(E1173*J1173,2)</f>
        <v>0</v>
      </c>
      <c r="L1173" s="240">
        <v>21</v>
      </c>
      <c r="M1173" s="240">
        <f>G1173*(1+L1173/100)</f>
        <v>0</v>
      </c>
      <c r="N1173" s="238">
        <v>0</v>
      </c>
      <c r="O1173" s="238">
        <f>ROUND(E1173*N1173,2)</f>
        <v>0</v>
      </c>
      <c r="P1173" s="238">
        <v>2E-3</v>
      </c>
      <c r="Q1173" s="238">
        <f>ROUND(E1173*P1173,2)</f>
        <v>0.04</v>
      </c>
      <c r="R1173" s="240" t="s">
        <v>1241</v>
      </c>
      <c r="S1173" s="240" t="s">
        <v>258</v>
      </c>
      <c r="T1173" s="241" t="s">
        <v>258</v>
      </c>
      <c r="U1173" s="223">
        <v>0.1</v>
      </c>
      <c r="V1173" s="223">
        <f>ROUND(E1173*U1173,2)</f>
        <v>2.09</v>
      </c>
      <c r="W1173" s="223"/>
      <c r="X1173" s="223" t="s">
        <v>297</v>
      </c>
      <c r="Y1173" s="223" t="s">
        <v>261</v>
      </c>
      <c r="Z1173" s="212"/>
      <c r="AA1173" s="212"/>
      <c r="AB1173" s="212"/>
      <c r="AC1173" s="212"/>
      <c r="AD1173" s="212"/>
      <c r="AE1173" s="212"/>
      <c r="AF1173" s="212"/>
      <c r="AG1173" s="212" t="s">
        <v>298</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2" x14ac:dyDescent="0.2">
      <c r="A1174" s="219"/>
      <c r="B1174" s="220"/>
      <c r="C1174" s="247" t="s">
        <v>1545</v>
      </c>
      <c r="D1174" s="225"/>
      <c r="E1174" s="226">
        <v>20.86</v>
      </c>
      <c r="F1174" s="223"/>
      <c r="G1174" s="223"/>
      <c r="H1174" s="223"/>
      <c r="I1174" s="223"/>
      <c r="J1174" s="223"/>
      <c r="K1174" s="223"/>
      <c r="L1174" s="223"/>
      <c r="M1174" s="223"/>
      <c r="N1174" s="222"/>
      <c r="O1174" s="222"/>
      <c r="P1174" s="222"/>
      <c r="Q1174" s="222"/>
      <c r="R1174" s="223"/>
      <c r="S1174" s="223"/>
      <c r="T1174" s="223"/>
      <c r="U1174" s="223"/>
      <c r="V1174" s="223"/>
      <c r="W1174" s="223"/>
      <c r="X1174" s="223"/>
      <c r="Y1174" s="223"/>
      <c r="Z1174" s="212"/>
      <c r="AA1174" s="212"/>
      <c r="AB1174" s="212"/>
      <c r="AC1174" s="212"/>
      <c r="AD1174" s="212"/>
      <c r="AE1174" s="212"/>
      <c r="AF1174" s="212"/>
      <c r="AG1174" s="212" t="s">
        <v>289</v>
      </c>
      <c r="AH1174" s="212">
        <v>5</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35">
        <v>267</v>
      </c>
      <c r="B1175" s="236" t="s">
        <v>1546</v>
      </c>
      <c r="C1175" s="245" t="s">
        <v>1547</v>
      </c>
      <c r="D1175" s="237" t="s">
        <v>1548</v>
      </c>
      <c r="E1175" s="238">
        <v>37.65</v>
      </c>
      <c r="F1175" s="239"/>
      <c r="G1175" s="240">
        <f>ROUND(E1175*F1175,2)</f>
        <v>0</v>
      </c>
      <c r="H1175" s="239"/>
      <c r="I1175" s="240">
        <f>ROUND(E1175*H1175,2)</f>
        <v>0</v>
      </c>
      <c r="J1175" s="239"/>
      <c r="K1175" s="240">
        <f>ROUND(E1175*J1175,2)</f>
        <v>0</v>
      </c>
      <c r="L1175" s="240">
        <v>21</v>
      </c>
      <c r="M1175" s="240">
        <f>G1175*(1+L1175/100)</f>
        <v>0</v>
      </c>
      <c r="N1175" s="238">
        <v>5.0000000000000002E-5</v>
      </c>
      <c r="O1175" s="238">
        <f>ROUND(E1175*N1175,2)</f>
        <v>0</v>
      </c>
      <c r="P1175" s="238">
        <v>1E-3</v>
      </c>
      <c r="Q1175" s="238">
        <f>ROUND(E1175*P1175,2)</f>
        <v>0.04</v>
      </c>
      <c r="R1175" s="240" t="s">
        <v>1241</v>
      </c>
      <c r="S1175" s="240" t="s">
        <v>258</v>
      </c>
      <c r="T1175" s="241" t="s">
        <v>258</v>
      </c>
      <c r="U1175" s="223">
        <v>9.7000000000000003E-2</v>
      </c>
      <c r="V1175" s="223">
        <f>ROUND(E1175*U1175,2)</f>
        <v>3.65</v>
      </c>
      <c r="W1175" s="223"/>
      <c r="X1175" s="223" t="s">
        <v>297</v>
      </c>
      <c r="Y1175" s="223" t="s">
        <v>261</v>
      </c>
      <c r="Z1175" s="212"/>
      <c r="AA1175" s="212"/>
      <c r="AB1175" s="212"/>
      <c r="AC1175" s="212"/>
      <c r="AD1175" s="212"/>
      <c r="AE1175" s="212"/>
      <c r="AF1175" s="212"/>
      <c r="AG1175" s="212" t="s">
        <v>298</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47" t="s">
        <v>1549</v>
      </c>
      <c r="D1176" s="225"/>
      <c r="E1176" s="226">
        <v>37.65</v>
      </c>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289</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35">
        <v>268</v>
      </c>
      <c r="B1177" s="236" t="s">
        <v>1550</v>
      </c>
      <c r="C1177" s="245" t="s">
        <v>1551</v>
      </c>
      <c r="D1177" s="237" t="s">
        <v>321</v>
      </c>
      <c r="E1177" s="238">
        <v>8.07</v>
      </c>
      <c r="F1177" s="239"/>
      <c r="G1177" s="240">
        <f>ROUND(E1177*F1177,2)</f>
        <v>0</v>
      </c>
      <c r="H1177" s="239"/>
      <c r="I1177" s="240">
        <f>ROUND(E1177*H1177,2)</f>
        <v>0</v>
      </c>
      <c r="J1177" s="239"/>
      <c r="K1177" s="240">
        <f>ROUND(E1177*J1177,2)</f>
        <v>0</v>
      </c>
      <c r="L1177" s="240">
        <v>21</v>
      </c>
      <c r="M1177" s="240">
        <f>G1177*(1+L1177/100)</f>
        <v>0</v>
      </c>
      <c r="N1177" s="238">
        <v>0</v>
      </c>
      <c r="O1177" s="238">
        <f>ROUND(E1177*N1177,2)</f>
        <v>0</v>
      </c>
      <c r="P1177" s="238">
        <v>0.02</v>
      </c>
      <c r="Q1177" s="238">
        <f>ROUND(E1177*P1177,2)</f>
        <v>0.16</v>
      </c>
      <c r="R1177" s="240" t="s">
        <v>1552</v>
      </c>
      <c r="S1177" s="240" t="s">
        <v>258</v>
      </c>
      <c r="T1177" s="241" t="s">
        <v>258</v>
      </c>
      <c r="U1177" s="223">
        <v>0.24</v>
      </c>
      <c r="V1177" s="223">
        <f>ROUND(E1177*U1177,2)</f>
        <v>1.94</v>
      </c>
      <c r="W1177" s="223"/>
      <c r="X1177" s="223" t="s">
        <v>297</v>
      </c>
      <c r="Y1177" s="223" t="s">
        <v>261</v>
      </c>
      <c r="Z1177" s="212"/>
      <c r="AA1177" s="212"/>
      <c r="AB1177" s="212"/>
      <c r="AC1177" s="212"/>
      <c r="AD1177" s="212"/>
      <c r="AE1177" s="212"/>
      <c r="AF1177" s="212"/>
      <c r="AG1177" s="212" t="s">
        <v>298</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47" t="s">
        <v>740</v>
      </c>
      <c r="D1178" s="225"/>
      <c r="E1178" s="226"/>
      <c r="F1178" s="223"/>
      <c r="G1178" s="22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289</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47" t="s">
        <v>1488</v>
      </c>
      <c r="D1179" s="225"/>
      <c r="E1179" s="226">
        <v>8.07</v>
      </c>
      <c r="F1179" s="223"/>
      <c r="G1179" s="223"/>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289</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35">
        <v>269</v>
      </c>
      <c r="B1180" s="236" t="s">
        <v>1553</v>
      </c>
      <c r="C1180" s="245" t="s">
        <v>1554</v>
      </c>
      <c r="D1180" s="237" t="s">
        <v>524</v>
      </c>
      <c r="E1180" s="238">
        <v>324.14</v>
      </c>
      <c r="F1180" s="239"/>
      <c r="G1180" s="240">
        <f>ROUND(E1180*F1180,2)</f>
        <v>0</v>
      </c>
      <c r="H1180" s="239"/>
      <c r="I1180" s="240">
        <f>ROUND(E1180*H1180,2)</f>
        <v>0</v>
      </c>
      <c r="J1180" s="239"/>
      <c r="K1180" s="240">
        <f>ROUND(E1180*J1180,2)</f>
        <v>0</v>
      </c>
      <c r="L1180" s="240">
        <v>21</v>
      </c>
      <c r="M1180" s="240">
        <f>G1180*(1+L1180/100)</f>
        <v>0</v>
      </c>
      <c r="N1180" s="238">
        <v>0</v>
      </c>
      <c r="O1180" s="238">
        <f>ROUND(E1180*N1180,2)</f>
        <v>0</v>
      </c>
      <c r="P1180" s="238">
        <v>8.0000000000000007E-5</v>
      </c>
      <c r="Q1180" s="238">
        <f>ROUND(E1180*P1180,2)</f>
        <v>0.03</v>
      </c>
      <c r="R1180" s="240" t="s">
        <v>1552</v>
      </c>
      <c r="S1180" s="240" t="s">
        <v>258</v>
      </c>
      <c r="T1180" s="241" t="s">
        <v>258</v>
      </c>
      <c r="U1180" s="223">
        <v>3.5000000000000003E-2</v>
      </c>
      <c r="V1180" s="223">
        <f>ROUND(E1180*U1180,2)</f>
        <v>11.34</v>
      </c>
      <c r="W1180" s="223"/>
      <c r="X1180" s="223" t="s">
        <v>297</v>
      </c>
      <c r="Y1180" s="223" t="s">
        <v>1213</v>
      </c>
      <c r="Z1180" s="212"/>
      <c r="AA1180" s="212"/>
      <c r="AB1180" s="212"/>
      <c r="AC1180" s="212"/>
      <c r="AD1180" s="212"/>
      <c r="AE1180" s="212"/>
      <c r="AF1180" s="212"/>
      <c r="AG1180" s="212" t="s">
        <v>298</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ht="33.75" outlineLevel="2" x14ac:dyDescent="0.2">
      <c r="A1181" s="219"/>
      <c r="B1181" s="220"/>
      <c r="C1181" s="247" t="s">
        <v>1555</v>
      </c>
      <c r="D1181" s="225"/>
      <c r="E1181" s="226">
        <v>30.2</v>
      </c>
      <c r="F1181" s="223"/>
      <c r="G1181" s="223"/>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289</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ht="33.75" outlineLevel="3" x14ac:dyDescent="0.2">
      <c r="A1182" s="219"/>
      <c r="B1182" s="220"/>
      <c r="C1182" s="247" t="s">
        <v>1556</v>
      </c>
      <c r="D1182" s="225"/>
      <c r="E1182" s="226">
        <v>135.94</v>
      </c>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289</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47" t="s">
        <v>1557</v>
      </c>
      <c r="D1183" s="225"/>
      <c r="E1183" s="226">
        <v>158</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289</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ht="22.5" outlineLevel="1" x14ac:dyDescent="0.2">
      <c r="A1184" s="235">
        <v>270</v>
      </c>
      <c r="B1184" s="236" t="s">
        <v>1558</v>
      </c>
      <c r="C1184" s="245" t="s">
        <v>1559</v>
      </c>
      <c r="D1184" s="237" t="s">
        <v>321</v>
      </c>
      <c r="E1184" s="238">
        <v>634.89200000000005</v>
      </c>
      <c r="F1184" s="239"/>
      <c r="G1184" s="240">
        <f>ROUND(E1184*F1184,2)</f>
        <v>0</v>
      </c>
      <c r="H1184" s="239"/>
      <c r="I1184" s="240">
        <f>ROUND(E1184*H1184,2)</f>
        <v>0</v>
      </c>
      <c r="J1184" s="239"/>
      <c r="K1184" s="240">
        <f>ROUND(E1184*J1184,2)</f>
        <v>0</v>
      </c>
      <c r="L1184" s="240">
        <v>21</v>
      </c>
      <c r="M1184" s="240">
        <f>G1184*(1+L1184/100)</f>
        <v>0</v>
      </c>
      <c r="N1184" s="238">
        <v>0</v>
      </c>
      <c r="O1184" s="238">
        <f>ROUND(E1184*N1184,2)</f>
        <v>0</v>
      </c>
      <c r="P1184" s="238">
        <v>1E-3</v>
      </c>
      <c r="Q1184" s="238">
        <f>ROUND(E1184*P1184,2)</f>
        <v>0.63</v>
      </c>
      <c r="R1184" s="240" t="s">
        <v>1552</v>
      </c>
      <c r="S1184" s="240" t="s">
        <v>258</v>
      </c>
      <c r="T1184" s="241" t="s">
        <v>258</v>
      </c>
      <c r="U1184" s="223">
        <v>0.105</v>
      </c>
      <c r="V1184" s="223">
        <f>ROUND(E1184*U1184,2)</f>
        <v>66.66</v>
      </c>
      <c r="W1184" s="223"/>
      <c r="X1184" s="223" t="s">
        <v>297</v>
      </c>
      <c r="Y1184" s="223" t="s">
        <v>261</v>
      </c>
      <c r="Z1184" s="212"/>
      <c r="AA1184" s="212"/>
      <c r="AB1184" s="212"/>
      <c r="AC1184" s="212"/>
      <c r="AD1184" s="212"/>
      <c r="AE1184" s="212"/>
      <c r="AF1184" s="212"/>
      <c r="AG1184" s="212" t="s">
        <v>298</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2" x14ac:dyDescent="0.2">
      <c r="A1185" s="219"/>
      <c r="B1185" s="220"/>
      <c r="C1185" s="270" t="s">
        <v>696</v>
      </c>
      <c r="D1185" s="252"/>
      <c r="E1185" s="253"/>
      <c r="F1185" s="223"/>
      <c r="G1185" s="223"/>
      <c r="H1185" s="223"/>
      <c r="I1185" s="223"/>
      <c r="J1185" s="223"/>
      <c r="K1185" s="223"/>
      <c r="L1185" s="223"/>
      <c r="M1185" s="223"/>
      <c r="N1185" s="222"/>
      <c r="O1185" s="222"/>
      <c r="P1185" s="222"/>
      <c r="Q1185" s="222"/>
      <c r="R1185" s="223"/>
      <c r="S1185" s="223"/>
      <c r="T1185" s="223"/>
      <c r="U1185" s="223"/>
      <c r="V1185" s="223"/>
      <c r="W1185" s="223"/>
      <c r="X1185" s="223"/>
      <c r="Y1185" s="223"/>
      <c r="Z1185" s="212"/>
      <c r="AA1185" s="212"/>
      <c r="AB1185" s="212"/>
      <c r="AC1185" s="212"/>
      <c r="AD1185" s="212"/>
      <c r="AE1185" s="212"/>
      <c r="AF1185" s="212"/>
      <c r="AG1185" s="212" t="s">
        <v>289</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71" t="s">
        <v>1560</v>
      </c>
      <c r="D1186" s="252"/>
      <c r="E1186" s="253"/>
      <c r="F1186" s="223"/>
      <c r="G1186" s="223"/>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289</v>
      </c>
      <c r="AH1186" s="212">
        <v>2</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71" t="s">
        <v>1561</v>
      </c>
      <c r="D1187" s="252"/>
      <c r="E1187" s="253">
        <v>8.07</v>
      </c>
      <c r="F1187" s="223"/>
      <c r="G1187" s="223"/>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289</v>
      </c>
      <c r="AH1187" s="212">
        <v>2</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71" t="s">
        <v>1562</v>
      </c>
      <c r="D1188" s="252"/>
      <c r="E1188" s="253">
        <v>33.380000000000003</v>
      </c>
      <c r="F1188" s="223"/>
      <c r="G1188" s="223"/>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289</v>
      </c>
      <c r="AH1188" s="212">
        <v>2</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71" t="s">
        <v>1563</v>
      </c>
      <c r="D1189" s="252"/>
      <c r="E1189" s="253">
        <v>51.38</v>
      </c>
      <c r="F1189" s="223"/>
      <c r="G1189" s="223"/>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289</v>
      </c>
      <c r="AH1189" s="212">
        <v>2</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71" t="s">
        <v>1564</v>
      </c>
      <c r="D1190" s="252"/>
      <c r="E1190" s="253">
        <v>56.996000000000002</v>
      </c>
      <c r="F1190" s="223"/>
      <c r="G1190" s="223"/>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289</v>
      </c>
      <c r="AH1190" s="212">
        <v>2</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71" t="s">
        <v>1565</v>
      </c>
      <c r="D1191" s="252"/>
      <c r="E1191" s="253">
        <v>167.62</v>
      </c>
      <c r="F1191" s="223"/>
      <c r="G1191" s="223"/>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289</v>
      </c>
      <c r="AH1191" s="212">
        <v>2</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72" t="s">
        <v>701</v>
      </c>
      <c r="D1192" s="254"/>
      <c r="E1192" s="255">
        <v>317.44600000000003</v>
      </c>
      <c r="F1192" s="223"/>
      <c r="G1192" s="223"/>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289</v>
      </c>
      <c r="AH1192" s="212">
        <v>3</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70" t="s">
        <v>702</v>
      </c>
      <c r="D1193" s="252"/>
      <c r="E1193" s="253"/>
      <c r="F1193" s="223"/>
      <c r="G1193" s="223"/>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289</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47" t="s">
        <v>1566</v>
      </c>
      <c r="D1194" s="225"/>
      <c r="E1194" s="226">
        <v>634.89200000000005</v>
      </c>
      <c r="F1194" s="223"/>
      <c r="G1194" s="223"/>
      <c r="H1194" s="223"/>
      <c r="I1194" s="223"/>
      <c r="J1194" s="223"/>
      <c r="K1194" s="223"/>
      <c r="L1194" s="223"/>
      <c r="M1194" s="223"/>
      <c r="N1194" s="222"/>
      <c r="O1194" s="222"/>
      <c r="P1194" s="222"/>
      <c r="Q1194" s="222"/>
      <c r="R1194" s="223"/>
      <c r="S1194" s="223"/>
      <c r="T1194" s="223"/>
      <c r="U1194" s="223"/>
      <c r="V1194" s="223"/>
      <c r="W1194" s="223"/>
      <c r="X1194" s="223"/>
      <c r="Y1194" s="223"/>
      <c r="Z1194" s="212"/>
      <c r="AA1194" s="212"/>
      <c r="AB1194" s="212"/>
      <c r="AC1194" s="212"/>
      <c r="AD1194" s="212"/>
      <c r="AE1194" s="212"/>
      <c r="AF1194" s="212"/>
      <c r="AG1194" s="212" t="s">
        <v>289</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ht="22.5" outlineLevel="1" x14ac:dyDescent="0.2">
      <c r="A1195" s="235">
        <v>271</v>
      </c>
      <c r="B1195" s="236" t="s">
        <v>1567</v>
      </c>
      <c r="C1195" s="245" t="s">
        <v>1568</v>
      </c>
      <c r="D1195" s="237" t="s">
        <v>321</v>
      </c>
      <c r="E1195" s="238">
        <v>24.7</v>
      </c>
      <c r="F1195" s="239"/>
      <c r="G1195" s="240">
        <f>ROUND(E1195*F1195,2)</f>
        <v>0</v>
      </c>
      <c r="H1195" s="239"/>
      <c r="I1195" s="240">
        <f>ROUND(E1195*H1195,2)</f>
        <v>0</v>
      </c>
      <c r="J1195" s="239"/>
      <c r="K1195" s="240">
        <f>ROUND(E1195*J1195,2)</f>
        <v>0</v>
      </c>
      <c r="L1195" s="240">
        <v>21</v>
      </c>
      <c r="M1195" s="240">
        <f>G1195*(1+L1195/100)</f>
        <v>0</v>
      </c>
      <c r="N1195" s="238">
        <v>0</v>
      </c>
      <c r="O1195" s="238">
        <f>ROUND(E1195*N1195,2)</f>
        <v>0</v>
      </c>
      <c r="P1195" s="238">
        <v>1E-3</v>
      </c>
      <c r="Q1195" s="238">
        <f>ROUND(E1195*P1195,2)</f>
        <v>0.02</v>
      </c>
      <c r="R1195" s="240" t="s">
        <v>1552</v>
      </c>
      <c r="S1195" s="240" t="s">
        <v>258</v>
      </c>
      <c r="T1195" s="241" t="s">
        <v>258</v>
      </c>
      <c r="U1195" s="223">
        <v>0.255</v>
      </c>
      <c r="V1195" s="223">
        <f>ROUND(E1195*U1195,2)</f>
        <v>6.3</v>
      </c>
      <c r="W1195" s="223"/>
      <c r="X1195" s="223" t="s">
        <v>297</v>
      </c>
      <c r="Y1195" s="223" t="s">
        <v>261</v>
      </c>
      <c r="Z1195" s="212"/>
      <c r="AA1195" s="212"/>
      <c r="AB1195" s="212"/>
      <c r="AC1195" s="212"/>
      <c r="AD1195" s="212"/>
      <c r="AE1195" s="212"/>
      <c r="AF1195" s="212"/>
      <c r="AG1195" s="212" t="s">
        <v>298</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2" x14ac:dyDescent="0.2">
      <c r="A1196" s="219"/>
      <c r="B1196" s="220"/>
      <c r="C1196" s="247" t="s">
        <v>715</v>
      </c>
      <c r="D1196" s="225"/>
      <c r="E1196" s="226"/>
      <c r="F1196" s="223"/>
      <c r="G1196" s="223"/>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289</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47" t="s">
        <v>1349</v>
      </c>
      <c r="D1197" s="225"/>
      <c r="E1197" s="226">
        <v>9.1199999999999992</v>
      </c>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289</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47" t="s">
        <v>1351</v>
      </c>
      <c r="D1198" s="225"/>
      <c r="E1198" s="226">
        <v>15.58</v>
      </c>
      <c r="F1198" s="223"/>
      <c r="G1198" s="223"/>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289</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35">
        <v>272</v>
      </c>
      <c r="B1199" s="236" t="s">
        <v>1569</v>
      </c>
      <c r="C1199" s="245" t="s">
        <v>1570</v>
      </c>
      <c r="D1199" s="237" t="s">
        <v>321</v>
      </c>
      <c r="E1199" s="238">
        <v>520.62125000000003</v>
      </c>
      <c r="F1199" s="239"/>
      <c r="G1199" s="240">
        <f>ROUND(E1199*F1199,2)</f>
        <v>0</v>
      </c>
      <c r="H1199" s="239"/>
      <c r="I1199" s="240">
        <f>ROUND(E1199*H1199,2)</f>
        <v>0</v>
      </c>
      <c r="J1199" s="239"/>
      <c r="K1199" s="240">
        <f>ROUND(E1199*J1199,2)</f>
        <v>0</v>
      </c>
      <c r="L1199" s="240">
        <v>21</v>
      </c>
      <c r="M1199" s="240">
        <f>G1199*(1+L1199/100)</f>
        <v>0</v>
      </c>
      <c r="N1199" s="238">
        <v>0</v>
      </c>
      <c r="O1199" s="238">
        <f>ROUND(E1199*N1199,2)</f>
        <v>0</v>
      </c>
      <c r="P1199" s="238">
        <v>0</v>
      </c>
      <c r="Q1199" s="238">
        <f>ROUND(E1199*P1199,2)</f>
        <v>0</v>
      </c>
      <c r="R1199" s="240" t="s">
        <v>1571</v>
      </c>
      <c r="S1199" s="240" t="s">
        <v>258</v>
      </c>
      <c r="T1199" s="241" t="s">
        <v>258</v>
      </c>
      <c r="U1199" s="223">
        <v>7.6679999999999998E-2</v>
      </c>
      <c r="V1199" s="223">
        <f>ROUND(E1199*U1199,2)</f>
        <v>39.92</v>
      </c>
      <c r="W1199" s="223"/>
      <c r="X1199" s="223" t="s">
        <v>297</v>
      </c>
      <c r="Y1199" s="223" t="s">
        <v>323</v>
      </c>
      <c r="Z1199" s="212"/>
      <c r="AA1199" s="212"/>
      <c r="AB1199" s="212"/>
      <c r="AC1199" s="212"/>
      <c r="AD1199" s="212"/>
      <c r="AE1199" s="212"/>
      <c r="AF1199" s="212"/>
      <c r="AG1199" s="212" t="s">
        <v>298</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2" x14ac:dyDescent="0.2">
      <c r="A1200" s="219"/>
      <c r="B1200" s="220"/>
      <c r="C1200" s="247" t="s">
        <v>740</v>
      </c>
      <c r="D1200" s="225"/>
      <c r="E1200" s="226"/>
      <c r="F1200" s="223"/>
      <c r="G1200" s="223"/>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289</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ht="22.5" outlineLevel="3" x14ac:dyDescent="0.2">
      <c r="A1201" s="219"/>
      <c r="B1201" s="220"/>
      <c r="C1201" s="247" t="s">
        <v>1572</v>
      </c>
      <c r="D1201" s="225"/>
      <c r="E1201" s="226">
        <v>79.974999999999994</v>
      </c>
      <c r="F1201" s="223"/>
      <c r="G1201" s="223"/>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289</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ht="22.5" outlineLevel="3" x14ac:dyDescent="0.2">
      <c r="A1202" s="219"/>
      <c r="B1202" s="220"/>
      <c r="C1202" s="247" t="s">
        <v>1573</v>
      </c>
      <c r="D1202" s="225"/>
      <c r="E1202" s="226">
        <v>78.078999999999994</v>
      </c>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289</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ht="22.5" outlineLevel="3" x14ac:dyDescent="0.2">
      <c r="A1203" s="219"/>
      <c r="B1203" s="220"/>
      <c r="C1203" s="247" t="s">
        <v>1574</v>
      </c>
      <c r="D1203" s="225"/>
      <c r="E1203" s="226">
        <v>72.296750000000003</v>
      </c>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289</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ht="22.5" outlineLevel="3" x14ac:dyDescent="0.2">
      <c r="A1204" s="219"/>
      <c r="B1204" s="220"/>
      <c r="C1204" s="247" t="s">
        <v>1575</v>
      </c>
      <c r="D1204" s="225"/>
      <c r="E1204" s="226">
        <v>93.036299999999997</v>
      </c>
      <c r="F1204" s="223"/>
      <c r="G1204" s="223"/>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289</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47" t="s">
        <v>723</v>
      </c>
      <c r="D1205" s="225"/>
      <c r="E1205" s="226"/>
      <c r="F1205" s="223"/>
      <c r="G1205" s="223"/>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289</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ht="45" outlineLevel="3" x14ac:dyDescent="0.2">
      <c r="A1206" s="219"/>
      <c r="B1206" s="220"/>
      <c r="C1206" s="247" t="s">
        <v>1576</v>
      </c>
      <c r="D1206" s="225"/>
      <c r="E1206" s="226">
        <v>76.772000000000006</v>
      </c>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289</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ht="22.5" outlineLevel="3" x14ac:dyDescent="0.2">
      <c r="A1207" s="219"/>
      <c r="B1207" s="220"/>
      <c r="C1207" s="247" t="s">
        <v>1577</v>
      </c>
      <c r="D1207" s="225"/>
      <c r="E1207" s="226">
        <v>120.4622</v>
      </c>
      <c r="F1207" s="223"/>
      <c r="G1207" s="223"/>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289</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x14ac:dyDescent="0.2">
      <c r="A1208" s="228" t="s">
        <v>253</v>
      </c>
      <c r="B1208" s="229" t="s">
        <v>117</v>
      </c>
      <c r="C1208" s="244" t="s">
        <v>118</v>
      </c>
      <c r="D1208" s="230"/>
      <c r="E1208" s="231"/>
      <c r="F1208" s="232"/>
      <c r="G1208" s="232">
        <f>SUMIF(AG1209:AG1210,"&lt;&gt;NOR",G1209:G1210)</f>
        <v>0</v>
      </c>
      <c r="H1208" s="232"/>
      <c r="I1208" s="232">
        <f>SUM(I1209:I1210)</f>
        <v>0</v>
      </c>
      <c r="J1208" s="232"/>
      <c r="K1208" s="232">
        <f>SUM(K1209:K1210)</f>
        <v>0</v>
      </c>
      <c r="L1208" s="232"/>
      <c r="M1208" s="232">
        <f>SUM(M1209:M1210)</f>
        <v>0</v>
      </c>
      <c r="N1208" s="231"/>
      <c r="O1208" s="231">
        <f>SUM(O1209:O1210)</f>
        <v>0</v>
      </c>
      <c r="P1208" s="231"/>
      <c r="Q1208" s="231">
        <f>SUM(Q1209:Q1210)</f>
        <v>0</v>
      </c>
      <c r="R1208" s="232"/>
      <c r="S1208" s="232"/>
      <c r="T1208" s="233"/>
      <c r="U1208" s="227"/>
      <c r="V1208" s="227">
        <f>SUM(V1209:V1210)</f>
        <v>279.8</v>
      </c>
      <c r="W1208" s="227"/>
      <c r="X1208" s="227"/>
      <c r="Y1208" s="227"/>
      <c r="AG1208" t="s">
        <v>254</v>
      </c>
    </row>
    <row r="1209" spans="1:60" ht="22.5" outlineLevel="1" x14ac:dyDescent="0.2">
      <c r="A1209" s="235">
        <v>273</v>
      </c>
      <c r="B1209" s="236" t="s">
        <v>1578</v>
      </c>
      <c r="C1209" s="245" t="s">
        <v>1579</v>
      </c>
      <c r="D1209" s="237" t="s">
        <v>404</v>
      </c>
      <c r="E1209" s="238">
        <v>147.88749999999999</v>
      </c>
      <c r="F1209" s="239"/>
      <c r="G1209" s="240">
        <f>ROUND(E1209*F1209,2)</f>
        <v>0</v>
      </c>
      <c r="H1209" s="239"/>
      <c r="I1209" s="240">
        <f>ROUND(E1209*H1209,2)</f>
        <v>0</v>
      </c>
      <c r="J1209" s="239"/>
      <c r="K1209" s="240">
        <f>ROUND(E1209*J1209,2)</f>
        <v>0</v>
      </c>
      <c r="L1209" s="240">
        <v>21</v>
      </c>
      <c r="M1209" s="240">
        <f>G1209*(1+L1209/100)</f>
        <v>0</v>
      </c>
      <c r="N1209" s="238">
        <v>0</v>
      </c>
      <c r="O1209" s="238">
        <f>ROUND(E1209*N1209,2)</f>
        <v>0</v>
      </c>
      <c r="P1209" s="238">
        <v>0</v>
      </c>
      <c r="Q1209" s="238">
        <f>ROUND(E1209*P1209,2)</f>
        <v>0</v>
      </c>
      <c r="R1209" s="240" t="s">
        <v>350</v>
      </c>
      <c r="S1209" s="240" t="s">
        <v>258</v>
      </c>
      <c r="T1209" s="241" t="s">
        <v>258</v>
      </c>
      <c r="U1209" s="223">
        <v>1.8919999999999999</v>
      </c>
      <c r="V1209" s="223">
        <f>ROUND(E1209*U1209,2)</f>
        <v>279.8</v>
      </c>
      <c r="W1209" s="223"/>
      <c r="X1209" s="223" t="s">
        <v>1580</v>
      </c>
      <c r="Y1209" s="223" t="s">
        <v>261</v>
      </c>
      <c r="Z1209" s="212"/>
      <c r="AA1209" s="212"/>
      <c r="AB1209" s="212"/>
      <c r="AC1209" s="212"/>
      <c r="AD1209" s="212"/>
      <c r="AE1209" s="212"/>
      <c r="AF1209" s="212"/>
      <c r="AG1209" s="212" t="s">
        <v>1581</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2" x14ac:dyDescent="0.2">
      <c r="A1210" s="219"/>
      <c r="B1210" s="220"/>
      <c r="C1210" s="267" t="s">
        <v>1582</v>
      </c>
      <c r="D1210" s="256"/>
      <c r="E1210" s="256"/>
      <c r="F1210" s="256"/>
      <c r="G1210" s="256"/>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300</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x14ac:dyDescent="0.2">
      <c r="A1211" s="228" t="s">
        <v>253</v>
      </c>
      <c r="B1211" s="229" t="s">
        <v>119</v>
      </c>
      <c r="C1211" s="244" t="s">
        <v>120</v>
      </c>
      <c r="D1211" s="230"/>
      <c r="E1211" s="231"/>
      <c r="F1211" s="232"/>
      <c r="G1211" s="232">
        <f>SUMIF(AG1212:AG1246,"&lt;&gt;NOR",G1212:G1246)</f>
        <v>0</v>
      </c>
      <c r="H1211" s="232"/>
      <c r="I1211" s="232">
        <f>SUM(I1212:I1246)</f>
        <v>0</v>
      </c>
      <c r="J1211" s="232"/>
      <c r="K1211" s="232">
        <f>SUM(K1212:K1246)</f>
        <v>0</v>
      </c>
      <c r="L1211" s="232"/>
      <c r="M1211" s="232">
        <f>SUM(M1212:M1246)</f>
        <v>0</v>
      </c>
      <c r="N1211" s="231"/>
      <c r="O1211" s="231">
        <f>SUM(O1212:O1246)</f>
        <v>10.159999999999998</v>
      </c>
      <c r="P1211" s="231"/>
      <c r="Q1211" s="231">
        <f>SUM(Q1212:Q1246)</f>
        <v>0.54</v>
      </c>
      <c r="R1211" s="232"/>
      <c r="S1211" s="232"/>
      <c r="T1211" s="233"/>
      <c r="U1211" s="227"/>
      <c r="V1211" s="227">
        <f>SUM(V1212:V1246)</f>
        <v>531.43999999999994</v>
      </c>
      <c r="W1211" s="227"/>
      <c r="X1211" s="227"/>
      <c r="Y1211" s="227"/>
      <c r="AG1211" t="s">
        <v>254</v>
      </c>
    </row>
    <row r="1212" spans="1:60" ht="22.5" outlineLevel="1" x14ac:dyDescent="0.2">
      <c r="A1212" s="257">
        <v>274</v>
      </c>
      <c r="B1212" s="258" t="s">
        <v>1583</v>
      </c>
      <c r="C1212" s="268" t="s">
        <v>1584</v>
      </c>
      <c r="D1212" s="259" t="s">
        <v>321</v>
      </c>
      <c r="E1212" s="260">
        <v>68.959999999999994</v>
      </c>
      <c r="F1212" s="261"/>
      <c r="G1212" s="262">
        <f>ROUND(E1212*F1212,2)</f>
        <v>0</v>
      </c>
      <c r="H1212" s="261"/>
      <c r="I1212" s="262">
        <f>ROUND(E1212*H1212,2)</f>
        <v>0</v>
      </c>
      <c r="J1212" s="261"/>
      <c r="K1212" s="262">
        <f>ROUND(E1212*J1212,2)</f>
        <v>0</v>
      </c>
      <c r="L1212" s="262">
        <v>21</v>
      </c>
      <c r="M1212" s="262">
        <f>G1212*(1+L1212/100)</f>
        <v>0</v>
      </c>
      <c r="N1212" s="260">
        <v>1.06E-3</v>
      </c>
      <c r="O1212" s="260">
        <f>ROUND(E1212*N1212,2)</f>
        <v>7.0000000000000007E-2</v>
      </c>
      <c r="P1212" s="260">
        <v>0</v>
      </c>
      <c r="Q1212" s="260">
        <f>ROUND(E1212*P1212,2)</f>
        <v>0</v>
      </c>
      <c r="R1212" s="262"/>
      <c r="S1212" s="262" t="s">
        <v>649</v>
      </c>
      <c r="T1212" s="263" t="s">
        <v>259</v>
      </c>
      <c r="U1212" s="223">
        <v>1.03999</v>
      </c>
      <c r="V1212" s="223">
        <f>ROUND(E1212*U1212,2)</f>
        <v>71.72</v>
      </c>
      <c r="W1212" s="223"/>
      <c r="X1212" s="223" t="s">
        <v>297</v>
      </c>
      <c r="Y1212" s="223" t="s">
        <v>261</v>
      </c>
      <c r="Z1212" s="212"/>
      <c r="AA1212" s="212"/>
      <c r="AB1212" s="212"/>
      <c r="AC1212" s="212"/>
      <c r="AD1212" s="212"/>
      <c r="AE1212" s="212"/>
      <c r="AF1212" s="212"/>
      <c r="AG1212" s="212" t="s">
        <v>298</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35">
        <v>275</v>
      </c>
      <c r="B1213" s="236" t="s">
        <v>1585</v>
      </c>
      <c r="C1213" s="245" t="s">
        <v>1586</v>
      </c>
      <c r="D1213" s="237" t="s">
        <v>321</v>
      </c>
      <c r="E1213" s="238">
        <v>187.30500000000001</v>
      </c>
      <c r="F1213" s="239"/>
      <c r="G1213" s="240">
        <f>ROUND(E1213*F1213,2)</f>
        <v>0</v>
      </c>
      <c r="H1213" s="239"/>
      <c r="I1213" s="240">
        <f>ROUND(E1213*H1213,2)</f>
        <v>0</v>
      </c>
      <c r="J1213" s="239"/>
      <c r="K1213" s="240">
        <f>ROUND(E1213*J1213,2)</f>
        <v>0</v>
      </c>
      <c r="L1213" s="240">
        <v>21</v>
      </c>
      <c r="M1213" s="240">
        <f>G1213*(1+L1213/100)</f>
        <v>0</v>
      </c>
      <c r="N1213" s="238">
        <v>6.3E-3</v>
      </c>
      <c r="O1213" s="238">
        <f>ROUND(E1213*N1213,2)</f>
        <v>1.18</v>
      </c>
      <c r="P1213" s="238">
        <v>0</v>
      </c>
      <c r="Q1213" s="238">
        <f>ROUND(E1213*P1213,2)</f>
        <v>0</v>
      </c>
      <c r="R1213" s="240"/>
      <c r="S1213" s="240" t="s">
        <v>649</v>
      </c>
      <c r="T1213" s="241" t="s">
        <v>258</v>
      </c>
      <c r="U1213" s="223">
        <v>9.0999999999999998E-2</v>
      </c>
      <c r="V1213" s="223">
        <f>ROUND(E1213*U1213,2)</f>
        <v>17.04</v>
      </c>
      <c r="W1213" s="223"/>
      <c r="X1213" s="223" t="s">
        <v>297</v>
      </c>
      <c r="Y1213" s="223" t="s">
        <v>351</v>
      </c>
      <c r="Z1213" s="212"/>
      <c r="AA1213" s="212"/>
      <c r="AB1213" s="212"/>
      <c r="AC1213" s="212"/>
      <c r="AD1213" s="212"/>
      <c r="AE1213" s="212"/>
      <c r="AF1213" s="212"/>
      <c r="AG1213" s="212" t="s">
        <v>298</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2" x14ac:dyDescent="0.2">
      <c r="A1214" s="219"/>
      <c r="B1214" s="220"/>
      <c r="C1214" s="247" t="s">
        <v>908</v>
      </c>
      <c r="D1214" s="225"/>
      <c r="E1214" s="226"/>
      <c r="F1214" s="223"/>
      <c r="G1214" s="22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289</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47" t="s">
        <v>1587</v>
      </c>
      <c r="D1215" s="225"/>
      <c r="E1215" s="226">
        <v>151.815</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289</v>
      </c>
      <c r="AH1215" s="212">
        <v>5</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7" t="s">
        <v>936</v>
      </c>
      <c r="D1216" s="225"/>
      <c r="E1216" s="226"/>
      <c r="F1216" s="223"/>
      <c r="G1216" s="223"/>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289</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7" t="s">
        <v>937</v>
      </c>
      <c r="D1217" s="225"/>
      <c r="E1217" s="226">
        <v>10.35125</v>
      </c>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289</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47" t="s">
        <v>938</v>
      </c>
      <c r="D1218" s="225"/>
      <c r="E1218" s="226"/>
      <c r="F1218" s="223"/>
      <c r="G1218" s="223"/>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289</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47" t="s">
        <v>1588</v>
      </c>
      <c r="D1219" s="225"/>
      <c r="E1219" s="226">
        <v>25.138750000000002</v>
      </c>
      <c r="F1219" s="223"/>
      <c r="G1219" s="223"/>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289</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57">
        <v>276</v>
      </c>
      <c r="B1220" s="258" t="s">
        <v>1589</v>
      </c>
      <c r="C1220" s="268" t="s">
        <v>1590</v>
      </c>
      <c r="D1220" s="259" t="s">
        <v>321</v>
      </c>
      <c r="E1220" s="260">
        <v>187.30500000000001</v>
      </c>
      <c r="F1220" s="261"/>
      <c r="G1220" s="262">
        <f>ROUND(E1220*F1220,2)</f>
        <v>0</v>
      </c>
      <c r="H1220" s="261"/>
      <c r="I1220" s="262">
        <f>ROUND(E1220*H1220,2)</f>
        <v>0</v>
      </c>
      <c r="J1220" s="261"/>
      <c r="K1220" s="262">
        <f>ROUND(E1220*J1220,2)</f>
        <v>0</v>
      </c>
      <c r="L1220" s="262">
        <v>21</v>
      </c>
      <c r="M1220" s="262">
        <f>G1220*(1+L1220/100)</f>
        <v>0</v>
      </c>
      <c r="N1220" s="260">
        <v>1.7850000000000001E-2</v>
      </c>
      <c r="O1220" s="260">
        <f>ROUND(E1220*N1220,2)</f>
        <v>3.34</v>
      </c>
      <c r="P1220" s="260">
        <v>0</v>
      </c>
      <c r="Q1220" s="260">
        <f>ROUND(E1220*P1220,2)</f>
        <v>0</v>
      </c>
      <c r="R1220" s="262"/>
      <c r="S1220" s="262" t="s">
        <v>649</v>
      </c>
      <c r="T1220" s="263" t="s">
        <v>259</v>
      </c>
      <c r="U1220" s="223">
        <v>0.36</v>
      </c>
      <c r="V1220" s="223">
        <f>ROUND(E1220*U1220,2)</f>
        <v>67.430000000000007</v>
      </c>
      <c r="W1220" s="223"/>
      <c r="X1220" s="223" t="s">
        <v>297</v>
      </c>
      <c r="Y1220" s="223" t="s">
        <v>261</v>
      </c>
      <c r="Z1220" s="212"/>
      <c r="AA1220" s="212"/>
      <c r="AB1220" s="212"/>
      <c r="AC1220" s="212"/>
      <c r="AD1220" s="212"/>
      <c r="AE1220" s="212"/>
      <c r="AF1220" s="212"/>
      <c r="AG1220" s="212" t="s">
        <v>298</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35">
        <v>277</v>
      </c>
      <c r="B1221" s="236" t="s">
        <v>1591</v>
      </c>
      <c r="C1221" s="245" t="s">
        <v>1592</v>
      </c>
      <c r="D1221" s="237" t="s">
        <v>321</v>
      </c>
      <c r="E1221" s="238">
        <v>28.184999999999999</v>
      </c>
      <c r="F1221" s="239"/>
      <c r="G1221" s="240">
        <f>ROUND(E1221*F1221,2)</f>
        <v>0</v>
      </c>
      <c r="H1221" s="239"/>
      <c r="I1221" s="240">
        <f>ROUND(E1221*H1221,2)</f>
        <v>0</v>
      </c>
      <c r="J1221" s="239"/>
      <c r="K1221" s="240">
        <f>ROUND(E1221*J1221,2)</f>
        <v>0</v>
      </c>
      <c r="L1221" s="240">
        <v>21</v>
      </c>
      <c r="M1221" s="240">
        <f>G1221*(1+L1221/100)</f>
        <v>0</v>
      </c>
      <c r="N1221" s="238">
        <v>3.9379999999999998E-2</v>
      </c>
      <c r="O1221" s="238">
        <f>ROUND(E1221*N1221,2)</f>
        <v>1.1100000000000001</v>
      </c>
      <c r="P1221" s="238">
        <v>0</v>
      </c>
      <c r="Q1221" s="238">
        <f>ROUND(E1221*P1221,2)</f>
        <v>0</v>
      </c>
      <c r="R1221" s="240"/>
      <c r="S1221" s="240" t="s">
        <v>649</v>
      </c>
      <c r="T1221" s="241" t="s">
        <v>259</v>
      </c>
      <c r="U1221" s="223">
        <v>0.5</v>
      </c>
      <c r="V1221" s="223">
        <f>ROUND(E1221*U1221,2)</f>
        <v>14.09</v>
      </c>
      <c r="W1221" s="223"/>
      <c r="X1221" s="223" t="s">
        <v>297</v>
      </c>
      <c r="Y1221" s="223" t="s">
        <v>261</v>
      </c>
      <c r="Z1221" s="212"/>
      <c r="AA1221" s="212"/>
      <c r="AB1221" s="212"/>
      <c r="AC1221" s="212"/>
      <c r="AD1221" s="212"/>
      <c r="AE1221" s="212"/>
      <c r="AF1221" s="212"/>
      <c r="AG1221" s="212" t="s">
        <v>298</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47" t="s">
        <v>1593</v>
      </c>
      <c r="D1222" s="225"/>
      <c r="E1222" s="226">
        <v>28.184999999999999</v>
      </c>
      <c r="F1222" s="223"/>
      <c r="G1222" s="223"/>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289</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ht="22.5" outlineLevel="1" x14ac:dyDescent="0.2">
      <c r="A1223" s="235">
        <v>278</v>
      </c>
      <c r="B1223" s="236" t="s">
        <v>1594</v>
      </c>
      <c r="C1223" s="245" t="s">
        <v>1595</v>
      </c>
      <c r="D1223" s="237" t="s">
        <v>321</v>
      </c>
      <c r="E1223" s="238">
        <v>151.815</v>
      </c>
      <c r="F1223" s="239"/>
      <c r="G1223" s="240">
        <f>ROUND(E1223*F1223,2)</f>
        <v>0</v>
      </c>
      <c r="H1223" s="239"/>
      <c r="I1223" s="240">
        <f>ROUND(E1223*H1223,2)</f>
        <v>0</v>
      </c>
      <c r="J1223" s="239"/>
      <c r="K1223" s="240">
        <f>ROUND(E1223*J1223,2)</f>
        <v>0</v>
      </c>
      <c r="L1223" s="240">
        <v>21</v>
      </c>
      <c r="M1223" s="240">
        <f>G1223*(1+L1223/100)</f>
        <v>0</v>
      </c>
      <c r="N1223" s="238">
        <v>1.6799999999999999E-2</v>
      </c>
      <c r="O1223" s="238">
        <f>ROUND(E1223*N1223,2)</f>
        <v>2.5499999999999998</v>
      </c>
      <c r="P1223" s="238">
        <v>0</v>
      </c>
      <c r="Q1223" s="238">
        <f>ROUND(E1223*P1223,2)</f>
        <v>0</v>
      </c>
      <c r="R1223" s="240"/>
      <c r="S1223" s="240" t="s">
        <v>649</v>
      </c>
      <c r="T1223" s="241" t="s">
        <v>259</v>
      </c>
      <c r="U1223" s="223">
        <v>0.34</v>
      </c>
      <c r="V1223" s="223">
        <f>ROUND(E1223*U1223,2)</f>
        <v>51.62</v>
      </c>
      <c r="W1223" s="223"/>
      <c r="X1223" s="223" t="s">
        <v>297</v>
      </c>
      <c r="Y1223" s="223" t="s">
        <v>261</v>
      </c>
      <c r="Z1223" s="212"/>
      <c r="AA1223" s="212"/>
      <c r="AB1223" s="212"/>
      <c r="AC1223" s="212"/>
      <c r="AD1223" s="212"/>
      <c r="AE1223" s="212"/>
      <c r="AF1223" s="212"/>
      <c r="AG1223" s="212" t="s">
        <v>298</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47" t="s">
        <v>908</v>
      </c>
      <c r="D1224" s="225"/>
      <c r="E1224" s="226"/>
      <c r="F1224" s="223"/>
      <c r="G1224" s="223"/>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289</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47" t="s">
        <v>1587</v>
      </c>
      <c r="D1225" s="225"/>
      <c r="E1225" s="226">
        <v>151.815</v>
      </c>
      <c r="F1225" s="223"/>
      <c r="G1225" s="223"/>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289</v>
      </c>
      <c r="AH1225" s="212">
        <v>5</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5">
        <v>279</v>
      </c>
      <c r="B1226" s="236" t="s">
        <v>1596</v>
      </c>
      <c r="C1226" s="245" t="s">
        <v>1597</v>
      </c>
      <c r="D1226" s="237" t="s">
        <v>321</v>
      </c>
      <c r="E1226" s="238">
        <v>36.96875</v>
      </c>
      <c r="F1226" s="239"/>
      <c r="G1226" s="240">
        <f>ROUND(E1226*F1226,2)</f>
        <v>0</v>
      </c>
      <c r="H1226" s="239"/>
      <c r="I1226" s="240">
        <f>ROUND(E1226*H1226,2)</f>
        <v>0</v>
      </c>
      <c r="J1226" s="239"/>
      <c r="K1226" s="240">
        <f>ROUND(E1226*J1226,2)</f>
        <v>0</v>
      </c>
      <c r="L1226" s="240">
        <v>21</v>
      </c>
      <c r="M1226" s="240">
        <f>G1226*(1+L1226/100)</f>
        <v>0</v>
      </c>
      <c r="N1226" s="238">
        <v>1.6799999999999999E-2</v>
      </c>
      <c r="O1226" s="238">
        <f>ROUND(E1226*N1226,2)</f>
        <v>0.62</v>
      </c>
      <c r="P1226" s="238">
        <v>0</v>
      </c>
      <c r="Q1226" s="238">
        <f>ROUND(E1226*P1226,2)</f>
        <v>0</v>
      </c>
      <c r="R1226" s="240"/>
      <c r="S1226" s="240" t="s">
        <v>649</v>
      </c>
      <c r="T1226" s="241" t="s">
        <v>259</v>
      </c>
      <c r="U1226" s="223">
        <v>0.34</v>
      </c>
      <c r="V1226" s="223">
        <f>ROUND(E1226*U1226,2)</f>
        <v>12.57</v>
      </c>
      <c r="W1226" s="223"/>
      <c r="X1226" s="223" t="s">
        <v>297</v>
      </c>
      <c r="Y1226" s="223" t="s">
        <v>261</v>
      </c>
      <c r="Z1226" s="212"/>
      <c r="AA1226" s="212"/>
      <c r="AB1226" s="212"/>
      <c r="AC1226" s="212"/>
      <c r="AD1226" s="212"/>
      <c r="AE1226" s="212"/>
      <c r="AF1226" s="212"/>
      <c r="AG1226" s="212" t="s">
        <v>298</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47" t="s">
        <v>936</v>
      </c>
      <c r="D1227" s="225"/>
      <c r="E1227" s="226"/>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289</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47" t="s">
        <v>937</v>
      </c>
      <c r="D1228" s="225"/>
      <c r="E1228" s="226">
        <v>10.35125</v>
      </c>
      <c r="F1228" s="223"/>
      <c r="G1228" s="223"/>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289</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47" t="s">
        <v>938</v>
      </c>
      <c r="D1229" s="225"/>
      <c r="E1229" s="226"/>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289</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47" t="s">
        <v>939</v>
      </c>
      <c r="D1230" s="225"/>
      <c r="E1230" s="226">
        <v>26.6175</v>
      </c>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289</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1" x14ac:dyDescent="0.2">
      <c r="A1231" s="235">
        <v>280</v>
      </c>
      <c r="B1231" s="236" t="s">
        <v>1598</v>
      </c>
      <c r="C1231" s="245" t="s">
        <v>1599</v>
      </c>
      <c r="D1231" s="237" t="s">
        <v>321</v>
      </c>
      <c r="E1231" s="238">
        <v>28.184999999999999</v>
      </c>
      <c r="F1231" s="239"/>
      <c r="G1231" s="240">
        <f>ROUND(E1231*F1231,2)</f>
        <v>0</v>
      </c>
      <c r="H1231" s="239"/>
      <c r="I1231" s="240">
        <f>ROUND(E1231*H1231,2)</f>
        <v>0</v>
      </c>
      <c r="J1231" s="239"/>
      <c r="K1231" s="240">
        <f>ROUND(E1231*J1231,2)</f>
        <v>0</v>
      </c>
      <c r="L1231" s="240">
        <v>21</v>
      </c>
      <c r="M1231" s="240">
        <f>G1231*(1+L1231/100)</f>
        <v>0</v>
      </c>
      <c r="N1231" s="238">
        <v>3.2299999999999998E-3</v>
      </c>
      <c r="O1231" s="238">
        <f>ROUND(E1231*N1231,2)</f>
        <v>0.09</v>
      </c>
      <c r="P1231" s="238">
        <v>0</v>
      </c>
      <c r="Q1231" s="238">
        <f>ROUND(E1231*P1231,2)</f>
        <v>0</v>
      </c>
      <c r="R1231" s="240"/>
      <c r="S1231" s="240" t="s">
        <v>649</v>
      </c>
      <c r="T1231" s="241" t="s">
        <v>259</v>
      </c>
      <c r="U1231" s="223">
        <v>0.48</v>
      </c>
      <c r="V1231" s="223">
        <f>ROUND(E1231*U1231,2)</f>
        <v>13.53</v>
      </c>
      <c r="W1231" s="223"/>
      <c r="X1231" s="223" t="s">
        <v>297</v>
      </c>
      <c r="Y1231" s="223" t="s">
        <v>261</v>
      </c>
      <c r="Z1231" s="212"/>
      <c r="AA1231" s="212"/>
      <c r="AB1231" s="212"/>
      <c r="AC1231" s="212"/>
      <c r="AD1231" s="212"/>
      <c r="AE1231" s="212"/>
      <c r="AF1231" s="212"/>
      <c r="AG1231" s="212" t="s">
        <v>298</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46" t="s">
        <v>1600</v>
      </c>
      <c r="D1232" s="243"/>
      <c r="E1232" s="243"/>
      <c r="F1232" s="243"/>
      <c r="G1232" s="24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264</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47" t="s">
        <v>1601</v>
      </c>
      <c r="D1233" s="225"/>
      <c r="E1233" s="226"/>
      <c r="F1233" s="223"/>
      <c r="G1233" s="22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289</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47" t="s">
        <v>1602</v>
      </c>
      <c r="D1234" s="225"/>
      <c r="E1234" s="226">
        <v>28.184999999999999</v>
      </c>
      <c r="F1234" s="223"/>
      <c r="G1234" s="223"/>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289</v>
      </c>
      <c r="AH1234" s="212">
        <v>5</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35">
        <v>281</v>
      </c>
      <c r="B1235" s="236" t="s">
        <v>1603</v>
      </c>
      <c r="C1235" s="245" t="s">
        <v>1604</v>
      </c>
      <c r="D1235" s="237" t="s">
        <v>524</v>
      </c>
      <c r="E1235" s="238">
        <v>101</v>
      </c>
      <c r="F1235" s="239"/>
      <c r="G1235" s="240">
        <f>ROUND(E1235*F1235,2)</f>
        <v>0</v>
      </c>
      <c r="H1235" s="239"/>
      <c r="I1235" s="240">
        <f>ROUND(E1235*H1235,2)</f>
        <v>0</v>
      </c>
      <c r="J1235" s="239"/>
      <c r="K1235" s="240">
        <f>ROUND(E1235*J1235,2)</f>
        <v>0</v>
      </c>
      <c r="L1235" s="240">
        <v>21</v>
      </c>
      <c r="M1235" s="240">
        <f>G1235*(1+L1235/100)</f>
        <v>0</v>
      </c>
      <c r="N1235" s="238">
        <v>3.2000000000000003E-4</v>
      </c>
      <c r="O1235" s="238">
        <f>ROUND(E1235*N1235,2)</f>
        <v>0.03</v>
      </c>
      <c r="P1235" s="238">
        <v>0</v>
      </c>
      <c r="Q1235" s="238">
        <f>ROUND(E1235*P1235,2)</f>
        <v>0</v>
      </c>
      <c r="R1235" s="240"/>
      <c r="S1235" s="240" t="s">
        <v>649</v>
      </c>
      <c r="T1235" s="241" t="s">
        <v>258</v>
      </c>
      <c r="U1235" s="223">
        <v>0.14000000000000001</v>
      </c>
      <c r="V1235" s="223">
        <f>ROUND(E1235*U1235,2)</f>
        <v>14.14</v>
      </c>
      <c r="W1235" s="223"/>
      <c r="X1235" s="223" t="s">
        <v>297</v>
      </c>
      <c r="Y1235" s="223" t="s">
        <v>261</v>
      </c>
      <c r="Z1235" s="212"/>
      <c r="AA1235" s="212"/>
      <c r="AB1235" s="212"/>
      <c r="AC1235" s="212"/>
      <c r="AD1235" s="212"/>
      <c r="AE1235" s="212"/>
      <c r="AF1235" s="212"/>
      <c r="AG1235" s="212" t="s">
        <v>298</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2" x14ac:dyDescent="0.2">
      <c r="A1236" s="219"/>
      <c r="B1236" s="220"/>
      <c r="C1236" s="247" t="s">
        <v>1605</v>
      </c>
      <c r="D1236" s="225"/>
      <c r="E1236" s="226">
        <v>101</v>
      </c>
      <c r="F1236" s="223"/>
      <c r="G1236" s="223"/>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289</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35">
        <v>282</v>
      </c>
      <c r="B1237" s="236" t="s">
        <v>1606</v>
      </c>
      <c r="C1237" s="245" t="s">
        <v>1607</v>
      </c>
      <c r="D1237" s="237" t="s">
        <v>321</v>
      </c>
      <c r="E1237" s="238">
        <v>28.184999999999999</v>
      </c>
      <c r="F1237" s="239"/>
      <c r="G1237" s="240">
        <f>ROUND(E1237*F1237,2)</f>
        <v>0</v>
      </c>
      <c r="H1237" s="239"/>
      <c r="I1237" s="240">
        <f>ROUND(E1237*H1237,2)</f>
        <v>0</v>
      </c>
      <c r="J1237" s="239"/>
      <c r="K1237" s="240">
        <f>ROUND(E1237*J1237,2)</f>
        <v>0</v>
      </c>
      <c r="L1237" s="240">
        <v>21</v>
      </c>
      <c r="M1237" s="240">
        <f>G1237*(1+L1237/100)</f>
        <v>0</v>
      </c>
      <c r="N1237" s="238">
        <v>1.0000000000000001E-5</v>
      </c>
      <c r="O1237" s="238">
        <f>ROUND(E1237*N1237,2)</f>
        <v>0</v>
      </c>
      <c r="P1237" s="238">
        <v>0</v>
      </c>
      <c r="Q1237" s="238">
        <f>ROUND(E1237*P1237,2)</f>
        <v>0</v>
      </c>
      <c r="R1237" s="240"/>
      <c r="S1237" s="240" t="s">
        <v>649</v>
      </c>
      <c r="T1237" s="241" t="s">
        <v>258</v>
      </c>
      <c r="U1237" s="223">
        <v>7.0000000000000007E-2</v>
      </c>
      <c r="V1237" s="223">
        <f>ROUND(E1237*U1237,2)</f>
        <v>1.97</v>
      </c>
      <c r="W1237" s="223"/>
      <c r="X1237" s="223" t="s">
        <v>297</v>
      </c>
      <c r="Y1237" s="223" t="s">
        <v>261</v>
      </c>
      <c r="Z1237" s="212"/>
      <c r="AA1237" s="212"/>
      <c r="AB1237" s="212"/>
      <c r="AC1237" s="212"/>
      <c r="AD1237" s="212"/>
      <c r="AE1237" s="212"/>
      <c r="AF1237" s="212"/>
      <c r="AG1237" s="212" t="s">
        <v>298</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47" t="s">
        <v>1608</v>
      </c>
      <c r="D1238" s="225"/>
      <c r="E1238" s="226"/>
      <c r="F1238" s="223"/>
      <c r="G1238" s="223"/>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289</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47" t="s">
        <v>1602</v>
      </c>
      <c r="D1239" s="225"/>
      <c r="E1239" s="226">
        <v>28.184999999999999</v>
      </c>
      <c r="F1239" s="223"/>
      <c r="G1239" s="223"/>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289</v>
      </c>
      <c r="AH1239" s="212">
        <v>5</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ht="22.5" outlineLevel="1" x14ac:dyDescent="0.2">
      <c r="A1240" s="257">
        <v>283</v>
      </c>
      <c r="B1240" s="258" t="s">
        <v>1609</v>
      </c>
      <c r="C1240" s="268" t="s">
        <v>1610</v>
      </c>
      <c r="D1240" s="259" t="s">
        <v>524</v>
      </c>
      <c r="E1240" s="260">
        <v>18</v>
      </c>
      <c r="F1240" s="261"/>
      <c r="G1240" s="262">
        <f>ROUND(E1240*F1240,2)</f>
        <v>0</v>
      </c>
      <c r="H1240" s="261"/>
      <c r="I1240" s="262">
        <f>ROUND(E1240*H1240,2)</f>
        <v>0</v>
      </c>
      <c r="J1240" s="261"/>
      <c r="K1240" s="262">
        <f>ROUND(E1240*J1240,2)</f>
        <v>0</v>
      </c>
      <c r="L1240" s="262">
        <v>21</v>
      </c>
      <c r="M1240" s="262">
        <f>G1240*(1+L1240/100)</f>
        <v>0</v>
      </c>
      <c r="N1240" s="260">
        <v>0</v>
      </c>
      <c r="O1240" s="260">
        <f>ROUND(E1240*N1240,2)</f>
        <v>0</v>
      </c>
      <c r="P1240" s="260">
        <v>0</v>
      </c>
      <c r="Q1240" s="260">
        <f>ROUND(E1240*P1240,2)</f>
        <v>0</v>
      </c>
      <c r="R1240" s="262"/>
      <c r="S1240" s="262" t="s">
        <v>649</v>
      </c>
      <c r="T1240" s="263" t="s">
        <v>259</v>
      </c>
      <c r="U1240" s="223">
        <v>1</v>
      </c>
      <c r="V1240" s="223">
        <f>ROUND(E1240*U1240,2)</f>
        <v>18</v>
      </c>
      <c r="W1240" s="223"/>
      <c r="X1240" s="223" t="s">
        <v>297</v>
      </c>
      <c r="Y1240" s="223" t="s">
        <v>261</v>
      </c>
      <c r="Z1240" s="212"/>
      <c r="AA1240" s="212"/>
      <c r="AB1240" s="212"/>
      <c r="AC1240" s="212"/>
      <c r="AD1240" s="212"/>
      <c r="AE1240" s="212"/>
      <c r="AF1240" s="212"/>
      <c r="AG1240" s="212" t="s">
        <v>298</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57">
        <v>284</v>
      </c>
      <c r="B1241" s="258" t="s">
        <v>1611</v>
      </c>
      <c r="C1241" s="268" t="s">
        <v>1612</v>
      </c>
      <c r="D1241" s="259" t="s">
        <v>524</v>
      </c>
      <c r="E1241" s="260">
        <v>896.48</v>
      </c>
      <c r="F1241" s="261"/>
      <c r="G1241" s="262">
        <f>ROUND(E1241*F1241,2)</f>
        <v>0</v>
      </c>
      <c r="H1241" s="261"/>
      <c r="I1241" s="262">
        <f>ROUND(E1241*H1241,2)</f>
        <v>0</v>
      </c>
      <c r="J1241" s="261"/>
      <c r="K1241" s="262">
        <f>ROUND(E1241*J1241,2)</f>
        <v>0</v>
      </c>
      <c r="L1241" s="262">
        <v>21</v>
      </c>
      <c r="M1241" s="262">
        <f>G1241*(1+L1241/100)</f>
        <v>0</v>
      </c>
      <c r="N1241" s="260">
        <v>0</v>
      </c>
      <c r="O1241" s="260">
        <f>ROUND(E1241*N1241,2)</f>
        <v>0</v>
      </c>
      <c r="P1241" s="260">
        <v>5.9999999999999995E-4</v>
      </c>
      <c r="Q1241" s="260">
        <f>ROUND(E1241*P1241,2)</f>
        <v>0.54</v>
      </c>
      <c r="R1241" s="262"/>
      <c r="S1241" s="262" t="s">
        <v>649</v>
      </c>
      <c r="T1241" s="263" t="s">
        <v>259</v>
      </c>
      <c r="U1241" s="223">
        <v>0.23400000000000001</v>
      </c>
      <c r="V1241" s="223">
        <f>ROUND(E1241*U1241,2)</f>
        <v>209.78</v>
      </c>
      <c r="W1241" s="223"/>
      <c r="X1241" s="223" t="s">
        <v>297</v>
      </c>
      <c r="Y1241" s="223" t="s">
        <v>261</v>
      </c>
      <c r="Z1241" s="212"/>
      <c r="AA1241" s="212"/>
      <c r="AB1241" s="212"/>
      <c r="AC1241" s="212"/>
      <c r="AD1241" s="212"/>
      <c r="AE1241" s="212"/>
      <c r="AF1241" s="212"/>
      <c r="AG1241" s="212" t="s">
        <v>298</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ht="22.5" outlineLevel="1" x14ac:dyDescent="0.2">
      <c r="A1242" s="257">
        <v>285</v>
      </c>
      <c r="B1242" s="258" t="s">
        <v>1613</v>
      </c>
      <c r="C1242" s="268" t="s">
        <v>1614</v>
      </c>
      <c r="D1242" s="259" t="s">
        <v>804</v>
      </c>
      <c r="E1242" s="260">
        <v>30</v>
      </c>
      <c r="F1242" s="261"/>
      <c r="G1242" s="262">
        <f>ROUND(E1242*F1242,2)</f>
        <v>0</v>
      </c>
      <c r="H1242" s="261"/>
      <c r="I1242" s="262">
        <f>ROUND(E1242*H1242,2)</f>
        <v>0</v>
      </c>
      <c r="J1242" s="261"/>
      <c r="K1242" s="262">
        <f>ROUND(E1242*J1242,2)</f>
        <v>0</v>
      </c>
      <c r="L1242" s="262">
        <v>21</v>
      </c>
      <c r="M1242" s="262">
        <f>G1242*(1+L1242/100)</f>
        <v>0</v>
      </c>
      <c r="N1242" s="260">
        <v>0</v>
      </c>
      <c r="O1242" s="260">
        <f>ROUND(E1242*N1242,2)</f>
        <v>0</v>
      </c>
      <c r="P1242" s="260">
        <v>0</v>
      </c>
      <c r="Q1242" s="260">
        <f>ROUND(E1242*P1242,2)</f>
        <v>0</v>
      </c>
      <c r="R1242" s="262"/>
      <c r="S1242" s="262" t="s">
        <v>649</v>
      </c>
      <c r="T1242" s="263" t="s">
        <v>259</v>
      </c>
      <c r="U1242" s="223">
        <v>1</v>
      </c>
      <c r="V1242" s="223">
        <f>ROUND(E1242*U1242,2)</f>
        <v>30</v>
      </c>
      <c r="W1242" s="223"/>
      <c r="X1242" s="223" t="s">
        <v>1615</v>
      </c>
      <c r="Y1242" s="223" t="s">
        <v>261</v>
      </c>
      <c r="Z1242" s="212"/>
      <c r="AA1242" s="212"/>
      <c r="AB1242" s="212"/>
      <c r="AC1242" s="212"/>
      <c r="AD1242" s="212"/>
      <c r="AE1242" s="212"/>
      <c r="AF1242" s="212"/>
      <c r="AG1242" s="212" t="s">
        <v>1616</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33.75" outlineLevel="1" x14ac:dyDescent="0.2">
      <c r="A1243" s="257">
        <v>286</v>
      </c>
      <c r="B1243" s="258" t="s">
        <v>1617</v>
      </c>
      <c r="C1243" s="268" t="s">
        <v>1618</v>
      </c>
      <c r="D1243" s="259" t="s">
        <v>1548</v>
      </c>
      <c r="E1243" s="260">
        <v>1172</v>
      </c>
      <c r="F1243" s="261"/>
      <c r="G1243" s="262">
        <f>ROUND(E1243*F1243,2)</f>
        <v>0</v>
      </c>
      <c r="H1243" s="261"/>
      <c r="I1243" s="262">
        <f>ROUND(E1243*H1243,2)</f>
        <v>0</v>
      </c>
      <c r="J1243" s="261"/>
      <c r="K1243" s="262">
        <f>ROUND(E1243*J1243,2)</f>
        <v>0</v>
      </c>
      <c r="L1243" s="262">
        <v>21</v>
      </c>
      <c r="M1243" s="262">
        <f>G1243*(1+L1243/100)</f>
        <v>0</v>
      </c>
      <c r="N1243" s="260">
        <v>1E-3</v>
      </c>
      <c r="O1243" s="260">
        <f>ROUND(E1243*N1243,2)</f>
        <v>1.17</v>
      </c>
      <c r="P1243" s="260">
        <v>0</v>
      </c>
      <c r="Q1243" s="260">
        <f>ROUND(E1243*P1243,2)</f>
        <v>0</v>
      </c>
      <c r="R1243" s="262"/>
      <c r="S1243" s="262" t="s">
        <v>649</v>
      </c>
      <c r="T1243" s="263" t="s">
        <v>259</v>
      </c>
      <c r="U1243" s="223">
        <v>0</v>
      </c>
      <c r="V1243" s="223">
        <f>ROUND(E1243*U1243,2)</f>
        <v>0</v>
      </c>
      <c r="W1243" s="223"/>
      <c r="X1243" s="223" t="s">
        <v>462</v>
      </c>
      <c r="Y1243" s="223" t="s">
        <v>261</v>
      </c>
      <c r="Z1243" s="212"/>
      <c r="AA1243" s="212"/>
      <c r="AB1243" s="212"/>
      <c r="AC1243" s="212"/>
      <c r="AD1243" s="212"/>
      <c r="AE1243" s="212"/>
      <c r="AF1243" s="212"/>
      <c r="AG1243" s="212" t="s">
        <v>463</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57">
        <v>287</v>
      </c>
      <c r="B1244" s="258" t="s">
        <v>1619</v>
      </c>
      <c r="C1244" s="268" t="s">
        <v>1620</v>
      </c>
      <c r="D1244" s="259" t="s">
        <v>368</v>
      </c>
      <c r="E1244" s="260">
        <v>1310</v>
      </c>
      <c r="F1244" s="261"/>
      <c r="G1244" s="262">
        <f>ROUND(E1244*F1244,2)</f>
        <v>0</v>
      </c>
      <c r="H1244" s="261"/>
      <c r="I1244" s="262">
        <f>ROUND(E1244*H1244,2)</f>
        <v>0</v>
      </c>
      <c r="J1244" s="261"/>
      <c r="K1244" s="262">
        <f>ROUND(E1244*J1244,2)</f>
        <v>0</v>
      </c>
      <c r="L1244" s="262">
        <v>21</v>
      </c>
      <c r="M1244" s="262">
        <f>G1244*(1+L1244/100)</f>
        <v>0</v>
      </c>
      <c r="N1244" s="260">
        <v>0</v>
      </c>
      <c r="O1244" s="260">
        <f>ROUND(E1244*N1244,2)</f>
        <v>0</v>
      </c>
      <c r="P1244" s="260">
        <v>0</v>
      </c>
      <c r="Q1244" s="260">
        <f>ROUND(E1244*P1244,2)</f>
        <v>0</v>
      </c>
      <c r="R1244" s="262"/>
      <c r="S1244" s="262" t="s">
        <v>649</v>
      </c>
      <c r="T1244" s="263" t="s">
        <v>259</v>
      </c>
      <c r="U1244" s="223">
        <v>0</v>
      </c>
      <c r="V1244" s="223">
        <f>ROUND(E1244*U1244,2)</f>
        <v>0</v>
      </c>
      <c r="W1244" s="223"/>
      <c r="X1244" s="223" t="s">
        <v>462</v>
      </c>
      <c r="Y1244" s="223" t="s">
        <v>261</v>
      </c>
      <c r="Z1244" s="212"/>
      <c r="AA1244" s="212"/>
      <c r="AB1244" s="212"/>
      <c r="AC1244" s="212"/>
      <c r="AD1244" s="212"/>
      <c r="AE1244" s="212"/>
      <c r="AF1244" s="212"/>
      <c r="AG1244" s="212" t="s">
        <v>463</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ht="22.5" outlineLevel="1" x14ac:dyDescent="0.2">
      <c r="A1245" s="235">
        <v>288</v>
      </c>
      <c r="B1245" s="236" t="s">
        <v>1621</v>
      </c>
      <c r="C1245" s="245" t="s">
        <v>1622</v>
      </c>
      <c r="D1245" s="237" t="s">
        <v>404</v>
      </c>
      <c r="E1245" s="238">
        <v>10.17365</v>
      </c>
      <c r="F1245" s="239"/>
      <c r="G1245" s="240">
        <f>ROUND(E1245*F1245,2)</f>
        <v>0</v>
      </c>
      <c r="H1245" s="239"/>
      <c r="I1245" s="240">
        <f>ROUND(E1245*H1245,2)</f>
        <v>0</v>
      </c>
      <c r="J1245" s="239"/>
      <c r="K1245" s="240">
        <f>ROUND(E1245*J1245,2)</f>
        <v>0</v>
      </c>
      <c r="L1245" s="240">
        <v>21</v>
      </c>
      <c r="M1245" s="240">
        <f>G1245*(1+L1245/100)</f>
        <v>0</v>
      </c>
      <c r="N1245" s="238">
        <v>0</v>
      </c>
      <c r="O1245" s="238">
        <f>ROUND(E1245*N1245,2)</f>
        <v>0</v>
      </c>
      <c r="P1245" s="238">
        <v>0</v>
      </c>
      <c r="Q1245" s="238">
        <f>ROUND(E1245*P1245,2)</f>
        <v>0</v>
      </c>
      <c r="R1245" s="240" t="s">
        <v>350</v>
      </c>
      <c r="S1245" s="240" t="s">
        <v>258</v>
      </c>
      <c r="T1245" s="241" t="s">
        <v>258</v>
      </c>
      <c r="U1245" s="223">
        <v>0.9385</v>
      </c>
      <c r="V1245" s="223">
        <f>ROUND(E1245*U1245,2)</f>
        <v>9.5500000000000007</v>
      </c>
      <c r="W1245" s="223"/>
      <c r="X1245" s="223" t="s">
        <v>1580</v>
      </c>
      <c r="Y1245" s="223" t="s">
        <v>261</v>
      </c>
      <c r="Z1245" s="212"/>
      <c r="AA1245" s="212"/>
      <c r="AB1245" s="212"/>
      <c r="AC1245" s="212"/>
      <c r="AD1245" s="212"/>
      <c r="AE1245" s="212"/>
      <c r="AF1245" s="212"/>
      <c r="AG1245" s="212" t="s">
        <v>1581</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2" x14ac:dyDescent="0.2">
      <c r="A1246" s="219"/>
      <c r="B1246" s="220"/>
      <c r="C1246" s="267" t="s">
        <v>1582</v>
      </c>
      <c r="D1246" s="256"/>
      <c r="E1246" s="256"/>
      <c r="F1246" s="256"/>
      <c r="G1246" s="256"/>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300</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x14ac:dyDescent="0.2">
      <c r="A1247" s="228" t="s">
        <v>253</v>
      </c>
      <c r="B1247" s="229" t="s">
        <v>125</v>
      </c>
      <c r="C1247" s="244" t="s">
        <v>126</v>
      </c>
      <c r="D1247" s="230"/>
      <c r="E1247" s="231"/>
      <c r="F1247" s="232"/>
      <c r="G1247" s="232">
        <f>SUMIF(AG1248:AG1319,"&lt;&gt;NOR",G1248:G1319)</f>
        <v>0</v>
      </c>
      <c r="H1247" s="232"/>
      <c r="I1247" s="232">
        <f>SUM(I1248:I1319)</f>
        <v>0</v>
      </c>
      <c r="J1247" s="232"/>
      <c r="K1247" s="232">
        <f>SUM(K1248:K1319)</f>
        <v>0</v>
      </c>
      <c r="L1247" s="232"/>
      <c r="M1247" s="232">
        <f>SUM(M1248:M1319)</f>
        <v>0</v>
      </c>
      <c r="N1247" s="231"/>
      <c r="O1247" s="231">
        <f>SUM(O1248:O1319)</f>
        <v>0.70000000000000007</v>
      </c>
      <c r="P1247" s="231"/>
      <c r="Q1247" s="231">
        <f>SUM(Q1248:Q1319)</f>
        <v>0</v>
      </c>
      <c r="R1247" s="232"/>
      <c r="S1247" s="232"/>
      <c r="T1247" s="233"/>
      <c r="U1247" s="227"/>
      <c r="V1247" s="227">
        <f>SUM(V1248:V1319)</f>
        <v>115.64999999999998</v>
      </c>
      <c r="W1247" s="227"/>
      <c r="X1247" s="227"/>
      <c r="Y1247" s="227"/>
      <c r="AG1247" t="s">
        <v>254</v>
      </c>
    </row>
    <row r="1248" spans="1:60" ht="22.5" outlineLevel="1" x14ac:dyDescent="0.2">
      <c r="A1248" s="235">
        <v>289</v>
      </c>
      <c r="B1248" s="236" t="s">
        <v>1623</v>
      </c>
      <c r="C1248" s="245" t="s">
        <v>1624</v>
      </c>
      <c r="D1248" s="237" t="s">
        <v>321</v>
      </c>
      <c r="E1248" s="238">
        <v>65.106499999999997</v>
      </c>
      <c r="F1248" s="239"/>
      <c r="G1248" s="240">
        <f>ROUND(E1248*F1248,2)</f>
        <v>0</v>
      </c>
      <c r="H1248" s="239"/>
      <c r="I1248" s="240">
        <f>ROUND(E1248*H1248,2)</f>
        <v>0</v>
      </c>
      <c r="J1248" s="239"/>
      <c r="K1248" s="240">
        <f>ROUND(E1248*J1248,2)</f>
        <v>0</v>
      </c>
      <c r="L1248" s="240">
        <v>21</v>
      </c>
      <c r="M1248" s="240">
        <f>G1248*(1+L1248/100)</f>
        <v>0</v>
      </c>
      <c r="N1248" s="238">
        <v>2.1000000000000001E-4</v>
      </c>
      <c r="O1248" s="238">
        <f>ROUND(E1248*N1248,2)</f>
        <v>0.01</v>
      </c>
      <c r="P1248" s="238">
        <v>0</v>
      </c>
      <c r="Q1248" s="238">
        <f>ROUND(E1248*P1248,2)</f>
        <v>0</v>
      </c>
      <c r="R1248" s="240" t="s">
        <v>1237</v>
      </c>
      <c r="S1248" s="240" t="s">
        <v>258</v>
      </c>
      <c r="T1248" s="241" t="s">
        <v>258</v>
      </c>
      <c r="U1248" s="223">
        <v>9.5000000000000001E-2</v>
      </c>
      <c r="V1248" s="223">
        <f>ROUND(E1248*U1248,2)</f>
        <v>6.19</v>
      </c>
      <c r="W1248" s="223"/>
      <c r="X1248" s="223" t="s">
        <v>297</v>
      </c>
      <c r="Y1248" s="223" t="s">
        <v>261</v>
      </c>
      <c r="Z1248" s="212"/>
      <c r="AA1248" s="212"/>
      <c r="AB1248" s="212"/>
      <c r="AC1248" s="212"/>
      <c r="AD1248" s="212"/>
      <c r="AE1248" s="212"/>
      <c r="AF1248" s="212"/>
      <c r="AG1248" s="212" t="s">
        <v>298</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2" x14ac:dyDescent="0.2">
      <c r="A1249" s="219"/>
      <c r="B1249" s="220"/>
      <c r="C1249" s="247" t="s">
        <v>1625</v>
      </c>
      <c r="D1249" s="225"/>
      <c r="E1249" s="226">
        <v>65.106499999999997</v>
      </c>
      <c r="F1249" s="223"/>
      <c r="G1249" s="223"/>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289</v>
      </c>
      <c r="AH1249" s="212">
        <v>5</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35">
        <v>290</v>
      </c>
      <c r="B1250" s="236" t="s">
        <v>1626</v>
      </c>
      <c r="C1250" s="245" t="s">
        <v>1627</v>
      </c>
      <c r="D1250" s="237" t="s">
        <v>321</v>
      </c>
      <c r="E1250" s="238">
        <v>65.106499999999997</v>
      </c>
      <c r="F1250" s="239"/>
      <c r="G1250" s="240">
        <f>ROUND(E1250*F1250,2)</f>
        <v>0</v>
      </c>
      <c r="H1250" s="239"/>
      <c r="I1250" s="240">
        <f>ROUND(E1250*H1250,2)</f>
        <v>0</v>
      </c>
      <c r="J1250" s="239"/>
      <c r="K1250" s="240">
        <f>ROUND(E1250*J1250,2)</f>
        <v>0</v>
      </c>
      <c r="L1250" s="240">
        <v>21</v>
      </c>
      <c r="M1250" s="240">
        <f>G1250*(1+L1250/100)</f>
        <v>0</v>
      </c>
      <c r="N1250" s="238">
        <v>3.3999999999999998E-3</v>
      </c>
      <c r="O1250" s="238">
        <f>ROUND(E1250*N1250,2)</f>
        <v>0.22</v>
      </c>
      <c r="P1250" s="238">
        <v>0</v>
      </c>
      <c r="Q1250" s="238">
        <f>ROUND(E1250*P1250,2)</f>
        <v>0</v>
      </c>
      <c r="R1250" s="240" t="s">
        <v>1237</v>
      </c>
      <c r="S1250" s="240" t="s">
        <v>258</v>
      </c>
      <c r="T1250" s="241" t="s">
        <v>258</v>
      </c>
      <c r="U1250" s="223">
        <v>0.38500000000000001</v>
      </c>
      <c r="V1250" s="223">
        <f>ROUND(E1250*U1250,2)</f>
        <v>25.07</v>
      </c>
      <c r="W1250" s="223"/>
      <c r="X1250" s="223" t="s">
        <v>297</v>
      </c>
      <c r="Y1250" s="223" t="s">
        <v>261</v>
      </c>
      <c r="Z1250" s="212"/>
      <c r="AA1250" s="212"/>
      <c r="AB1250" s="212"/>
      <c r="AC1250" s="212"/>
      <c r="AD1250" s="212"/>
      <c r="AE1250" s="212"/>
      <c r="AF1250" s="212"/>
      <c r="AG1250" s="212" t="s">
        <v>298</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2" x14ac:dyDescent="0.2">
      <c r="A1251" s="219"/>
      <c r="B1251" s="220"/>
      <c r="C1251" s="246" t="s">
        <v>1628</v>
      </c>
      <c r="D1251" s="243"/>
      <c r="E1251" s="243"/>
      <c r="F1251" s="243"/>
      <c r="G1251" s="243"/>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264</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2" x14ac:dyDescent="0.2">
      <c r="A1252" s="219"/>
      <c r="B1252" s="220"/>
      <c r="C1252" s="247" t="s">
        <v>1022</v>
      </c>
      <c r="D1252" s="225"/>
      <c r="E1252" s="226"/>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289</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ht="33.75" outlineLevel="3" x14ac:dyDescent="0.2">
      <c r="A1253" s="219"/>
      <c r="B1253" s="220"/>
      <c r="C1253" s="247" t="s">
        <v>1629</v>
      </c>
      <c r="D1253" s="225"/>
      <c r="E1253" s="226">
        <v>21.130500000000001</v>
      </c>
      <c r="F1253" s="223"/>
      <c r="G1253" s="223"/>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289</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47" t="s">
        <v>1630</v>
      </c>
      <c r="D1254" s="225"/>
      <c r="E1254" s="226">
        <v>5.2634999999999996</v>
      </c>
      <c r="F1254" s="223"/>
      <c r="G1254" s="223"/>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289</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47" t="s">
        <v>1631</v>
      </c>
      <c r="D1255" s="225"/>
      <c r="E1255" s="226">
        <v>3.1139999999999999</v>
      </c>
      <c r="F1255" s="223"/>
      <c r="G1255" s="223"/>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289</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47" t="s">
        <v>1632</v>
      </c>
      <c r="D1256" s="225"/>
      <c r="E1256" s="226">
        <v>2.496</v>
      </c>
      <c r="F1256" s="223"/>
      <c r="G1256" s="223"/>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289</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47" t="s">
        <v>1633</v>
      </c>
      <c r="D1257" s="225"/>
      <c r="E1257" s="226">
        <v>3.4020000000000001</v>
      </c>
      <c r="F1257" s="223"/>
      <c r="G1257" s="223"/>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289</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47" t="s">
        <v>1032</v>
      </c>
      <c r="D1258" s="225"/>
      <c r="E1258" s="226"/>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289</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ht="22.5" outlineLevel="3" x14ac:dyDescent="0.2">
      <c r="A1259" s="219"/>
      <c r="B1259" s="220"/>
      <c r="C1259" s="247" t="s">
        <v>1634</v>
      </c>
      <c r="D1259" s="225"/>
      <c r="E1259" s="226">
        <v>19.8735</v>
      </c>
      <c r="F1259" s="223"/>
      <c r="G1259" s="223"/>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289</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47" t="s">
        <v>1635</v>
      </c>
      <c r="D1260" s="225"/>
      <c r="E1260" s="226">
        <v>3.0179999999999998</v>
      </c>
      <c r="F1260" s="223"/>
      <c r="G1260" s="223"/>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289</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47" t="s">
        <v>1636</v>
      </c>
      <c r="D1261" s="225"/>
      <c r="E1261" s="226">
        <v>3.516</v>
      </c>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289</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47" t="s">
        <v>1637</v>
      </c>
      <c r="D1262" s="225"/>
      <c r="E1262" s="226">
        <v>3.2930000000000001</v>
      </c>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289</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ht="22.5" outlineLevel="1" x14ac:dyDescent="0.2">
      <c r="A1263" s="235">
        <v>291</v>
      </c>
      <c r="B1263" s="236" t="s">
        <v>1638</v>
      </c>
      <c r="C1263" s="245" t="s">
        <v>1639</v>
      </c>
      <c r="D1263" s="237" t="s">
        <v>321</v>
      </c>
      <c r="E1263" s="238">
        <v>114.02065</v>
      </c>
      <c r="F1263" s="239"/>
      <c r="G1263" s="240">
        <f>ROUND(E1263*F1263,2)</f>
        <v>0</v>
      </c>
      <c r="H1263" s="239"/>
      <c r="I1263" s="240">
        <f>ROUND(E1263*H1263,2)</f>
        <v>0</v>
      </c>
      <c r="J1263" s="239"/>
      <c r="K1263" s="240">
        <f>ROUND(E1263*J1263,2)</f>
        <v>0</v>
      </c>
      <c r="L1263" s="240">
        <v>21</v>
      </c>
      <c r="M1263" s="240">
        <f>G1263*(1+L1263/100)</f>
        <v>0</v>
      </c>
      <c r="N1263" s="238">
        <v>3.2299999999999998E-3</v>
      </c>
      <c r="O1263" s="238">
        <f>ROUND(E1263*N1263,2)</f>
        <v>0.37</v>
      </c>
      <c r="P1263" s="238">
        <v>0</v>
      </c>
      <c r="Q1263" s="238">
        <f>ROUND(E1263*P1263,2)</f>
        <v>0</v>
      </c>
      <c r="R1263" s="240" t="s">
        <v>1237</v>
      </c>
      <c r="S1263" s="240" t="s">
        <v>258</v>
      </c>
      <c r="T1263" s="241" t="s">
        <v>258</v>
      </c>
      <c r="U1263" s="223">
        <v>0.48</v>
      </c>
      <c r="V1263" s="223">
        <f>ROUND(E1263*U1263,2)</f>
        <v>54.73</v>
      </c>
      <c r="W1263" s="223"/>
      <c r="X1263" s="223" t="s">
        <v>297</v>
      </c>
      <c r="Y1263" s="223" t="s">
        <v>261</v>
      </c>
      <c r="Z1263" s="212"/>
      <c r="AA1263" s="212"/>
      <c r="AB1263" s="212"/>
      <c r="AC1263" s="212"/>
      <c r="AD1263" s="212"/>
      <c r="AE1263" s="212"/>
      <c r="AF1263" s="212"/>
      <c r="AG1263" s="212" t="s">
        <v>298</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2" x14ac:dyDescent="0.2">
      <c r="A1264" s="219"/>
      <c r="B1264" s="220"/>
      <c r="C1264" s="246" t="s">
        <v>1600</v>
      </c>
      <c r="D1264" s="243"/>
      <c r="E1264" s="243"/>
      <c r="F1264" s="243"/>
      <c r="G1264" s="243"/>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264</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47" t="s">
        <v>1029</v>
      </c>
      <c r="D1265" s="225"/>
      <c r="E1265" s="226"/>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289</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47" t="s">
        <v>717</v>
      </c>
      <c r="D1266" s="225"/>
      <c r="E1266" s="226">
        <v>19.3</v>
      </c>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289</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47" t="s">
        <v>718</v>
      </c>
      <c r="D1267" s="225"/>
      <c r="E1267" s="226">
        <v>6.4</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289</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47" t="s">
        <v>719</v>
      </c>
      <c r="D1268" s="225"/>
      <c r="E1268" s="226">
        <v>15</v>
      </c>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289</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47" t="s">
        <v>1014</v>
      </c>
      <c r="D1269" s="225"/>
      <c r="E1269" s="226"/>
      <c r="F1269" s="223"/>
      <c r="G1269" s="223"/>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289</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47" t="s">
        <v>1015</v>
      </c>
      <c r="D1270" s="225"/>
      <c r="E1270" s="226">
        <v>13.36</v>
      </c>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289</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47" t="s">
        <v>736</v>
      </c>
      <c r="D1271" s="225"/>
      <c r="E1271" s="226">
        <v>5.5</v>
      </c>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289</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47" t="s">
        <v>737</v>
      </c>
      <c r="D1272" s="225"/>
      <c r="E1272" s="226">
        <v>6.5</v>
      </c>
      <c r="F1272" s="223"/>
      <c r="G1272" s="223"/>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289</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47" t="s">
        <v>1640</v>
      </c>
      <c r="D1273" s="225"/>
      <c r="E1273" s="226"/>
      <c r="F1273" s="223"/>
      <c r="G1273" s="223"/>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289</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47" t="s">
        <v>1641</v>
      </c>
      <c r="D1274" s="225"/>
      <c r="E1274" s="226">
        <v>10.5</v>
      </c>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289</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47" t="s">
        <v>1642</v>
      </c>
      <c r="D1275" s="225"/>
      <c r="E1275" s="226">
        <v>8.0606500000000008</v>
      </c>
      <c r="F1275" s="223"/>
      <c r="G1275" s="223"/>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289</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47" t="s">
        <v>1643</v>
      </c>
      <c r="D1276" s="225"/>
      <c r="E1276" s="226">
        <v>17.7</v>
      </c>
      <c r="F1276" s="223"/>
      <c r="G1276" s="223"/>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289</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47" t="s">
        <v>1644</v>
      </c>
      <c r="D1277" s="225"/>
      <c r="E1277" s="226">
        <v>3</v>
      </c>
      <c r="F1277" s="223"/>
      <c r="G1277" s="223"/>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289</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47" t="s">
        <v>1645</v>
      </c>
      <c r="D1278" s="225"/>
      <c r="E1278" s="226"/>
      <c r="F1278" s="223"/>
      <c r="G1278" s="223"/>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289</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47" t="s">
        <v>1646</v>
      </c>
      <c r="D1279" s="225"/>
      <c r="E1279" s="226">
        <v>2.8</v>
      </c>
      <c r="F1279" s="223"/>
      <c r="G1279" s="223"/>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289</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47" t="s">
        <v>1647</v>
      </c>
      <c r="D1280" s="225"/>
      <c r="E1280" s="226">
        <v>2.5</v>
      </c>
      <c r="F1280" s="223"/>
      <c r="G1280" s="223"/>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289</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47" t="s">
        <v>1648</v>
      </c>
      <c r="D1281" s="225"/>
      <c r="E1281" s="226">
        <v>2</v>
      </c>
      <c r="F1281" s="223"/>
      <c r="G1281" s="223"/>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289</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47" t="s">
        <v>1649</v>
      </c>
      <c r="D1282" s="225"/>
      <c r="E1282" s="226">
        <v>1.4</v>
      </c>
      <c r="F1282" s="223"/>
      <c r="G1282" s="223"/>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289</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35">
        <v>292</v>
      </c>
      <c r="B1283" s="236" t="s">
        <v>1650</v>
      </c>
      <c r="C1283" s="245" t="s">
        <v>1651</v>
      </c>
      <c r="D1283" s="237" t="s">
        <v>524</v>
      </c>
      <c r="E1283" s="238">
        <v>74.385000000000005</v>
      </c>
      <c r="F1283" s="239"/>
      <c r="G1283" s="240">
        <f>ROUND(E1283*F1283,2)</f>
        <v>0</v>
      </c>
      <c r="H1283" s="239"/>
      <c r="I1283" s="240">
        <f>ROUND(E1283*H1283,2)</f>
        <v>0</v>
      </c>
      <c r="J1283" s="239"/>
      <c r="K1283" s="240">
        <f>ROUND(E1283*J1283,2)</f>
        <v>0</v>
      </c>
      <c r="L1283" s="240">
        <v>21</v>
      </c>
      <c r="M1283" s="240">
        <f>G1283*(1+L1283/100)</f>
        <v>0</v>
      </c>
      <c r="N1283" s="238">
        <v>2.9E-4</v>
      </c>
      <c r="O1283" s="238">
        <f>ROUND(E1283*N1283,2)</f>
        <v>0.02</v>
      </c>
      <c r="P1283" s="238">
        <v>0</v>
      </c>
      <c r="Q1283" s="238">
        <f>ROUND(E1283*P1283,2)</f>
        <v>0</v>
      </c>
      <c r="R1283" s="240" t="s">
        <v>1237</v>
      </c>
      <c r="S1283" s="240" t="s">
        <v>258</v>
      </c>
      <c r="T1283" s="241" t="s">
        <v>258</v>
      </c>
      <c r="U1283" s="223">
        <v>0.11</v>
      </c>
      <c r="V1283" s="223">
        <f>ROUND(E1283*U1283,2)</f>
        <v>8.18</v>
      </c>
      <c r="W1283" s="223"/>
      <c r="X1283" s="223" t="s">
        <v>297</v>
      </c>
      <c r="Y1283" s="223" t="s">
        <v>261</v>
      </c>
      <c r="Z1283" s="212"/>
      <c r="AA1283" s="212"/>
      <c r="AB1283" s="212"/>
      <c r="AC1283" s="212"/>
      <c r="AD1283" s="212"/>
      <c r="AE1283" s="212"/>
      <c r="AF1283" s="212"/>
      <c r="AG1283" s="212" t="s">
        <v>298</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2" x14ac:dyDescent="0.2">
      <c r="A1284" s="219"/>
      <c r="B1284" s="220"/>
      <c r="C1284" s="247" t="s">
        <v>1022</v>
      </c>
      <c r="D1284" s="225"/>
      <c r="E1284" s="226"/>
      <c r="F1284" s="223"/>
      <c r="G1284" s="223"/>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289</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47" t="s">
        <v>1652</v>
      </c>
      <c r="D1285" s="225"/>
      <c r="E1285" s="226">
        <v>19.864999999999998</v>
      </c>
      <c r="F1285" s="223"/>
      <c r="G1285" s="223"/>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289</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47" t="s">
        <v>1653</v>
      </c>
      <c r="D1286" s="225"/>
      <c r="E1286" s="226">
        <v>5.6349999999999998</v>
      </c>
      <c r="F1286" s="223"/>
      <c r="G1286" s="223"/>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289</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47" t="s">
        <v>1654</v>
      </c>
      <c r="D1287" s="225"/>
      <c r="E1287" s="226">
        <v>5.14</v>
      </c>
      <c r="F1287" s="223"/>
      <c r="G1287" s="223"/>
      <c r="H1287" s="223"/>
      <c r="I1287" s="223"/>
      <c r="J1287" s="223"/>
      <c r="K1287" s="223"/>
      <c r="L1287" s="223"/>
      <c r="M1287" s="223"/>
      <c r="N1287" s="222"/>
      <c r="O1287" s="222"/>
      <c r="P1287" s="222"/>
      <c r="Q1287" s="222"/>
      <c r="R1287" s="223"/>
      <c r="S1287" s="223"/>
      <c r="T1287" s="223"/>
      <c r="U1287" s="223"/>
      <c r="V1287" s="223"/>
      <c r="W1287" s="223"/>
      <c r="X1287" s="223"/>
      <c r="Y1287" s="223"/>
      <c r="Z1287" s="212"/>
      <c r="AA1287" s="212"/>
      <c r="AB1287" s="212"/>
      <c r="AC1287" s="212"/>
      <c r="AD1287" s="212"/>
      <c r="AE1287" s="212"/>
      <c r="AF1287" s="212"/>
      <c r="AG1287" s="212" t="s">
        <v>289</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47" t="s">
        <v>1655</v>
      </c>
      <c r="D1288" s="225"/>
      <c r="E1288" s="226">
        <v>4.96</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289</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47" t="s">
        <v>1656</v>
      </c>
      <c r="D1289" s="225"/>
      <c r="E1289" s="226">
        <v>6.02</v>
      </c>
      <c r="F1289" s="223"/>
      <c r="G1289" s="223"/>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289</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47" t="s">
        <v>1032</v>
      </c>
      <c r="D1290" s="225"/>
      <c r="E1290" s="226"/>
      <c r="F1290" s="223"/>
      <c r="G1290" s="223"/>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289</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47" t="s">
        <v>1657</v>
      </c>
      <c r="D1291" s="225"/>
      <c r="E1291" s="226">
        <v>16.495000000000001</v>
      </c>
      <c r="F1291" s="223"/>
      <c r="G1291" s="223"/>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289</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47" t="s">
        <v>1658</v>
      </c>
      <c r="D1292" s="225"/>
      <c r="E1292" s="226">
        <v>4.18</v>
      </c>
      <c r="F1292" s="223"/>
      <c r="G1292" s="223"/>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289</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47" t="s">
        <v>1659</v>
      </c>
      <c r="D1293" s="225"/>
      <c r="E1293" s="226">
        <v>6.16</v>
      </c>
      <c r="F1293" s="223"/>
      <c r="G1293" s="223"/>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289</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47" t="s">
        <v>1660</v>
      </c>
      <c r="D1294" s="225"/>
      <c r="E1294" s="226">
        <v>5.93</v>
      </c>
      <c r="F1294" s="223"/>
      <c r="G1294" s="223"/>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289</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
      <c r="A1295" s="235">
        <v>293</v>
      </c>
      <c r="B1295" s="236" t="s">
        <v>1661</v>
      </c>
      <c r="C1295" s="245" t="s">
        <v>1662</v>
      </c>
      <c r="D1295" s="237" t="s">
        <v>368</v>
      </c>
      <c r="E1295" s="238">
        <v>50</v>
      </c>
      <c r="F1295" s="239"/>
      <c r="G1295" s="240">
        <f>ROUND(E1295*F1295,2)</f>
        <v>0</v>
      </c>
      <c r="H1295" s="239"/>
      <c r="I1295" s="240">
        <f>ROUND(E1295*H1295,2)</f>
        <v>0</v>
      </c>
      <c r="J1295" s="239"/>
      <c r="K1295" s="240">
        <f>ROUND(E1295*J1295,2)</f>
        <v>0</v>
      </c>
      <c r="L1295" s="240">
        <v>21</v>
      </c>
      <c r="M1295" s="240">
        <f>G1295*(1+L1295/100)</f>
        <v>0</v>
      </c>
      <c r="N1295" s="238">
        <v>1.1E-4</v>
      </c>
      <c r="O1295" s="238">
        <f>ROUND(E1295*N1295,2)</f>
        <v>0.01</v>
      </c>
      <c r="P1295" s="238">
        <v>0</v>
      </c>
      <c r="Q1295" s="238">
        <f>ROUND(E1295*P1295,2)</f>
        <v>0</v>
      </c>
      <c r="R1295" s="240" t="s">
        <v>1237</v>
      </c>
      <c r="S1295" s="240" t="s">
        <v>258</v>
      </c>
      <c r="T1295" s="241" t="s">
        <v>258</v>
      </c>
      <c r="U1295" s="223">
        <v>6.7000000000000004E-2</v>
      </c>
      <c r="V1295" s="223">
        <f>ROUND(E1295*U1295,2)</f>
        <v>3.35</v>
      </c>
      <c r="W1295" s="223"/>
      <c r="X1295" s="223" t="s">
        <v>297</v>
      </c>
      <c r="Y1295" s="223" t="s">
        <v>261</v>
      </c>
      <c r="Z1295" s="212"/>
      <c r="AA1295" s="212"/>
      <c r="AB1295" s="212"/>
      <c r="AC1295" s="212"/>
      <c r="AD1295" s="212"/>
      <c r="AE1295" s="212"/>
      <c r="AF1295" s="212"/>
      <c r="AG1295" s="212" t="s">
        <v>298</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2" x14ac:dyDescent="0.2">
      <c r="A1296" s="219"/>
      <c r="B1296" s="220"/>
      <c r="C1296" s="247" t="s">
        <v>740</v>
      </c>
      <c r="D1296" s="225"/>
      <c r="E1296" s="226"/>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289</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47" t="s">
        <v>1663</v>
      </c>
      <c r="D1297" s="225"/>
      <c r="E1297" s="226">
        <v>12</v>
      </c>
      <c r="F1297" s="223"/>
      <c r="G1297" s="223"/>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289</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47" t="s">
        <v>1664</v>
      </c>
      <c r="D1298" s="225"/>
      <c r="E1298" s="226">
        <v>4</v>
      </c>
      <c r="F1298" s="223"/>
      <c r="G1298" s="223"/>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289</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7" t="s">
        <v>1665</v>
      </c>
      <c r="D1299" s="225"/>
      <c r="E1299" s="226">
        <v>4</v>
      </c>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289</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47" t="s">
        <v>1666</v>
      </c>
      <c r="D1300" s="225"/>
      <c r="E1300" s="226">
        <v>4</v>
      </c>
      <c r="F1300" s="223"/>
      <c r="G1300" s="223"/>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289</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47" t="s">
        <v>1667</v>
      </c>
      <c r="D1301" s="225"/>
      <c r="E1301" s="226">
        <v>4</v>
      </c>
      <c r="F1301" s="223"/>
      <c r="G1301" s="223"/>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289</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47" t="s">
        <v>723</v>
      </c>
      <c r="D1302" s="225"/>
      <c r="E1302" s="226"/>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289</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7" t="s">
        <v>1668</v>
      </c>
      <c r="D1303" s="225"/>
      <c r="E1303" s="226">
        <v>10</v>
      </c>
      <c r="F1303" s="223"/>
      <c r="G1303" s="223"/>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289</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7" t="s">
        <v>1669</v>
      </c>
      <c r="D1304" s="225"/>
      <c r="E1304" s="226">
        <v>4</v>
      </c>
      <c r="F1304" s="223"/>
      <c r="G1304" s="223"/>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289</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47" t="s">
        <v>1670</v>
      </c>
      <c r="D1305" s="225"/>
      <c r="E1305" s="226">
        <v>4</v>
      </c>
      <c r="F1305" s="223"/>
      <c r="G1305" s="223"/>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289</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47" t="s">
        <v>1671</v>
      </c>
      <c r="D1306" s="225"/>
      <c r="E1306" s="226">
        <v>4</v>
      </c>
      <c r="F1306" s="223"/>
      <c r="G1306" s="223"/>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289</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35">
        <v>294</v>
      </c>
      <c r="B1307" s="236" t="s">
        <v>1672</v>
      </c>
      <c r="C1307" s="245" t="s">
        <v>1673</v>
      </c>
      <c r="D1307" s="237" t="s">
        <v>524</v>
      </c>
      <c r="E1307" s="238">
        <v>8.8000000000000007</v>
      </c>
      <c r="F1307" s="239"/>
      <c r="G1307" s="240">
        <f>ROUND(E1307*F1307,2)</f>
        <v>0</v>
      </c>
      <c r="H1307" s="239"/>
      <c r="I1307" s="240">
        <f>ROUND(E1307*H1307,2)</f>
        <v>0</v>
      </c>
      <c r="J1307" s="239"/>
      <c r="K1307" s="240">
        <f>ROUND(E1307*J1307,2)</f>
        <v>0</v>
      </c>
      <c r="L1307" s="240">
        <v>21</v>
      </c>
      <c r="M1307" s="240">
        <f>G1307*(1+L1307/100)</f>
        <v>0</v>
      </c>
      <c r="N1307" s="238">
        <v>2.9E-4</v>
      </c>
      <c r="O1307" s="238">
        <f>ROUND(E1307*N1307,2)</f>
        <v>0</v>
      </c>
      <c r="P1307" s="238">
        <v>0</v>
      </c>
      <c r="Q1307" s="238">
        <f>ROUND(E1307*P1307,2)</f>
        <v>0</v>
      </c>
      <c r="R1307" s="240" t="s">
        <v>1237</v>
      </c>
      <c r="S1307" s="240" t="s">
        <v>258</v>
      </c>
      <c r="T1307" s="241" t="s">
        <v>258</v>
      </c>
      <c r="U1307" s="223">
        <v>0.14000000000000001</v>
      </c>
      <c r="V1307" s="223">
        <f>ROUND(E1307*U1307,2)</f>
        <v>1.23</v>
      </c>
      <c r="W1307" s="223"/>
      <c r="X1307" s="223" t="s">
        <v>297</v>
      </c>
      <c r="Y1307" s="223" t="s">
        <v>261</v>
      </c>
      <c r="Z1307" s="212"/>
      <c r="AA1307" s="212"/>
      <c r="AB1307" s="212"/>
      <c r="AC1307" s="212"/>
      <c r="AD1307" s="212"/>
      <c r="AE1307" s="212"/>
      <c r="AF1307" s="212"/>
      <c r="AG1307" s="212" t="s">
        <v>298</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47" t="s">
        <v>1674</v>
      </c>
      <c r="D1308" s="225"/>
      <c r="E1308" s="226">
        <v>4.4000000000000004</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289</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47" t="s">
        <v>1675</v>
      </c>
      <c r="D1309" s="225"/>
      <c r="E1309" s="226">
        <v>4.4000000000000004</v>
      </c>
      <c r="F1309" s="223"/>
      <c r="G1309" s="223"/>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289</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35">
        <v>295</v>
      </c>
      <c r="B1310" s="236" t="s">
        <v>1676</v>
      </c>
      <c r="C1310" s="245" t="s">
        <v>1677</v>
      </c>
      <c r="D1310" s="237" t="s">
        <v>321</v>
      </c>
      <c r="E1310" s="238">
        <v>56.37</v>
      </c>
      <c r="F1310" s="239"/>
      <c r="G1310" s="240">
        <f>ROUND(E1310*F1310,2)</f>
        <v>0</v>
      </c>
      <c r="H1310" s="239"/>
      <c r="I1310" s="240">
        <f>ROUND(E1310*H1310,2)</f>
        <v>0</v>
      </c>
      <c r="J1310" s="239"/>
      <c r="K1310" s="240">
        <f>ROUND(E1310*J1310,2)</f>
        <v>0</v>
      </c>
      <c r="L1310" s="240">
        <v>21</v>
      </c>
      <c r="M1310" s="240">
        <f>G1310*(1+L1310/100)</f>
        <v>0</v>
      </c>
      <c r="N1310" s="238">
        <v>1.7000000000000001E-4</v>
      </c>
      <c r="O1310" s="238">
        <f>ROUND(E1310*N1310,2)</f>
        <v>0.01</v>
      </c>
      <c r="P1310" s="238">
        <v>0</v>
      </c>
      <c r="Q1310" s="238">
        <f>ROUND(E1310*P1310,2)</f>
        <v>0</v>
      </c>
      <c r="R1310" s="240" t="s">
        <v>1237</v>
      </c>
      <c r="S1310" s="240" t="s">
        <v>258</v>
      </c>
      <c r="T1310" s="241" t="s">
        <v>258</v>
      </c>
      <c r="U1310" s="223">
        <v>0.16</v>
      </c>
      <c r="V1310" s="223">
        <f>ROUND(E1310*U1310,2)</f>
        <v>9.02</v>
      </c>
      <c r="W1310" s="223"/>
      <c r="X1310" s="223" t="s">
        <v>297</v>
      </c>
      <c r="Y1310" s="223" t="s">
        <v>261</v>
      </c>
      <c r="Z1310" s="212"/>
      <c r="AA1310" s="212"/>
      <c r="AB1310" s="212"/>
      <c r="AC1310" s="212"/>
      <c r="AD1310" s="212"/>
      <c r="AE1310" s="212"/>
      <c r="AF1310" s="212"/>
      <c r="AG1310" s="212" t="s">
        <v>298</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47" t="s">
        <v>1678</v>
      </c>
      <c r="D1311" s="225"/>
      <c r="E1311" s="226">
        <v>56.37</v>
      </c>
      <c r="F1311" s="223"/>
      <c r="G1311" s="223"/>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289</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35">
        <v>296</v>
      </c>
      <c r="B1312" s="236" t="s">
        <v>1679</v>
      </c>
      <c r="C1312" s="245" t="s">
        <v>1680</v>
      </c>
      <c r="D1312" s="237" t="s">
        <v>524</v>
      </c>
      <c r="E1312" s="238">
        <v>56.37</v>
      </c>
      <c r="F1312" s="239"/>
      <c r="G1312" s="240">
        <f>ROUND(E1312*F1312,2)</f>
        <v>0</v>
      </c>
      <c r="H1312" s="239"/>
      <c r="I1312" s="240">
        <f>ROUND(E1312*H1312,2)</f>
        <v>0</v>
      </c>
      <c r="J1312" s="239"/>
      <c r="K1312" s="240">
        <f>ROUND(E1312*J1312,2)</f>
        <v>0</v>
      </c>
      <c r="L1312" s="240">
        <v>21</v>
      </c>
      <c r="M1312" s="240">
        <f>G1312*(1+L1312/100)</f>
        <v>0</v>
      </c>
      <c r="N1312" s="238">
        <v>5.2999999999999998E-4</v>
      </c>
      <c r="O1312" s="238">
        <f>ROUND(E1312*N1312,2)</f>
        <v>0.03</v>
      </c>
      <c r="P1312" s="238">
        <v>0</v>
      </c>
      <c r="Q1312" s="238">
        <f>ROUND(E1312*P1312,2)</f>
        <v>0</v>
      </c>
      <c r="R1312" s="240" t="s">
        <v>1237</v>
      </c>
      <c r="S1312" s="240" t="s">
        <v>258</v>
      </c>
      <c r="T1312" s="241" t="s">
        <v>258</v>
      </c>
      <c r="U1312" s="223">
        <v>0.1</v>
      </c>
      <c r="V1312" s="223">
        <f>ROUND(E1312*U1312,2)</f>
        <v>5.64</v>
      </c>
      <c r="W1312" s="223"/>
      <c r="X1312" s="223" t="s">
        <v>297</v>
      </c>
      <c r="Y1312" s="223" t="s">
        <v>261</v>
      </c>
      <c r="Z1312" s="212"/>
      <c r="AA1312" s="212"/>
      <c r="AB1312" s="212"/>
      <c r="AC1312" s="212"/>
      <c r="AD1312" s="212"/>
      <c r="AE1312" s="212"/>
      <c r="AF1312" s="212"/>
      <c r="AG1312" s="212" t="s">
        <v>298</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47" t="s">
        <v>1681</v>
      </c>
      <c r="D1313" s="225"/>
      <c r="E1313" s="226">
        <v>56.37</v>
      </c>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289</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ht="56.25" outlineLevel="1" x14ac:dyDescent="0.2">
      <c r="A1314" s="235">
        <v>297</v>
      </c>
      <c r="B1314" s="236" t="s">
        <v>1682</v>
      </c>
      <c r="C1314" s="245" t="s">
        <v>1683</v>
      </c>
      <c r="D1314" s="237" t="s">
        <v>321</v>
      </c>
      <c r="E1314" s="238">
        <v>1.35</v>
      </c>
      <c r="F1314" s="239"/>
      <c r="G1314" s="240">
        <f>ROUND(E1314*F1314,2)</f>
        <v>0</v>
      </c>
      <c r="H1314" s="239"/>
      <c r="I1314" s="240">
        <f>ROUND(E1314*H1314,2)</f>
        <v>0</v>
      </c>
      <c r="J1314" s="239"/>
      <c r="K1314" s="240">
        <f>ROUND(E1314*J1314,2)</f>
        <v>0</v>
      </c>
      <c r="L1314" s="240">
        <v>21</v>
      </c>
      <c r="M1314" s="240">
        <f>G1314*(1+L1314/100)</f>
        <v>0</v>
      </c>
      <c r="N1314" s="238">
        <v>5.9199999999999999E-3</v>
      </c>
      <c r="O1314" s="238">
        <f>ROUND(E1314*N1314,2)</f>
        <v>0.01</v>
      </c>
      <c r="P1314" s="238">
        <v>0</v>
      </c>
      <c r="Q1314" s="238">
        <f>ROUND(E1314*P1314,2)</f>
        <v>0</v>
      </c>
      <c r="R1314" s="240" t="s">
        <v>1684</v>
      </c>
      <c r="S1314" s="240" t="s">
        <v>258</v>
      </c>
      <c r="T1314" s="241" t="s">
        <v>258</v>
      </c>
      <c r="U1314" s="223">
        <v>0.26687</v>
      </c>
      <c r="V1314" s="223">
        <f>ROUND(E1314*U1314,2)</f>
        <v>0.36</v>
      </c>
      <c r="W1314" s="223"/>
      <c r="X1314" s="223" t="s">
        <v>809</v>
      </c>
      <c r="Y1314" s="223" t="s">
        <v>261</v>
      </c>
      <c r="Z1314" s="212"/>
      <c r="AA1314" s="212"/>
      <c r="AB1314" s="212"/>
      <c r="AC1314" s="212"/>
      <c r="AD1314" s="212"/>
      <c r="AE1314" s="212"/>
      <c r="AF1314" s="212"/>
      <c r="AG1314" s="212" t="s">
        <v>810</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2" x14ac:dyDescent="0.2">
      <c r="A1315" s="219"/>
      <c r="B1315" s="220"/>
      <c r="C1315" s="247" t="s">
        <v>1685</v>
      </c>
      <c r="D1315" s="225"/>
      <c r="E1315" s="226">
        <v>1.35</v>
      </c>
      <c r="F1315" s="223"/>
      <c r="G1315" s="223"/>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289</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ht="45" outlineLevel="1" x14ac:dyDescent="0.2">
      <c r="A1316" s="235">
        <v>298</v>
      </c>
      <c r="B1316" s="236" t="s">
        <v>1686</v>
      </c>
      <c r="C1316" s="245" t="s">
        <v>1687</v>
      </c>
      <c r="D1316" s="237" t="s">
        <v>321</v>
      </c>
      <c r="E1316" s="238">
        <v>2.5</v>
      </c>
      <c r="F1316" s="239"/>
      <c r="G1316" s="240">
        <f>ROUND(E1316*F1316,2)</f>
        <v>0</v>
      </c>
      <c r="H1316" s="239"/>
      <c r="I1316" s="240">
        <f>ROUND(E1316*H1316,2)</f>
        <v>0</v>
      </c>
      <c r="J1316" s="239"/>
      <c r="K1316" s="240">
        <f>ROUND(E1316*J1316,2)</f>
        <v>0</v>
      </c>
      <c r="L1316" s="240">
        <v>21</v>
      </c>
      <c r="M1316" s="240">
        <f>G1316*(1+L1316/100)</f>
        <v>0</v>
      </c>
      <c r="N1316" s="238">
        <v>6.4999999999999997E-3</v>
      </c>
      <c r="O1316" s="238">
        <f>ROUND(E1316*N1316,2)</f>
        <v>0.02</v>
      </c>
      <c r="P1316" s="238">
        <v>0</v>
      </c>
      <c r="Q1316" s="238">
        <f>ROUND(E1316*P1316,2)</f>
        <v>0</v>
      </c>
      <c r="R1316" s="240" t="s">
        <v>1684</v>
      </c>
      <c r="S1316" s="240" t="s">
        <v>258</v>
      </c>
      <c r="T1316" s="241" t="s">
        <v>258</v>
      </c>
      <c r="U1316" s="223">
        <v>0.32539000000000001</v>
      </c>
      <c r="V1316" s="223">
        <f>ROUND(E1316*U1316,2)</f>
        <v>0.81</v>
      </c>
      <c r="W1316" s="223"/>
      <c r="X1316" s="223" t="s">
        <v>809</v>
      </c>
      <c r="Y1316" s="223" t="s">
        <v>261</v>
      </c>
      <c r="Z1316" s="212"/>
      <c r="AA1316" s="212"/>
      <c r="AB1316" s="212"/>
      <c r="AC1316" s="212"/>
      <c r="AD1316" s="212"/>
      <c r="AE1316" s="212"/>
      <c r="AF1316" s="212"/>
      <c r="AG1316" s="212" t="s">
        <v>810</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2" x14ac:dyDescent="0.2">
      <c r="A1317" s="219"/>
      <c r="B1317" s="220"/>
      <c r="C1317" s="247" t="s">
        <v>1688</v>
      </c>
      <c r="D1317" s="225"/>
      <c r="E1317" s="226">
        <v>2.5</v>
      </c>
      <c r="F1317" s="223"/>
      <c r="G1317" s="223"/>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289</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35">
        <v>299</v>
      </c>
      <c r="B1318" s="236" t="s">
        <v>1689</v>
      </c>
      <c r="C1318" s="245" t="s">
        <v>1690</v>
      </c>
      <c r="D1318" s="237" t="s">
        <v>404</v>
      </c>
      <c r="E1318" s="238">
        <v>0.6724</v>
      </c>
      <c r="F1318" s="239"/>
      <c r="G1318" s="240">
        <f>ROUND(E1318*F1318,2)</f>
        <v>0</v>
      </c>
      <c r="H1318" s="239"/>
      <c r="I1318" s="240">
        <f>ROUND(E1318*H1318,2)</f>
        <v>0</v>
      </c>
      <c r="J1318" s="239"/>
      <c r="K1318" s="240">
        <f>ROUND(E1318*J1318,2)</f>
        <v>0</v>
      </c>
      <c r="L1318" s="240">
        <v>21</v>
      </c>
      <c r="M1318" s="240">
        <f>G1318*(1+L1318/100)</f>
        <v>0</v>
      </c>
      <c r="N1318" s="238">
        <v>0</v>
      </c>
      <c r="O1318" s="238">
        <f>ROUND(E1318*N1318,2)</f>
        <v>0</v>
      </c>
      <c r="P1318" s="238">
        <v>0</v>
      </c>
      <c r="Q1318" s="238">
        <f>ROUND(E1318*P1318,2)</f>
        <v>0</v>
      </c>
      <c r="R1318" s="240" t="s">
        <v>1237</v>
      </c>
      <c r="S1318" s="240" t="s">
        <v>258</v>
      </c>
      <c r="T1318" s="241" t="s">
        <v>258</v>
      </c>
      <c r="U1318" s="223">
        <v>1.5980000000000001</v>
      </c>
      <c r="V1318" s="223">
        <f>ROUND(E1318*U1318,2)</f>
        <v>1.07</v>
      </c>
      <c r="W1318" s="223"/>
      <c r="X1318" s="223" t="s">
        <v>1580</v>
      </c>
      <c r="Y1318" s="223" t="s">
        <v>261</v>
      </c>
      <c r="Z1318" s="212"/>
      <c r="AA1318" s="212"/>
      <c r="AB1318" s="212"/>
      <c r="AC1318" s="212"/>
      <c r="AD1318" s="212"/>
      <c r="AE1318" s="212"/>
      <c r="AF1318" s="212"/>
      <c r="AG1318" s="212" t="s">
        <v>1581</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67" t="s">
        <v>1691</v>
      </c>
      <c r="D1319" s="256"/>
      <c r="E1319" s="256"/>
      <c r="F1319" s="256"/>
      <c r="G1319" s="256"/>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300</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x14ac:dyDescent="0.2">
      <c r="A1320" s="228" t="s">
        <v>253</v>
      </c>
      <c r="B1320" s="229" t="s">
        <v>127</v>
      </c>
      <c r="C1320" s="244" t="s">
        <v>128</v>
      </c>
      <c r="D1320" s="230"/>
      <c r="E1320" s="231"/>
      <c r="F1320" s="232"/>
      <c r="G1320" s="232">
        <f>SUMIF(AG1321:AG1324,"&lt;&gt;NOR",G1321:G1324)</f>
        <v>0</v>
      </c>
      <c r="H1320" s="232"/>
      <c r="I1320" s="232">
        <f>SUM(I1321:I1324)</f>
        <v>0</v>
      </c>
      <c r="J1320" s="232"/>
      <c r="K1320" s="232">
        <f>SUM(K1321:K1324)</f>
        <v>0</v>
      </c>
      <c r="L1320" s="232"/>
      <c r="M1320" s="232">
        <f>SUM(M1321:M1324)</f>
        <v>0</v>
      </c>
      <c r="N1320" s="231"/>
      <c r="O1320" s="231">
        <f>SUM(O1321:O1324)</f>
        <v>0.2</v>
      </c>
      <c r="P1320" s="231"/>
      <c r="Q1320" s="231">
        <f>SUM(Q1321:Q1324)</f>
        <v>0</v>
      </c>
      <c r="R1320" s="232"/>
      <c r="S1320" s="232"/>
      <c r="T1320" s="233"/>
      <c r="U1320" s="227"/>
      <c r="V1320" s="227">
        <f>SUM(V1321:V1324)</f>
        <v>10.57</v>
      </c>
      <c r="W1320" s="227"/>
      <c r="X1320" s="227"/>
      <c r="Y1320" s="227"/>
      <c r="AG1320" t="s">
        <v>254</v>
      </c>
    </row>
    <row r="1321" spans="1:60" ht="45" outlineLevel="1" x14ac:dyDescent="0.2">
      <c r="A1321" s="235">
        <v>300</v>
      </c>
      <c r="B1321" s="236" t="s">
        <v>1692</v>
      </c>
      <c r="C1321" s="245" t="s">
        <v>1693</v>
      </c>
      <c r="D1321" s="237" t="s">
        <v>321</v>
      </c>
      <c r="E1321" s="238">
        <v>49.5</v>
      </c>
      <c r="F1321" s="239"/>
      <c r="G1321" s="240">
        <f>ROUND(E1321*F1321,2)</f>
        <v>0</v>
      </c>
      <c r="H1321" s="239"/>
      <c r="I1321" s="240">
        <f>ROUND(E1321*H1321,2)</f>
        <v>0</v>
      </c>
      <c r="J1321" s="239"/>
      <c r="K1321" s="240">
        <f>ROUND(E1321*J1321,2)</f>
        <v>0</v>
      </c>
      <c r="L1321" s="240">
        <v>21</v>
      </c>
      <c r="M1321" s="240">
        <f>G1321*(1+L1321/100)</f>
        <v>0</v>
      </c>
      <c r="N1321" s="238">
        <v>4.0299999999999997E-3</v>
      </c>
      <c r="O1321" s="238">
        <f>ROUND(E1321*N1321,2)</f>
        <v>0.2</v>
      </c>
      <c r="P1321" s="238">
        <v>0</v>
      </c>
      <c r="Q1321" s="238">
        <f>ROUND(E1321*P1321,2)</f>
        <v>0</v>
      </c>
      <c r="R1321" s="240" t="s">
        <v>1237</v>
      </c>
      <c r="S1321" s="240" t="s">
        <v>258</v>
      </c>
      <c r="T1321" s="241" t="s">
        <v>258</v>
      </c>
      <c r="U1321" s="223">
        <v>0.20699999999999999</v>
      </c>
      <c r="V1321" s="223">
        <f>ROUND(E1321*U1321,2)</f>
        <v>10.25</v>
      </c>
      <c r="W1321" s="223"/>
      <c r="X1321" s="223" t="s">
        <v>297</v>
      </c>
      <c r="Y1321" s="223" t="s">
        <v>261</v>
      </c>
      <c r="Z1321" s="212"/>
      <c r="AA1321" s="212"/>
      <c r="AB1321" s="212"/>
      <c r="AC1321" s="212"/>
      <c r="AD1321" s="212"/>
      <c r="AE1321" s="212"/>
      <c r="AF1321" s="212"/>
      <c r="AG1321" s="212" t="s">
        <v>298</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2" x14ac:dyDescent="0.2">
      <c r="A1322" s="219"/>
      <c r="B1322" s="220"/>
      <c r="C1322" s="247" t="s">
        <v>1694</v>
      </c>
      <c r="D1322" s="225"/>
      <c r="E1322" s="226">
        <v>49.5</v>
      </c>
      <c r="F1322" s="223"/>
      <c r="G1322" s="223"/>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289</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35">
        <v>301</v>
      </c>
      <c r="B1323" s="236" t="s">
        <v>1695</v>
      </c>
      <c r="C1323" s="245" t="s">
        <v>1696</v>
      </c>
      <c r="D1323" s="237" t="s">
        <v>404</v>
      </c>
      <c r="E1323" s="238">
        <v>0.19949</v>
      </c>
      <c r="F1323" s="239"/>
      <c r="G1323" s="240">
        <f>ROUND(E1323*F1323,2)</f>
        <v>0</v>
      </c>
      <c r="H1323" s="239"/>
      <c r="I1323" s="240">
        <f>ROUND(E1323*H1323,2)</f>
        <v>0</v>
      </c>
      <c r="J1323" s="239"/>
      <c r="K1323" s="240">
        <f>ROUND(E1323*J1323,2)</f>
        <v>0</v>
      </c>
      <c r="L1323" s="240">
        <v>21</v>
      </c>
      <c r="M1323" s="240">
        <f>G1323*(1+L1323/100)</f>
        <v>0</v>
      </c>
      <c r="N1323" s="238">
        <v>0</v>
      </c>
      <c r="O1323" s="238">
        <f>ROUND(E1323*N1323,2)</f>
        <v>0</v>
      </c>
      <c r="P1323" s="238">
        <v>0</v>
      </c>
      <c r="Q1323" s="238">
        <f>ROUND(E1323*P1323,2)</f>
        <v>0</v>
      </c>
      <c r="R1323" s="240" t="s">
        <v>1237</v>
      </c>
      <c r="S1323" s="240" t="s">
        <v>258</v>
      </c>
      <c r="T1323" s="241" t="s">
        <v>258</v>
      </c>
      <c r="U1323" s="223">
        <v>1.609</v>
      </c>
      <c r="V1323" s="223">
        <f>ROUND(E1323*U1323,2)</f>
        <v>0.32</v>
      </c>
      <c r="W1323" s="223"/>
      <c r="X1323" s="223" t="s">
        <v>1580</v>
      </c>
      <c r="Y1323" s="223" t="s">
        <v>261</v>
      </c>
      <c r="Z1323" s="212"/>
      <c r="AA1323" s="212"/>
      <c r="AB1323" s="212"/>
      <c r="AC1323" s="212"/>
      <c r="AD1323" s="212"/>
      <c r="AE1323" s="212"/>
      <c r="AF1323" s="212"/>
      <c r="AG1323" s="212" t="s">
        <v>1581</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2" x14ac:dyDescent="0.2">
      <c r="A1324" s="219"/>
      <c r="B1324" s="220"/>
      <c r="C1324" s="267" t="s">
        <v>1697</v>
      </c>
      <c r="D1324" s="256"/>
      <c r="E1324" s="256"/>
      <c r="F1324" s="256"/>
      <c r="G1324" s="256"/>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300</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x14ac:dyDescent="0.2">
      <c r="A1325" s="228" t="s">
        <v>253</v>
      </c>
      <c r="B1325" s="229" t="s">
        <v>129</v>
      </c>
      <c r="C1325" s="244" t="s">
        <v>130</v>
      </c>
      <c r="D1325" s="230"/>
      <c r="E1325" s="231"/>
      <c r="F1325" s="232"/>
      <c r="G1325" s="232">
        <f>SUMIF(AG1326:AG1382,"&lt;&gt;NOR",G1326:G1382)</f>
        <v>0</v>
      </c>
      <c r="H1325" s="232"/>
      <c r="I1325" s="232">
        <f>SUM(I1326:I1382)</f>
        <v>0</v>
      </c>
      <c r="J1325" s="232"/>
      <c r="K1325" s="232">
        <f>SUM(K1326:K1382)</f>
        <v>0</v>
      </c>
      <c r="L1325" s="232"/>
      <c r="M1325" s="232">
        <f>SUM(M1326:M1382)</f>
        <v>0</v>
      </c>
      <c r="N1325" s="231"/>
      <c r="O1325" s="231">
        <f>SUM(O1326:O1382)</f>
        <v>2.97</v>
      </c>
      <c r="P1325" s="231"/>
      <c r="Q1325" s="231">
        <f>SUM(Q1326:Q1382)</f>
        <v>0</v>
      </c>
      <c r="R1325" s="232"/>
      <c r="S1325" s="232"/>
      <c r="T1325" s="233"/>
      <c r="U1325" s="227"/>
      <c r="V1325" s="227">
        <f>SUM(V1326:V1382)</f>
        <v>108.28999999999998</v>
      </c>
      <c r="W1325" s="227"/>
      <c r="X1325" s="227"/>
      <c r="Y1325" s="227"/>
      <c r="AG1325" t="s">
        <v>254</v>
      </c>
    </row>
    <row r="1326" spans="1:60" outlineLevel="1" x14ac:dyDescent="0.2">
      <c r="A1326" s="235">
        <v>302</v>
      </c>
      <c r="B1326" s="236" t="s">
        <v>1698</v>
      </c>
      <c r="C1326" s="245" t="s">
        <v>1699</v>
      </c>
      <c r="D1326" s="237" t="s">
        <v>321</v>
      </c>
      <c r="E1326" s="238">
        <v>151.80425</v>
      </c>
      <c r="F1326" s="239"/>
      <c r="G1326" s="240">
        <f>ROUND(E1326*F1326,2)</f>
        <v>0</v>
      </c>
      <c r="H1326" s="239"/>
      <c r="I1326" s="240">
        <f>ROUND(E1326*H1326,2)</f>
        <v>0</v>
      </c>
      <c r="J1326" s="239"/>
      <c r="K1326" s="240">
        <f>ROUND(E1326*J1326,2)</f>
        <v>0</v>
      </c>
      <c r="L1326" s="240">
        <v>21</v>
      </c>
      <c r="M1326" s="240">
        <f>G1326*(1+L1326/100)</f>
        <v>0</v>
      </c>
      <c r="N1326" s="238">
        <v>0</v>
      </c>
      <c r="O1326" s="238">
        <f>ROUND(E1326*N1326,2)</f>
        <v>0</v>
      </c>
      <c r="P1326" s="238">
        <v>0</v>
      </c>
      <c r="Q1326" s="238">
        <f>ROUND(E1326*P1326,2)</f>
        <v>0</v>
      </c>
      <c r="R1326" s="240" t="s">
        <v>1460</v>
      </c>
      <c r="S1326" s="240" t="s">
        <v>258</v>
      </c>
      <c r="T1326" s="241" t="s">
        <v>258</v>
      </c>
      <c r="U1326" s="223">
        <v>0.18</v>
      </c>
      <c r="V1326" s="223">
        <f>ROUND(E1326*U1326,2)</f>
        <v>27.32</v>
      </c>
      <c r="W1326" s="223"/>
      <c r="X1326" s="223" t="s">
        <v>297</v>
      </c>
      <c r="Y1326" s="223" t="s">
        <v>261</v>
      </c>
      <c r="Z1326" s="212"/>
      <c r="AA1326" s="212"/>
      <c r="AB1326" s="212"/>
      <c r="AC1326" s="212"/>
      <c r="AD1326" s="212"/>
      <c r="AE1326" s="212"/>
      <c r="AF1326" s="212"/>
      <c r="AG1326" s="212" t="s">
        <v>298</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47" t="s">
        <v>1700</v>
      </c>
      <c r="D1327" s="225"/>
      <c r="E1327" s="226">
        <v>151.80425</v>
      </c>
      <c r="F1327" s="223"/>
      <c r="G1327" s="223"/>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289</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35">
        <v>303</v>
      </c>
      <c r="B1328" s="236" t="s">
        <v>1701</v>
      </c>
      <c r="C1328" s="245" t="s">
        <v>1702</v>
      </c>
      <c r="D1328" s="237" t="s">
        <v>321</v>
      </c>
      <c r="E1328" s="238">
        <v>74.06</v>
      </c>
      <c r="F1328" s="239"/>
      <c r="G1328" s="240">
        <f>ROUND(E1328*F1328,2)</f>
        <v>0</v>
      </c>
      <c r="H1328" s="239"/>
      <c r="I1328" s="240">
        <f>ROUND(E1328*H1328,2)</f>
        <v>0</v>
      </c>
      <c r="J1328" s="239"/>
      <c r="K1328" s="240">
        <f>ROUND(E1328*J1328,2)</f>
        <v>0</v>
      </c>
      <c r="L1328" s="240">
        <v>21</v>
      </c>
      <c r="M1328" s="240">
        <f>G1328*(1+L1328/100)</f>
        <v>0</v>
      </c>
      <c r="N1328" s="238">
        <v>5.2999999999999998E-4</v>
      </c>
      <c r="O1328" s="238">
        <f>ROUND(E1328*N1328,2)</f>
        <v>0.04</v>
      </c>
      <c r="P1328" s="238">
        <v>0</v>
      </c>
      <c r="Q1328" s="238">
        <f>ROUND(E1328*P1328,2)</f>
        <v>0</v>
      </c>
      <c r="R1328" s="240" t="s">
        <v>1460</v>
      </c>
      <c r="S1328" s="240" t="s">
        <v>258</v>
      </c>
      <c r="T1328" s="241" t="s">
        <v>258</v>
      </c>
      <c r="U1328" s="223">
        <v>0.23100000000000001</v>
      </c>
      <c r="V1328" s="223">
        <f>ROUND(E1328*U1328,2)</f>
        <v>17.11</v>
      </c>
      <c r="W1328" s="223"/>
      <c r="X1328" s="223" t="s">
        <v>297</v>
      </c>
      <c r="Y1328" s="223" t="s">
        <v>261</v>
      </c>
      <c r="Z1328" s="212"/>
      <c r="AA1328" s="212"/>
      <c r="AB1328" s="212"/>
      <c r="AC1328" s="212"/>
      <c r="AD1328" s="212"/>
      <c r="AE1328" s="212"/>
      <c r="AF1328" s="212"/>
      <c r="AG1328" s="212" t="s">
        <v>298</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2" x14ac:dyDescent="0.2">
      <c r="A1329" s="219"/>
      <c r="B1329" s="220"/>
      <c r="C1329" s="247" t="s">
        <v>1703</v>
      </c>
      <c r="D1329" s="225"/>
      <c r="E1329" s="226">
        <v>18.98</v>
      </c>
      <c r="F1329" s="223"/>
      <c r="G1329" s="223"/>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289</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47" t="s">
        <v>1704</v>
      </c>
      <c r="D1330" s="225"/>
      <c r="E1330" s="226">
        <v>55.08</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289</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35">
        <v>304</v>
      </c>
      <c r="B1331" s="236" t="s">
        <v>1705</v>
      </c>
      <c r="C1331" s="245" t="s">
        <v>1706</v>
      </c>
      <c r="D1331" s="237" t="s">
        <v>321</v>
      </c>
      <c r="E1331" s="238">
        <v>83.1</v>
      </c>
      <c r="F1331" s="239"/>
      <c r="G1331" s="240">
        <f>ROUND(E1331*F1331,2)</f>
        <v>0</v>
      </c>
      <c r="H1331" s="239"/>
      <c r="I1331" s="240">
        <f>ROUND(E1331*H1331,2)</f>
        <v>0</v>
      </c>
      <c r="J1331" s="239"/>
      <c r="K1331" s="240">
        <f>ROUND(E1331*J1331,2)</f>
        <v>0</v>
      </c>
      <c r="L1331" s="240">
        <v>21</v>
      </c>
      <c r="M1331" s="240">
        <f>G1331*(1+L1331/100)</f>
        <v>0</v>
      </c>
      <c r="N1331" s="238">
        <v>2.3000000000000001E-4</v>
      </c>
      <c r="O1331" s="238">
        <f>ROUND(E1331*N1331,2)</f>
        <v>0.02</v>
      </c>
      <c r="P1331" s="238">
        <v>0</v>
      </c>
      <c r="Q1331" s="238">
        <f>ROUND(E1331*P1331,2)</f>
        <v>0</v>
      </c>
      <c r="R1331" s="240" t="s">
        <v>1460</v>
      </c>
      <c r="S1331" s="240" t="s">
        <v>258</v>
      </c>
      <c r="T1331" s="241" t="s">
        <v>258</v>
      </c>
      <c r="U1331" s="223">
        <v>0.18099999999999999</v>
      </c>
      <c r="V1331" s="223">
        <f>ROUND(E1331*U1331,2)</f>
        <v>15.04</v>
      </c>
      <c r="W1331" s="223"/>
      <c r="X1331" s="223" t="s">
        <v>297</v>
      </c>
      <c r="Y1331" s="223" t="s">
        <v>261</v>
      </c>
      <c r="Z1331" s="212"/>
      <c r="AA1331" s="212"/>
      <c r="AB1331" s="212"/>
      <c r="AC1331" s="212"/>
      <c r="AD1331" s="212"/>
      <c r="AE1331" s="212"/>
      <c r="AF1331" s="212"/>
      <c r="AG1331" s="212" t="s">
        <v>298</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47" t="s">
        <v>1707</v>
      </c>
      <c r="D1332" s="225"/>
      <c r="E1332" s="226">
        <v>21.9</v>
      </c>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289</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47" t="s">
        <v>1708</v>
      </c>
      <c r="D1333" s="225"/>
      <c r="E1333" s="226">
        <v>61.2</v>
      </c>
      <c r="F1333" s="223"/>
      <c r="G1333" s="22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289</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ht="22.5" outlineLevel="1" x14ac:dyDescent="0.2">
      <c r="A1334" s="235">
        <v>305</v>
      </c>
      <c r="B1334" s="236" t="s">
        <v>1709</v>
      </c>
      <c r="C1334" s="245" t="s">
        <v>1710</v>
      </c>
      <c r="D1334" s="237" t="s">
        <v>321</v>
      </c>
      <c r="E1334" s="238">
        <v>151.80425</v>
      </c>
      <c r="F1334" s="239"/>
      <c r="G1334" s="240">
        <f>ROUND(E1334*F1334,2)</f>
        <v>0</v>
      </c>
      <c r="H1334" s="239"/>
      <c r="I1334" s="240">
        <f>ROUND(E1334*H1334,2)</f>
        <v>0</v>
      </c>
      <c r="J1334" s="239"/>
      <c r="K1334" s="240">
        <f>ROUND(E1334*J1334,2)</f>
        <v>0</v>
      </c>
      <c r="L1334" s="240">
        <v>21</v>
      </c>
      <c r="M1334" s="240">
        <f>G1334*(1+L1334/100)</f>
        <v>0</v>
      </c>
      <c r="N1334" s="238">
        <v>2.1000000000000001E-4</v>
      </c>
      <c r="O1334" s="238">
        <f>ROUND(E1334*N1334,2)</f>
        <v>0.03</v>
      </c>
      <c r="P1334" s="238">
        <v>0</v>
      </c>
      <c r="Q1334" s="238">
        <f>ROUND(E1334*P1334,2)</f>
        <v>0</v>
      </c>
      <c r="R1334" s="240" t="s">
        <v>1460</v>
      </c>
      <c r="S1334" s="240" t="s">
        <v>258</v>
      </c>
      <c r="T1334" s="241" t="s">
        <v>258</v>
      </c>
      <c r="U1334" s="223">
        <v>0.16</v>
      </c>
      <c r="V1334" s="223">
        <f>ROUND(E1334*U1334,2)</f>
        <v>24.29</v>
      </c>
      <c r="W1334" s="223"/>
      <c r="X1334" s="223" t="s">
        <v>297</v>
      </c>
      <c r="Y1334" s="223" t="s">
        <v>261</v>
      </c>
      <c r="Z1334" s="212"/>
      <c r="AA1334" s="212"/>
      <c r="AB1334" s="212"/>
      <c r="AC1334" s="212"/>
      <c r="AD1334" s="212"/>
      <c r="AE1334" s="212"/>
      <c r="AF1334" s="212"/>
      <c r="AG1334" s="212" t="s">
        <v>298</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46" t="s">
        <v>1711</v>
      </c>
      <c r="D1335" s="243"/>
      <c r="E1335" s="243"/>
      <c r="F1335" s="243"/>
      <c r="G1335" s="243"/>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264</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35">
        <v>306</v>
      </c>
      <c r="B1336" s="236" t="s">
        <v>1712</v>
      </c>
      <c r="C1336" s="245" t="s">
        <v>1713</v>
      </c>
      <c r="D1336" s="237" t="s">
        <v>321</v>
      </c>
      <c r="E1336" s="238">
        <v>35.668950000000002</v>
      </c>
      <c r="F1336" s="239"/>
      <c r="G1336" s="240">
        <f>ROUND(E1336*F1336,2)</f>
        <v>0</v>
      </c>
      <c r="H1336" s="239"/>
      <c r="I1336" s="240">
        <f>ROUND(E1336*H1336,2)</f>
        <v>0</v>
      </c>
      <c r="J1336" s="239"/>
      <c r="K1336" s="240">
        <f>ROUND(E1336*J1336,2)</f>
        <v>0</v>
      </c>
      <c r="L1336" s="240">
        <v>21</v>
      </c>
      <c r="M1336" s="240">
        <f>G1336*(1+L1336/100)</f>
        <v>0</v>
      </c>
      <c r="N1336" s="238">
        <v>0</v>
      </c>
      <c r="O1336" s="238">
        <f>ROUND(E1336*N1336,2)</f>
        <v>0</v>
      </c>
      <c r="P1336" s="238">
        <v>0</v>
      </c>
      <c r="Q1336" s="238">
        <f>ROUND(E1336*P1336,2)</f>
        <v>0</v>
      </c>
      <c r="R1336" s="240" t="s">
        <v>1460</v>
      </c>
      <c r="S1336" s="240" t="s">
        <v>258</v>
      </c>
      <c r="T1336" s="241" t="s">
        <v>258</v>
      </c>
      <c r="U1336" s="223">
        <v>0.08</v>
      </c>
      <c r="V1336" s="223">
        <f>ROUND(E1336*U1336,2)</f>
        <v>2.85</v>
      </c>
      <c r="W1336" s="223"/>
      <c r="X1336" s="223" t="s">
        <v>297</v>
      </c>
      <c r="Y1336" s="223" t="s">
        <v>261</v>
      </c>
      <c r="Z1336" s="212"/>
      <c r="AA1336" s="212"/>
      <c r="AB1336" s="212"/>
      <c r="AC1336" s="212"/>
      <c r="AD1336" s="212"/>
      <c r="AE1336" s="212"/>
      <c r="AF1336" s="212"/>
      <c r="AG1336" s="212" t="s">
        <v>298</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2" x14ac:dyDescent="0.2">
      <c r="A1337" s="219"/>
      <c r="B1337" s="220"/>
      <c r="C1337" s="247" t="s">
        <v>1714</v>
      </c>
      <c r="D1337" s="225"/>
      <c r="E1337" s="226"/>
      <c r="F1337" s="223"/>
      <c r="G1337" s="223"/>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289</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47" t="s">
        <v>1715</v>
      </c>
      <c r="D1338" s="225"/>
      <c r="E1338" s="226">
        <v>35.668950000000002</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289</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1" x14ac:dyDescent="0.2">
      <c r="A1339" s="235">
        <v>307</v>
      </c>
      <c r="B1339" s="236" t="s">
        <v>1716</v>
      </c>
      <c r="C1339" s="245" t="s">
        <v>1717</v>
      </c>
      <c r="D1339" s="237" t="s">
        <v>321</v>
      </c>
      <c r="E1339" s="238">
        <v>23.4815</v>
      </c>
      <c r="F1339" s="239"/>
      <c r="G1339" s="240">
        <f>ROUND(E1339*F1339,2)</f>
        <v>0</v>
      </c>
      <c r="H1339" s="239"/>
      <c r="I1339" s="240">
        <f>ROUND(E1339*H1339,2)</f>
        <v>0</v>
      </c>
      <c r="J1339" s="239"/>
      <c r="K1339" s="240">
        <f>ROUND(E1339*J1339,2)</f>
        <v>0</v>
      </c>
      <c r="L1339" s="240">
        <v>21</v>
      </c>
      <c r="M1339" s="240">
        <f>G1339*(1+L1339/100)</f>
        <v>0</v>
      </c>
      <c r="N1339" s="238">
        <v>0</v>
      </c>
      <c r="O1339" s="238">
        <f>ROUND(E1339*N1339,2)</f>
        <v>0</v>
      </c>
      <c r="P1339" s="238">
        <v>0</v>
      </c>
      <c r="Q1339" s="238">
        <f>ROUND(E1339*P1339,2)</f>
        <v>0</v>
      </c>
      <c r="R1339" s="240" t="s">
        <v>1460</v>
      </c>
      <c r="S1339" s="240" t="s">
        <v>258</v>
      </c>
      <c r="T1339" s="241" t="s">
        <v>258</v>
      </c>
      <c r="U1339" s="223">
        <v>0.15</v>
      </c>
      <c r="V1339" s="223">
        <f>ROUND(E1339*U1339,2)</f>
        <v>3.52</v>
      </c>
      <c r="W1339" s="223"/>
      <c r="X1339" s="223" t="s">
        <v>297</v>
      </c>
      <c r="Y1339" s="223" t="s">
        <v>261</v>
      </c>
      <c r="Z1339" s="212"/>
      <c r="AA1339" s="212"/>
      <c r="AB1339" s="212"/>
      <c r="AC1339" s="212"/>
      <c r="AD1339" s="212"/>
      <c r="AE1339" s="212"/>
      <c r="AF1339" s="212"/>
      <c r="AG1339" s="212" t="s">
        <v>298</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2" x14ac:dyDescent="0.2">
      <c r="A1340" s="219"/>
      <c r="B1340" s="220"/>
      <c r="C1340" s="246" t="s">
        <v>1718</v>
      </c>
      <c r="D1340" s="243"/>
      <c r="E1340" s="243"/>
      <c r="F1340" s="243"/>
      <c r="G1340" s="243"/>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264</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47" t="s">
        <v>1719</v>
      </c>
      <c r="D1341" s="225"/>
      <c r="E1341" s="226">
        <v>9.8815000000000008</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289</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47" t="s">
        <v>1720</v>
      </c>
      <c r="D1342" s="225"/>
      <c r="E1342" s="226">
        <v>13.6</v>
      </c>
      <c r="F1342" s="223"/>
      <c r="G1342" s="223"/>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289</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ht="22.5" outlineLevel="1" x14ac:dyDescent="0.2">
      <c r="A1343" s="235">
        <v>308</v>
      </c>
      <c r="B1343" s="236" t="s">
        <v>1721</v>
      </c>
      <c r="C1343" s="245" t="s">
        <v>1722</v>
      </c>
      <c r="D1343" s="237" t="s">
        <v>321</v>
      </c>
      <c r="E1343" s="238">
        <v>13.505000000000001</v>
      </c>
      <c r="F1343" s="239"/>
      <c r="G1343" s="240">
        <f>ROUND(E1343*F1343,2)</f>
        <v>0</v>
      </c>
      <c r="H1343" s="239"/>
      <c r="I1343" s="240">
        <f>ROUND(E1343*H1343,2)</f>
        <v>0</v>
      </c>
      <c r="J1343" s="239"/>
      <c r="K1343" s="240">
        <f>ROUND(E1343*J1343,2)</f>
        <v>0</v>
      </c>
      <c r="L1343" s="240">
        <v>21</v>
      </c>
      <c r="M1343" s="240">
        <f>G1343*(1+L1343/100)</f>
        <v>0</v>
      </c>
      <c r="N1343" s="238">
        <v>0</v>
      </c>
      <c r="O1343" s="238">
        <f>ROUND(E1343*N1343,2)</f>
        <v>0</v>
      </c>
      <c r="P1343" s="238">
        <v>0</v>
      </c>
      <c r="Q1343" s="238">
        <f>ROUND(E1343*P1343,2)</f>
        <v>0</v>
      </c>
      <c r="R1343" s="240" t="s">
        <v>1460</v>
      </c>
      <c r="S1343" s="240" t="s">
        <v>258</v>
      </c>
      <c r="T1343" s="241" t="s">
        <v>258</v>
      </c>
      <c r="U1343" s="223">
        <v>0.37440000000000001</v>
      </c>
      <c r="V1343" s="223">
        <f>ROUND(E1343*U1343,2)</f>
        <v>5.0599999999999996</v>
      </c>
      <c r="W1343" s="223"/>
      <c r="X1343" s="223" t="s">
        <v>297</v>
      </c>
      <c r="Y1343" s="223" t="s">
        <v>261</v>
      </c>
      <c r="Z1343" s="212"/>
      <c r="AA1343" s="212"/>
      <c r="AB1343" s="212"/>
      <c r="AC1343" s="212"/>
      <c r="AD1343" s="212"/>
      <c r="AE1343" s="212"/>
      <c r="AF1343" s="212"/>
      <c r="AG1343" s="212" t="s">
        <v>298</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47" t="s">
        <v>1723</v>
      </c>
      <c r="D1344" s="225"/>
      <c r="E1344" s="226">
        <v>13.505000000000001</v>
      </c>
      <c r="F1344" s="223"/>
      <c r="G1344" s="223"/>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289</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ht="22.5" outlineLevel="1" x14ac:dyDescent="0.2">
      <c r="A1345" s="235">
        <v>309</v>
      </c>
      <c r="B1345" s="236" t="s">
        <v>1724</v>
      </c>
      <c r="C1345" s="245" t="s">
        <v>1725</v>
      </c>
      <c r="D1345" s="237" t="s">
        <v>321</v>
      </c>
      <c r="E1345" s="238">
        <v>66.785449999999997</v>
      </c>
      <c r="F1345" s="239"/>
      <c r="G1345" s="240">
        <f>ROUND(E1345*F1345,2)</f>
        <v>0</v>
      </c>
      <c r="H1345" s="239"/>
      <c r="I1345" s="240">
        <f>ROUND(E1345*H1345,2)</f>
        <v>0</v>
      </c>
      <c r="J1345" s="239"/>
      <c r="K1345" s="240">
        <f>ROUND(E1345*J1345,2)</f>
        <v>0</v>
      </c>
      <c r="L1345" s="240">
        <v>21</v>
      </c>
      <c r="M1345" s="240">
        <f>G1345*(1+L1345/100)</f>
        <v>0</v>
      </c>
      <c r="N1345" s="238">
        <v>1.0000000000000001E-5</v>
      </c>
      <c r="O1345" s="238">
        <f>ROUND(E1345*N1345,2)</f>
        <v>0</v>
      </c>
      <c r="P1345" s="238">
        <v>0</v>
      </c>
      <c r="Q1345" s="238">
        <f>ROUND(E1345*P1345,2)</f>
        <v>0</v>
      </c>
      <c r="R1345" s="240" t="s">
        <v>1460</v>
      </c>
      <c r="S1345" s="240" t="s">
        <v>258</v>
      </c>
      <c r="T1345" s="241" t="s">
        <v>258</v>
      </c>
      <c r="U1345" s="223">
        <v>7.0000000000000007E-2</v>
      </c>
      <c r="V1345" s="223">
        <f>ROUND(E1345*U1345,2)</f>
        <v>4.67</v>
      </c>
      <c r="W1345" s="223"/>
      <c r="X1345" s="223" t="s">
        <v>297</v>
      </c>
      <c r="Y1345" s="223" t="s">
        <v>261</v>
      </c>
      <c r="Z1345" s="212"/>
      <c r="AA1345" s="212"/>
      <c r="AB1345" s="212"/>
      <c r="AC1345" s="212"/>
      <c r="AD1345" s="212"/>
      <c r="AE1345" s="212"/>
      <c r="AF1345" s="212"/>
      <c r="AG1345" s="212" t="s">
        <v>298</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19"/>
      <c r="B1346" s="220"/>
      <c r="C1346" s="247" t="s">
        <v>1719</v>
      </c>
      <c r="D1346" s="225"/>
      <c r="E1346" s="226">
        <v>9.8815000000000008</v>
      </c>
      <c r="F1346" s="223"/>
      <c r="G1346" s="223"/>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289</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47" t="s">
        <v>1715</v>
      </c>
      <c r="D1347" s="225"/>
      <c r="E1347" s="226">
        <v>35.668950000000002</v>
      </c>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289</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ht="22.5" outlineLevel="3" x14ac:dyDescent="0.2">
      <c r="A1348" s="219"/>
      <c r="B1348" s="220"/>
      <c r="C1348" s="247" t="s">
        <v>1726</v>
      </c>
      <c r="D1348" s="225"/>
      <c r="E1348" s="226">
        <v>21.234999999999999</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289</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ht="22.5" outlineLevel="1" x14ac:dyDescent="0.2">
      <c r="A1349" s="235">
        <v>310</v>
      </c>
      <c r="B1349" s="236" t="s">
        <v>1727</v>
      </c>
      <c r="C1349" s="245" t="s">
        <v>1728</v>
      </c>
      <c r="D1349" s="237" t="s">
        <v>524</v>
      </c>
      <c r="E1349" s="238">
        <v>59.701999999999998</v>
      </c>
      <c r="F1349" s="239"/>
      <c r="G1349" s="240">
        <f>ROUND(E1349*F1349,2)</f>
        <v>0</v>
      </c>
      <c r="H1349" s="239"/>
      <c r="I1349" s="240">
        <f>ROUND(E1349*H1349,2)</f>
        <v>0</v>
      </c>
      <c r="J1349" s="239"/>
      <c r="K1349" s="240">
        <f>ROUND(E1349*J1349,2)</f>
        <v>0</v>
      </c>
      <c r="L1349" s="240">
        <v>21</v>
      </c>
      <c r="M1349" s="240">
        <f>G1349*(1+L1349/100)</f>
        <v>0</v>
      </c>
      <c r="N1349" s="238">
        <v>0</v>
      </c>
      <c r="O1349" s="238">
        <f>ROUND(E1349*N1349,2)</f>
        <v>0</v>
      </c>
      <c r="P1349" s="238">
        <v>0</v>
      </c>
      <c r="Q1349" s="238">
        <f>ROUND(E1349*P1349,2)</f>
        <v>0</v>
      </c>
      <c r="R1349" s="240" t="s">
        <v>1460</v>
      </c>
      <c r="S1349" s="240" t="s">
        <v>258</v>
      </c>
      <c r="T1349" s="241" t="s">
        <v>258</v>
      </c>
      <c r="U1349" s="223">
        <v>0.05</v>
      </c>
      <c r="V1349" s="223">
        <f>ROUND(E1349*U1349,2)</f>
        <v>2.99</v>
      </c>
      <c r="W1349" s="223"/>
      <c r="X1349" s="223" t="s">
        <v>297</v>
      </c>
      <c r="Y1349" s="223" t="s">
        <v>261</v>
      </c>
      <c r="Z1349" s="212"/>
      <c r="AA1349" s="212"/>
      <c r="AB1349" s="212"/>
      <c r="AC1349" s="212"/>
      <c r="AD1349" s="212"/>
      <c r="AE1349" s="212"/>
      <c r="AF1349" s="212"/>
      <c r="AG1349" s="212" t="s">
        <v>298</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47" t="s">
        <v>1729</v>
      </c>
      <c r="D1350" s="225"/>
      <c r="E1350" s="226"/>
      <c r="F1350" s="223"/>
      <c r="G1350" s="223"/>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289</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47" t="s">
        <v>1730</v>
      </c>
      <c r="D1351" s="225"/>
      <c r="E1351" s="226">
        <v>8.1999999999999993</v>
      </c>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289</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47" t="s">
        <v>1731</v>
      </c>
      <c r="D1352" s="225"/>
      <c r="E1352" s="226">
        <v>12.21</v>
      </c>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289</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47" t="s">
        <v>1732</v>
      </c>
      <c r="D1353" s="225"/>
      <c r="E1353" s="226">
        <v>8.5</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289</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47" t="s">
        <v>740</v>
      </c>
      <c r="D1354" s="225"/>
      <c r="E1354" s="226"/>
      <c r="F1354" s="223"/>
      <c r="G1354" s="223"/>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289</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47" t="s">
        <v>1733</v>
      </c>
      <c r="D1355" s="225"/>
      <c r="E1355" s="226">
        <v>30.792000000000002</v>
      </c>
      <c r="F1355" s="223"/>
      <c r="G1355" s="223"/>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289</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ht="22.5" outlineLevel="1" x14ac:dyDescent="0.2">
      <c r="A1356" s="235">
        <v>311</v>
      </c>
      <c r="B1356" s="236" t="s">
        <v>1734</v>
      </c>
      <c r="C1356" s="245" t="s">
        <v>1735</v>
      </c>
      <c r="D1356" s="237" t="s">
        <v>295</v>
      </c>
      <c r="E1356" s="238">
        <v>2.3951099999999999</v>
      </c>
      <c r="F1356" s="239"/>
      <c r="G1356" s="240">
        <f>ROUND(E1356*F1356,2)</f>
        <v>0</v>
      </c>
      <c r="H1356" s="239"/>
      <c r="I1356" s="240">
        <f>ROUND(E1356*H1356,2)</f>
        <v>0</v>
      </c>
      <c r="J1356" s="239"/>
      <c r="K1356" s="240">
        <f>ROUND(E1356*J1356,2)</f>
        <v>0</v>
      </c>
      <c r="L1356" s="240">
        <v>21</v>
      </c>
      <c r="M1356" s="240">
        <f>G1356*(1+L1356/100)</f>
        <v>0</v>
      </c>
      <c r="N1356" s="238">
        <v>2.5000000000000001E-2</v>
      </c>
      <c r="O1356" s="238">
        <f>ROUND(E1356*N1356,2)</f>
        <v>0.06</v>
      </c>
      <c r="P1356" s="238">
        <v>0</v>
      </c>
      <c r="Q1356" s="238">
        <f>ROUND(E1356*P1356,2)</f>
        <v>0</v>
      </c>
      <c r="R1356" s="240" t="s">
        <v>461</v>
      </c>
      <c r="S1356" s="240" t="s">
        <v>258</v>
      </c>
      <c r="T1356" s="241" t="s">
        <v>258</v>
      </c>
      <c r="U1356" s="223">
        <v>0</v>
      </c>
      <c r="V1356" s="223">
        <f>ROUND(E1356*U1356,2)</f>
        <v>0</v>
      </c>
      <c r="W1356" s="223"/>
      <c r="X1356" s="223" t="s">
        <v>462</v>
      </c>
      <c r="Y1356" s="223" t="s">
        <v>261</v>
      </c>
      <c r="Z1356" s="212"/>
      <c r="AA1356" s="212"/>
      <c r="AB1356" s="212"/>
      <c r="AC1356" s="212"/>
      <c r="AD1356" s="212"/>
      <c r="AE1356" s="212"/>
      <c r="AF1356" s="212"/>
      <c r="AG1356" s="212" t="s">
        <v>463</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70" t="s">
        <v>696</v>
      </c>
      <c r="D1357" s="252"/>
      <c r="E1357" s="253"/>
      <c r="F1357" s="223"/>
      <c r="G1357" s="223"/>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289</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71" t="s">
        <v>1736</v>
      </c>
      <c r="D1358" s="252"/>
      <c r="E1358" s="253">
        <v>9.8815000000000008</v>
      </c>
      <c r="F1358" s="223"/>
      <c r="G1358" s="223"/>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289</v>
      </c>
      <c r="AH1358" s="212">
        <v>2</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71" t="s">
        <v>1737</v>
      </c>
      <c r="D1359" s="252"/>
      <c r="E1359" s="253">
        <v>13.6</v>
      </c>
      <c r="F1359" s="223"/>
      <c r="G1359" s="223"/>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289</v>
      </c>
      <c r="AH1359" s="212">
        <v>2</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72" t="s">
        <v>701</v>
      </c>
      <c r="D1360" s="254"/>
      <c r="E1360" s="255">
        <v>23.4815</v>
      </c>
      <c r="F1360" s="223"/>
      <c r="G1360" s="223"/>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289</v>
      </c>
      <c r="AH1360" s="212">
        <v>3</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70" t="s">
        <v>702</v>
      </c>
      <c r="D1361" s="252"/>
      <c r="E1361" s="253"/>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289</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47" t="s">
        <v>1738</v>
      </c>
      <c r="D1362" s="225"/>
      <c r="E1362" s="226">
        <v>2.3951099999999999</v>
      </c>
      <c r="F1362" s="223"/>
      <c r="G1362" s="223"/>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289</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35">
        <v>312</v>
      </c>
      <c r="B1363" s="236" t="s">
        <v>1739</v>
      </c>
      <c r="C1363" s="245" t="s">
        <v>1740</v>
      </c>
      <c r="D1363" s="237" t="s">
        <v>321</v>
      </c>
      <c r="E1363" s="238">
        <v>154.84034</v>
      </c>
      <c r="F1363" s="239"/>
      <c r="G1363" s="240">
        <f>ROUND(E1363*F1363,2)</f>
        <v>0</v>
      </c>
      <c r="H1363" s="239"/>
      <c r="I1363" s="240">
        <f>ROUND(E1363*H1363,2)</f>
        <v>0</v>
      </c>
      <c r="J1363" s="239"/>
      <c r="K1363" s="240">
        <f>ROUND(E1363*J1363,2)</f>
        <v>0</v>
      </c>
      <c r="L1363" s="240">
        <v>21</v>
      </c>
      <c r="M1363" s="240">
        <f>G1363*(1+L1363/100)</f>
        <v>0</v>
      </c>
      <c r="N1363" s="238">
        <v>3.5999999999999999E-3</v>
      </c>
      <c r="O1363" s="238">
        <f>ROUND(E1363*N1363,2)</f>
        <v>0.56000000000000005</v>
      </c>
      <c r="P1363" s="238">
        <v>0</v>
      </c>
      <c r="Q1363" s="238">
        <f>ROUND(E1363*P1363,2)</f>
        <v>0</v>
      </c>
      <c r="R1363" s="240" t="s">
        <v>461</v>
      </c>
      <c r="S1363" s="240" t="s">
        <v>258</v>
      </c>
      <c r="T1363" s="241" t="s">
        <v>258</v>
      </c>
      <c r="U1363" s="223">
        <v>0</v>
      </c>
      <c r="V1363" s="223">
        <f>ROUND(E1363*U1363,2)</f>
        <v>0</v>
      </c>
      <c r="W1363" s="223"/>
      <c r="X1363" s="223" t="s">
        <v>462</v>
      </c>
      <c r="Y1363" s="223" t="s">
        <v>261</v>
      </c>
      <c r="Z1363" s="212"/>
      <c r="AA1363" s="212"/>
      <c r="AB1363" s="212"/>
      <c r="AC1363" s="212"/>
      <c r="AD1363" s="212"/>
      <c r="AE1363" s="212"/>
      <c r="AF1363" s="212"/>
      <c r="AG1363" s="212" t="s">
        <v>463</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2" x14ac:dyDescent="0.2">
      <c r="A1364" s="219"/>
      <c r="B1364" s="220"/>
      <c r="C1364" s="247" t="s">
        <v>1741</v>
      </c>
      <c r="D1364" s="225"/>
      <c r="E1364" s="226"/>
      <c r="F1364" s="223"/>
      <c r="G1364" s="223"/>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289</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47" t="s">
        <v>1742</v>
      </c>
      <c r="D1365" s="225"/>
      <c r="E1365" s="226">
        <v>154.84034</v>
      </c>
      <c r="F1365" s="223"/>
      <c r="G1365" s="223"/>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289</v>
      </c>
      <c r="AH1365" s="212">
        <v>5</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ht="22.5" outlineLevel="1" x14ac:dyDescent="0.2">
      <c r="A1366" s="235">
        <v>313</v>
      </c>
      <c r="B1366" s="236" t="s">
        <v>1743</v>
      </c>
      <c r="C1366" s="245" t="s">
        <v>1744</v>
      </c>
      <c r="D1366" s="237" t="s">
        <v>321</v>
      </c>
      <c r="E1366" s="238">
        <v>84.762</v>
      </c>
      <c r="F1366" s="239"/>
      <c r="G1366" s="240">
        <f>ROUND(E1366*F1366,2)</f>
        <v>0</v>
      </c>
      <c r="H1366" s="239"/>
      <c r="I1366" s="240">
        <f>ROUND(E1366*H1366,2)</f>
        <v>0</v>
      </c>
      <c r="J1366" s="239"/>
      <c r="K1366" s="240">
        <f>ROUND(E1366*J1366,2)</f>
        <v>0</v>
      </c>
      <c r="L1366" s="240">
        <v>21</v>
      </c>
      <c r="M1366" s="240">
        <f>G1366*(1+L1366/100)</f>
        <v>0</v>
      </c>
      <c r="N1366" s="238">
        <v>4.1999999999999997E-3</v>
      </c>
      <c r="O1366" s="238">
        <f>ROUND(E1366*N1366,2)</f>
        <v>0.36</v>
      </c>
      <c r="P1366" s="238">
        <v>0</v>
      </c>
      <c r="Q1366" s="238">
        <f>ROUND(E1366*P1366,2)</f>
        <v>0</v>
      </c>
      <c r="R1366" s="240" t="s">
        <v>461</v>
      </c>
      <c r="S1366" s="240" t="s">
        <v>258</v>
      </c>
      <c r="T1366" s="241" t="s">
        <v>258</v>
      </c>
      <c r="U1366" s="223">
        <v>0</v>
      </c>
      <c r="V1366" s="223">
        <f>ROUND(E1366*U1366,2)</f>
        <v>0</v>
      </c>
      <c r="W1366" s="223"/>
      <c r="X1366" s="223" t="s">
        <v>462</v>
      </c>
      <c r="Y1366" s="223" t="s">
        <v>261</v>
      </c>
      <c r="Z1366" s="212"/>
      <c r="AA1366" s="212"/>
      <c r="AB1366" s="212"/>
      <c r="AC1366" s="212"/>
      <c r="AD1366" s="212"/>
      <c r="AE1366" s="212"/>
      <c r="AF1366" s="212"/>
      <c r="AG1366" s="212" t="s">
        <v>463</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2" x14ac:dyDescent="0.2">
      <c r="A1367" s="219"/>
      <c r="B1367" s="220"/>
      <c r="C1367" s="247" t="s">
        <v>1741</v>
      </c>
      <c r="D1367" s="225"/>
      <c r="E1367" s="226"/>
      <c r="F1367" s="223"/>
      <c r="G1367" s="223"/>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289</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47" t="s">
        <v>1745</v>
      </c>
      <c r="D1368" s="225"/>
      <c r="E1368" s="226">
        <v>84.762</v>
      </c>
      <c r="F1368" s="223"/>
      <c r="G1368" s="223"/>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289</v>
      </c>
      <c r="AH1368" s="212">
        <v>5</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ht="22.5" outlineLevel="1" x14ac:dyDescent="0.2">
      <c r="A1369" s="235">
        <v>314</v>
      </c>
      <c r="B1369" s="236" t="s">
        <v>1746</v>
      </c>
      <c r="C1369" s="245" t="s">
        <v>1747</v>
      </c>
      <c r="D1369" s="237" t="s">
        <v>321</v>
      </c>
      <c r="E1369" s="238">
        <v>75.541200000000003</v>
      </c>
      <c r="F1369" s="239"/>
      <c r="G1369" s="240">
        <f>ROUND(E1369*F1369,2)</f>
        <v>0</v>
      </c>
      <c r="H1369" s="239"/>
      <c r="I1369" s="240">
        <f>ROUND(E1369*H1369,2)</f>
        <v>0</v>
      </c>
      <c r="J1369" s="239"/>
      <c r="K1369" s="240">
        <f>ROUND(E1369*J1369,2)</f>
        <v>0</v>
      </c>
      <c r="L1369" s="240">
        <v>21</v>
      </c>
      <c r="M1369" s="240">
        <f>G1369*(1+L1369/100)</f>
        <v>0</v>
      </c>
      <c r="N1369" s="238">
        <v>5.5999999999999999E-3</v>
      </c>
      <c r="O1369" s="238">
        <f>ROUND(E1369*N1369,2)</f>
        <v>0.42</v>
      </c>
      <c r="P1369" s="238">
        <v>0</v>
      </c>
      <c r="Q1369" s="238">
        <f>ROUND(E1369*P1369,2)</f>
        <v>0</v>
      </c>
      <c r="R1369" s="240" t="s">
        <v>461</v>
      </c>
      <c r="S1369" s="240" t="s">
        <v>258</v>
      </c>
      <c r="T1369" s="241" t="s">
        <v>258</v>
      </c>
      <c r="U1369" s="223">
        <v>0</v>
      </c>
      <c r="V1369" s="223">
        <f>ROUND(E1369*U1369,2)</f>
        <v>0</v>
      </c>
      <c r="W1369" s="223"/>
      <c r="X1369" s="223" t="s">
        <v>462</v>
      </c>
      <c r="Y1369" s="223" t="s">
        <v>261</v>
      </c>
      <c r="Z1369" s="212"/>
      <c r="AA1369" s="212"/>
      <c r="AB1369" s="212"/>
      <c r="AC1369" s="212"/>
      <c r="AD1369" s="212"/>
      <c r="AE1369" s="212"/>
      <c r="AF1369" s="212"/>
      <c r="AG1369" s="212" t="s">
        <v>463</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2" x14ac:dyDescent="0.2">
      <c r="A1370" s="219"/>
      <c r="B1370" s="220"/>
      <c r="C1370" s="247" t="s">
        <v>1741</v>
      </c>
      <c r="D1370" s="225"/>
      <c r="E1370" s="226"/>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289</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47" t="s">
        <v>1748</v>
      </c>
      <c r="D1371" s="225"/>
      <c r="E1371" s="226">
        <v>75.541200000000003</v>
      </c>
      <c r="F1371" s="223"/>
      <c r="G1371" s="223"/>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289</v>
      </c>
      <c r="AH1371" s="212">
        <v>5</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ht="22.5" outlineLevel="1" x14ac:dyDescent="0.2">
      <c r="A1372" s="235">
        <v>315</v>
      </c>
      <c r="B1372" s="236" t="s">
        <v>1749</v>
      </c>
      <c r="C1372" s="245" t="s">
        <v>1750</v>
      </c>
      <c r="D1372" s="237" t="s">
        <v>321</v>
      </c>
      <c r="E1372" s="238">
        <v>154.84034</v>
      </c>
      <c r="F1372" s="239"/>
      <c r="G1372" s="240">
        <f>ROUND(E1372*F1372,2)</f>
        <v>0</v>
      </c>
      <c r="H1372" s="239"/>
      <c r="I1372" s="240">
        <f>ROUND(E1372*H1372,2)</f>
        <v>0</v>
      </c>
      <c r="J1372" s="239"/>
      <c r="K1372" s="240">
        <f>ROUND(E1372*J1372,2)</f>
        <v>0</v>
      </c>
      <c r="L1372" s="240">
        <v>21</v>
      </c>
      <c r="M1372" s="240">
        <f>G1372*(1+L1372/100)</f>
        <v>0</v>
      </c>
      <c r="N1372" s="238">
        <v>6.4000000000000003E-3</v>
      </c>
      <c r="O1372" s="238">
        <f>ROUND(E1372*N1372,2)</f>
        <v>0.99</v>
      </c>
      <c r="P1372" s="238">
        <v>0</v>
      </c>
      <c r="Q1372" s="238">
        <f>ROUND(E1372*P1372,2)</f>
        <v>0</v>
      </c>
      <c r="R1372" s="240" t="s">
        <v>461</v>
      </c>
      <c r="S1372" s="240" t="s">
        <v>258</v>
      </c>
      <c r="T1372" s="241" t="s">
        <v>258</v>
      </c>
      <c r="U1372" s="223">
        <v>0</v>
      </c>
      <c r="V1372" s="223">
        <f>ROUND(E1372*U1372,2)</f>
        <v>0</v>
      </c>
      <c r="W1372" s="223"/>
      <c r="X1372" s="223" t="s">
        <v>462</v>
      </c>
      <c r="Y1372" s="223" t="s">
        <v>261</v>
      </c>
      <c r="Z1372" s="212"/>
      <c r="AA1372" s="212"/>
      <c r="AB1372" s="212"/>
      <c r="AC1372" s="212"/>
      <c r="AD1372" s="212"/>
      <c r="AE1372" s="212"/>
      <c r="AF1372" s="212"/>
      <c r="AG1372" s="212" t="s">
        <v>463</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2" x14ac:dyDescent="0.2">
      <c r="A1373" s="219"/>
      <c r="B1373" s="220"/>
      <c r="C1373" s="247" t="s">
        <v>1741</v>
      </c>
      <c r="D1373" s="225"/>
      <c r="E1373" s="226"/>
      <c r="F1373" s="223"/>
      <c r="G1373" s="223"/>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289</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47" t="s">
        <v>1742</v>
      </c>
      <c r="D1374" s="225"/>
      <c r="E1374" s="226">
        <v>154.84034</v>
      </c>
      <c r="F1374" s="223"/>
      <c r="G1374" s="223"/>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289</v>
      </c>
      <c r="AH1374" s="212">
        <v>5</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33.75" outlineLevel="1" x14ac:dyDescent="0.2">
      <c r="A1375" s="235">
        <v>316</v>
      </c>
      <c r="B1375" s="236" t="s">
        <v>1751</v>
      </c>
      <c r="C1375" s="245" t="s">
        <v>1752</v>
      </c>
      <c r="D1375" s="237" t="s">
        <v>321</v>
      </c>
      <c r="E1375" s="238">
        <v>13.7751</v>
      </c>
      <c r="F1375" s="239"/>
      <c r="G1375" s="240">
        <f>ROUND(E1375*F1375,2)</f>
        <v>0</v>
      </c>
      <c r="H1375" s="239"/>
      <c r="I1375" s="240">
        <f>ROUND(E1375*H1375,2)</f>
        <v>0</v>
      </c>
      <c r="J1375" s="239"/>
      <c r="K1375" s="240">
        <f>ROUND(E1375*J1375,2)</f>
        <v>0</v>
      </c>
      <c r="L1375" s="240">
        <v>21</v>
      </c>
      <c r="M1375" s="240">
        <f>G1375*(1+L1375/100)</f>
        <v>0</v>
      </c>
      <c r="N1375" s="238">
        <v>2.1000000000000001E-2</v>
      </c>
      <c r="O1375" s="238">
        <f>ROUND(E1375*N1375,2)</f>
        <v>0.28999999999999998</v>
      </c>
      <c r="P1375" s="238">
        <v>0</v>
      </c>
      <c r="Q1375" s="238">
        <f>ROUND(E1375*P1375,2)</f>
        <v>0</v>
      </c>
      <c r="R1375" s="240" t="s">
        <v>461</v>
      </c>
      <c r="S1375" s="240" t="s">
        <v>258</v>
      </c>
      <c r="T1375" s="241" t="s">
        <v>258</v>
      </c>
      <c r="U1375" s="223">
        <v>0</v>
      </c>
      <c r="V1375" s="223">
        <f>ROUND(E1375*U1375,2)</f>
        <v>0</v>
      </c>
      <c r="W1375" s="223"/>
      <c r="X1375" s="223" t="s">
        <v>462</v>
      </c>
      <c r="Y1375" s="223" t="s">
        <v>261</v>
      </c>
      <c r="Z1375" s="212"/>
      <c r="AA1375" s="212"/>
      <c r="AB1375" s="212"/>
      <c r="AC1375" s="212"/>
      <c r="AD1375" s="212"/>
      <c r="AE1375" s="212"/>
      <c r="AF1375" s="212"/>
      <c r="AG1375" s="212" t="s">
        <v>463</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47" t="s">
        <v>1741</v>
      </c>
      <c r="D1376" s="225"/>
      <c r="E1376" s="226"/>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289</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47" t="s">
        <v>1753</v>
      </c>
      <c r="D1377" s="225"/>
      <c r="E1377" s="226">
        <v>13.7751</v>
      </c>
      <c r="F1377" s="223"/>
      <c r="G1377" s="223"/>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289</v>
      </c>
      <c r="AH1377" s="212">
        <v>5</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ht="22.5" outlineLevel="1" x14ac:dyDescent="0.2">
      <c r="A1378" s="235">
        <v>317</v>
      </c>
      <c r="B1378" s="236" t="s">
        <v>1754</v>
      </c>
      <c r="C1378" s="245" t="s">
        <v>1755</v>
      </c>
      <c r="D1378" s="237" t="s">
        <v>321</v>
      </c>
      <c r="E1378" s="238">
        <v>36.382330000000003</v>
      </c>
      <c r="F1378" s="239"/>
      <c r="G1378" s="240">
        <f>ROUND(E1378*F1378,2)</f>
        <v>0</v>
      </c>
      <c r="H1378" s="239"/>
      <c r="I1378" s="240">
        <f>ROUND(E1378*H1378,2)</f>
        <v>0</v>
      </c>
      <c r="J1378" s="239"/>
      <c r="K1378" s="240">
        <f>ROUND(E1378*J1378,2)</f>
        <v>0</v>
      </c>
      <c r="L1378" s="240">
        <v>21</v>
      </c>
      <c r="M1378" s="240">
        <f>G1378*(1+L1378/100)</f>
        <v>0</v>
      </c>
      <c r="N1378" s="238">
        <v>5.5999999999999999E-3</v>
      </c>
      <c r="O1378" s="238">
        <f>ROUND(E1378*N1378,2)</f>
        <v>0.2</v>
      </c>
      <c r="P1378" s="238">
        <v>0</v>
      </c>
      <c r="Q1378" s="238">
        <f>ROUND(E1378*P1378,2)</f>
        <v>0</v>
      </c>
      <c r="R1378" s="240" t="s">
        <v>461</v>
      </c>
      <c r="S1378" s="240" t="s">
        <v>258</v>
      </c>
      <c r="T1378" s="241" t="s">
        <v>258</v>
      </c>
      <c r="U1378" s="223">
        <v>0</v>
      </c>
      <c r="V1378" s="223">
        <f>ROUND(E1378*U1378,2)</f>
        <v>0</v>
      </c>
      <c r="W1378" s="223"/>
      <c r="X1378" s="223" t="s">
        <v>462</v>
      </c>
      <c r="Y1378" s="223" t="s">
        <v>261</v>
      </c>
      <c r="Z1378" s="212"/>
      <c r="AA1378" s="212"/>
      <c r="AB1378" s="212"/>
      <c r="AC1378" s="212"/>
      <c r="AD1378" s="212"/>
      <c r="AE1378" s="212"/>
      <c r="AF1378" s="212"/>
      <c r="AG1378" s="212" t="s">
        <v>463</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2" x14ac:dyDescent="0.2">
      <c r="A1379" s="219"/>
      <c r="B1379" s="220"/>
      <c r="C1379" s="247" t="s">
        <v>1741</v>
      </c>
      <c r="D1379" s="225"/>
      <c r="E1379" s="226"/>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289</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47" t="s">
        <v>1756</v>
      </c>
      <c r="D1380" s="225"/>
      <c r="E1380" s="226">
        <v>36.382330000000003</v>
      </c>
      <c r="F1380" s="223"/>
      <c r="G1380" s="223"/>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289</v>
      </c>
      <c r="AH1380" s="212">
        <v>5</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35">
        <v>318</v>
      </c>
      <c r="B1381" s="236" t="s">
        <v>1757</v>
      </c>
      <c r="C1381" s="245" t="s">
        <v>1758</v>
      </c>
      <c r="D1381" s="237" t="s">
        <v>404</v>
      </c>
      <c r="E1381" s="238">
        <v>2.9712399999999999</v>
      </c>
      <c r="F1381" s="239"/>
      <c r="G1381" s="240">
        <f>ROUND(E1381*F1381,2)</f>
        <v>0</v>
      </c>
      <c r="H1381" s="239"/>
      <c r="I1381" s="240">
        <f>ROUND(E1381*H1381,2)</f>
        <v>0</v>
      </c>
      <c r="J1381" s="239"/>
      <c r="K1381" s="240">
        <f>ROUND(E1381*J1381,2)</f>
        <v>0</v>
      </c>
      <c r="L1381" s="240">
        <v>21</v>
      </c>
      <c r="M1381" s="240">
        <f>G1381*(1+L1381/100)</f>
        <v>0</v>
      </c>
      <c r="N1381" s="238">
        <v>0</v>
      </c>
      <c r="O1381" s="238">
        <f>ROUND(E1381*N1381,2)</f>
        <v>0</v>
      </c>
      <c r="P1381" s="238">
        <v>0</v>
      </c>
      <c r="Q1381" s="238">
        <f>ROUND(E1381*P1381,2)</f>
        <v>0</v>
      </c>
      <c r="R1381" s="240" t="s">
        <v>1460</v>
      </c>
      <c r="S1381" s="240" t="s">
        <v>258</v>
      </c>
      <c r="T1381" s="241" t="s">
        <v>258</v>
      </c>
      <c r="U1381" s="223">
        <v>1.831</v>
      </c>
      <c r="V1381" s="223">
        <f>ROUND(E1381*U1381,2)</f>
        <v>5.44</v>
      </c>
      <c r="W1381" s="223"/>
      <c r="X1381" s="223" t="s">
        <v>1580</v>
      </c>
      <c r="Y1381" s="223" t="s">
        <v>261</v>
      </c>
      <c r="Z1381" s="212"/>
      <c r="AA1381" s="212"/>
      <c r="AB1381" s="212"/>
      <c r="AC1381" s="212"/>
      <c r="AD1381" s="212"/>
      <c r="AE1381" s="212"/>
      <c r="AF1381" s="212"/>
      <c r="AG1381" s="212" t="s">
        <v>1581</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2" x14ac:dyDescent="0.2">
      <c r="A1382" s="219"/>
      <c r="B1382" s="220"/>
      <c r="C1382" s="267" t="s">
        <v>1697</v>
      </c>
      <c r="D1382" s="256"/>
      <c r="E1382" s="256"/>
      <c r="F1382" s="256"/>
      <c r="G1382" s="256"/>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300</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x14ac:dyDescent="0.2">
      <c r="A1383" s="228" t="s">
        <v>253</v>
      </c>
      <c r="B1383" s="229" t="s">
        <v>131</v>
      </c>
      <c r="C1383" s="244" t="s">
        <v>132</v>
      </c>
      <c r="D1383" s="230"/>
      <c r="E1383" s="231"/>
      <c r="F1383" s="232"/>
      <c r="G1383" s="232">
        <f>SUMIF(AG1384:AG1390,"&lt;&gt;NOR",G1384:G1390)</f>
        <v>0</v>
      </c>
      <c r="H1383" s="232"/>
      <c r="I1383" s="232">
        <f>SUM(I1384:I1390)</f>
        <v>0</v>
      </c>
      <c r="J1383" s="232"/>
      <c r="K1383" s="232">
        <f>SUM(K1384:K1390)</f>
        <v>0</v>
      </c>
      <c r="L1383" s="232"/>
      <c r="M1383" s="232">
        <f>SUM(M1384:M1390)</f>
        <v>0</v>
      </c>
      <c r="N1383" s="231"/>
      <c r="O1383" s="231">
        <f>SUM(O1384:O1390)</f>
        <v>0.02</v>
      </c>
      <c r="P1383" s="231"/>
      <c r="Q1383" s="231">
        <f>SUM(Q1384:Q1390)</f>
        <v>0</v>
      </c>
      <c r="R1383" s="232"/>
      <c r="S1383" s="232"/>
      <c r="T1383" s="233"/>
      <c r="U1383" s="227"/>
      <c r="V1383" s="227">
        <f>SUM(V1384:V1390)</f>
        <v>3.0300000000000002</v>
      </c>
      <c r="W1383" s="227"/>
      <c r="X1383" s="227"/>
      <c r="Y1383" s="227"/>
      <c r="AG1383" t="s">
        <v>254</v>
      </c>
    </row>
    <row r="1384" spans="1:60" outlineLevel="1" x14ac:dyDescent="0.2">
      <c r="A1384" s="235">
        <v>319</v>
      </c>
      <c r="B1384" s="236" t="s">
        <v>1759</v>
      </c>
      <c r="C1384" s="245" t="s">
        <v>1760</v>
      </c>
      <c r="D1384" s="237" t="s">
        <v>368</v>
      </c>
      <c r="E1384" s="238">
        <v>2</v>
      </c>
      <c r="F1384" s="239"/>
      <c r="G1384" s="240">
        <f>ROUND(E1384*F1384,2)</f>
        <v>0</v>
      </c>
      <c r="H1384" s="239"/>
      <c r="I1384" s="240">
        <f>ROUND(E1384*H1384,2)</f>
        <v>0</v>
      </c>
      <c r="J1384" s="239"/>
      <c r="K1384" s="240">
        <f>ROUND(E1384*J1384,2)</f>
        <v>0</v>
      </c>
      <c r="L1384" s="240">
        <v>21</v>
      </c>
      <c r="M1384" s="240">
        <f>G1384*(1+L1384/100)</f>
        <v>0</v>
      </c>
      <c r="N1384" s="238">
        <v>5.0000000000000002E-5</v>
      </c>
      <c r="O1384" s="238">
        <f>ROUND(E1384*N1384,2)</f>
        <v>0</v>
      </c>
      <c r="P1384" s="238">
        <v>0</v>
      </c>
      <c r="Q1384" s="238">
        <f>ROUND(E1384*P1384,2)</f>
        <v>0</v>
      </c>
      <c r="R1384" s="240" t="s">
        <v>1460</v>
      </c>
      <c r="S1384" s="240" t="s">
        <v>258</v>
      </c>
      <c r="T1384" s="241" t="s">
        <v>258</v>
      </c>
      <c r="U1384" s="223">
        <v>0.55000000000000004</v>
      </c>
      <c r="V1384" s="223">
        <f>ROUND(E1384*U1384,2)</f>
        <v>1.1000000000000001</v>
      </c>
      <c r="W1384" s="223"/>
      <c r="X1384" s="223" t="s">
        <v>297</v>
      </c>
      <c r="Y1384" s="223" t="s">
        <v>261</v>
      </c>
      <c r="Z1384" s="212"/>
      <c r="AA1384" s="212"/>
      <c r="AB1384" s="212"/>
      <c r="AC1384" s="212"/>
      <c r="AD1384" s="212"/>
      <c r="AE1384" s="212"/>
      <c r="AF1384" s="212"/>
      <c r="AG1384" s="212" t="s">
        <v>298</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ht="22.5" outlineLevel="2" x14ac:dyDescent="0.2">
      <c r="A1385" s="219"/>
      <c r="B1385" s="220"/>
      <c r="C1385" s="246" t="s">
        <v>1761</v>
      </c>
      <c r="D1385" s="243"/>
      <c r="E1385" s="243"/>
      <c r="F1385" s="243"/>
      <c r="G1385" s="243"/>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264</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42" t="str">
        <f>C1385</f>
        <v>Montáž manžety ke stěně nebo stropu pomocí rozpěrné hmoždinky se šroubem. Cena obsahuje i dodávku manžety a spojovacích prostředků.</v>
      </c>
      <c r="BB1385" s="212"/>
      <c r="BC1385" s="212"/>
      <c r="BD1385" s="212"/>
      <c r="BE1385" s="212"/>
      <c r="BF1385" s="212"/>
      <c r="BG1385" s="212"/>
      <c r="BH1385" s="212"/>
    </row>
    <row r="1386" spans="1:60" ht="22.5" outlineLevel="1" x14ac:dyDescent="0.2">
      <c r="A1386" s="235">
        <v>320</v>
      </c>
      <c r="B1386" s="236" t="s">
        <v>1762</v>
      </c>
      <c r="C1386" s="245" t="s">
        <v>1763</v>
      </c>
      <c r="D1386" s="237" t="s">
        <v>368</v>
      </c>
      <c r="E1386" s="238">
        <v>1</v>
      </c>
      <c r="F1386" s="239"/>
      <c r="G1386" s="240">
        <f>ROUND(E1386*F1386,2)</f>
        <v>0</v>
      </c>
      <c r="H1386" s="239"/>
      <c r="I1386" s="240">
        <f>ROUND(E1386*H1386,2)</f>
        <v>0</v>
      </c>
      <c r="J1386" s="239"/>
      <c r="K1386" s="240">
        <f>ROUND(E1386*J1386,2)</f>
        <v>0</v>
      </c>
      <c r="L1386" s="240">
        <v>21</v>
      </c>
      <c r="M1386" s="240">
        <f>G1386*(1+L1386/100)</f>
        <v>0</v>
      </c>
      <c r="N1386" s="238">
        <v>1.9290000000000002E-2</v>
      </c>
      <c r="O1386" s="238">
        <f>ROUND(E1386*N1386,2)</f>
        <v>0.02</v>
      </c>
      <c r="P1386" s="238">
        <v>0</v>
      </c>
      <c r="Q1386" s="238">
        <f>ROUND(E1386*P1386,2)</f>
        <v>0</v>
      </c>
      <c r="R1386" s="240"/>
      <c r="S1386" s="240" t="s">
        <v>649</v>
      </c>
      <c r="T1386" s="241" t="s">
        <v>258</v>
      </c>
      <c r="U1386" s="223">
        <v>1.89</v>
      </c>
      <c r="V1386" s="223">
        <f>ROUND(E1386*U1386,2)</f>
        <v>1.89</v>
      </c>
      <c r="W1386" s="223"/>
      <c r="X1386" s="223" t="s">
        <v>297</v>
      </c>
      <c r="Y1386" s="223" t="s">
        <v>261</v>
      </c>
      <c r="Z1386" s="212"/>
      <c r="AA1386" s="212"/>
      <c r="AB1386" s="212"/>
      <c r="AC1386" s="212"/>
      <c r="AD1386" s="212"/>
      <c r="AE1386" s="212"/>
      <c r="AF1386" s="212"/>
      <c r="AG1386" s="212" t="s">
        <v>298</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2" x14ac:dyDescent="0.2">
      <c r="A1387" s="219"/>
      <c r="B1387" s="220"/>
      <c r="C1387" s="246" t="s">
        <v>1764</v>
      </c>
      <c r="D1387" s="243"/>
      <c r="E1387" s="243"/>
      <c r="F1387" s="243"/>
      <c r="G1387" s="243"/>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264</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2" x14ac:dyDescent="0.2">
      <c r="A1388" s="219"/>
      <c r="B1388" s="220"/>
      <c r="C1388" s="247" t="s">
        <v>1765</v>
      </c>
      <c r="D1388" s="225"/>
      <c r="E1388" s="226">
        <v>1</v>
      </c>
      <c r="F1388" s="223"/>
      <c r="G1388" s="223"/>
      <c r="H1388" s="223"/>
      <c r="I1388" s="223"/>
      <c r="J1388" s="223"/>
      <c r="K1388" s="223"/>
      <c r="L1388" s="223"/>
      <c r="M1388" s="223"/>
      <c r="N1388" s="222"/>
      <c r="O1388" s="222"/>
      <c r="P1388" s="222"/>
      <c r="Q1388" s="222"/>
      <c r="R1388" s="223"/>
      <c r="S1388" s="223"/>
      <c r="T1388" s="223"/>
      <c r="U1388" s="223"/>
      <c r="V1388" s="223"/>
      <c r="W1388" s="223"/>
      <c r="X1388" s="223"/>
      <c r="Y1388" s="223"/>
      <c r="Z1388" s="212"/>
      <c r="AA1388" s="212"/>
      <c r="AB1388" s="212"/>
      <c r="AC1388" s="212"/>
      <c r="AD1388" s="212"/>
      <c r="AE1388" s="212"/>
      <c r="AF1388" s="212"/>
      <c r="AG1388" s="212" t="s">
        <v>289</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35">
        <v>321</v>
      </c>
      <c r="B1389" s="236" t="s">
        <v>1766</v>
      </c>
      <c r="C1389" s="245" t="s">
        <v>1767</v>
      </c>
      <c r="D1389" s="237" t="s">
        <v>404</v>
      </c>
      <c r="E1389" s="238">
        <v>1.9390000000000001E-2</v>
      </c>
      <c r="F1389" s="239"/>
      <c r="G1389" s="240">
        <f>ROUND(E1389*F1389,2)</f>
        <v>0</v>
      </c>
      <c r="H1389" s="239"/>
      <c r="I1389" s="240">
        <f>ROUND(E1389*H1389,2)</f>
        <v>0</v>
      </c>
      <c r="J1389" s="239"/>
      <c r="K1389" s="240">
        <f>ROUND(E1389*J1389,2)</f>
        <v>0</v>
      </c>
      <c r="L1389" s="240">
        <v>21</v>
      </c>
      <c r="M1389" s="240">
        <f>G1389*(1+L1389/100)</f>
        <v>0</v>
      </c>
      <c r="N1389" s="238">
        <v>0</v>
      </c>
      <c r="O1389" s="238">
        <f>ROUND(E1389*N1389,2)</f>
        <v>0</v>
      </c>
      <c r="P1389" s="238">
        <v>0</v>
      </c>
      <c r="Q1389" s="238">
        <f>ROUND(E1389*P1389,2)</f>
        <v>0</v>
      </c>
      <c r="R1389" s="240" t="s">
        <v>1768</v>
      </c>
      <c r="S1389" s="240" t="s">
        <v>258</v>
      </c>
      <c r="T1389" s="241" t="s">
        <v>258</v>
      </c>
      <c r="U1389" s="223">
        <v>2.056</v>
      </c>
      <c r="V1389" s="223">
        <f>ROUND(E1389*U1389,2)</f>
        <v>0.04</v>
      </c>
      <c r="W1389" s="223"/>
      <c r="X1389" s="223" t="s">
        <v>1580</v>
      </c>
      <c r="Y1389" s="223" t="s">
        <v>261</v>
      </c>
      <c r="Z1389" s="212"/>
      <c r="AA1389" s="212"/>
      <c r="AB1389" s="212"/>
      <c r="AC1389" s="212"/>
      <c r="AD1389" s="212"/>
      <c r="AE1389" s="212"/>
      <c r="AF1389" s="212"/>
      <c r="AG1389" s="212" t="s">
        <v>1581</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2" x14ac:dyDescent="0.2">
      <c r="A1390" s="219"/>
      <c r="B1390" s="220"/>
      <c r="C1390" s="267" t="s">
        <v>1769</v>
      </c>
      <c r="D1390" s="256"/>
      <c r="E1390" s="256"/>
      <c r="F1390" s="256"/>
      <c r="G1390" s="256"/>
      <c r="H1390" s="223"/>
      <c r="I1390" s="223"/>
      <c r="J1390" s="223"/>
      <c r="K1390" s="223"/>
      <c r="L1390" s="223"/>
      <c r="M1390" s="223"/>
      <c r="N1390" s="222"/>
      <c r="O1390" s="222"/>
      <c r="P1390" s="222"/>
      <c r="Q1390" s="222"/>
      <c r="R1390" s="223"/>
      <c r="S1390" s="223"/>
      <c r="T1390" s="223"/>
      <c r="U1390" s="223"/>
      <c r="V1390" s="223"/>
      <c r="W1390" s="223"/>
      <c r="X1390" s="223"/>
      <c r="Y1390" s="223"/>
      <c r="Z1390" s="212"/>
      <c r="AA1390" s="212"/>
      <c r="AB1390" s="212"/>
      <c r="AC1390" s="212"/>
      <c r="AD1390" s="212"/>
      <c r="AE1390" s="212"/>
      <c r="AF1390" s="212"/>
      <c r="AG1390" s="212" t="s">
        <v>300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x14ac:dyDescent="0.2">
      <c r="A1391" s="228" t="s">
        <v>253</v>
      </c>
      <c r="B1391" s="229" t="s">
        <v>181</v>
      </c>
      <c r="C1391" s="244" t="s">
        <v>182</v>
      </c>
      <c r="D1391" s="230"/>
      <c r="E1391" s="231"/>
      <c r="F1391" s="232"/>
      <c r="G1391" s="232">
        <f>SUMIF(AG1392:AG1637,"&lt;&gt;NOR",G1392:G1637)</f>
        <v>0</v>
      </c>
      <c r="H1391" s="232"/>
      <c r="I1391" s="232">
        <f>SUM(I1392:I1637)</f>
        <v>0</v>
      </c>
      <c r="J1391" s="232"/>
      <c r="K1391" s="232">
        <f>SUM(K1392:K1637)</f>
        <v>0</v>
      </c>
      <c r="L1391" s="232"/>
      <c r="M1391" s="232">
        <f>SUM(M1392:M1637)</f>
        <v>0</v>
      </c>
      <c r="N1391" s="231"/>
      <c r="O1391" s="231">
        <f>SUM(O1392:O1637)</f>
        <v>10.020000000000001</v>
      </c>
      <c r="P1391" s="231"/>
      <c r="Q1391" s="231">
        <f>SUM(Q1392:Q1637)</f>
        <v>2.4799999999999995</v>
      </c>
      <c r="R1391" s="232"/>
      <c r="S1391" s="232"/>
      <c r="T1391" s="233"/>
      <c r="U1391" s="227"/>
      <c r="V1391" s="227">
        <f>SUM(V1392:V1637)</f>
        <v>685.3</v>
      </c>
      <c r="W1391" s="227"/>
      <c r="X1391" s="227"/>
      <c r="Y1391" s="227"/>
      <c r="AG1391" t="s">
        <v>254</v>
      </c>
    </row>
    <row r="1392" spans="1:60" ht="22.5" outlineLevel="1" x14ac:dyDescent="0.2">
      <c r="A1392" s="257">
        <v>322</v>
      </c>
      <c r="B1392" s="258" t="s">
        <v>1770</v>
      </c>
      <c r="C1392" s="268" t="s">
        <v>1771</v>
      </c>
      <c r="D1392" s="259" t="s">
        <v>368</v>
      </c>
      <c r="E1392" s="260">
        <v>30</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t="s">
        <v>350</v>
      </c>
      <c r="S1392" s="262" t="s">
        <v>258</v>
      </c>
      <c r="T1392" s="263" t="s">
        <v>258</v>
      </c>
      <c r="U1392" s="223">
        <v>0.158</v>
      </c>
      <c r="V1392" s="223">
        <f>ROUND(E1392*U1392,2)</f>
        <v>4.74</v>
      </c>
      <c r="W1392" s="223"/>
      <c r="X1392" s="223" t="s">
        <v>297</v>
      </c>
      <c r="Y1392" s="223" t="s">
        <v>261</v>
      </c>
      <c r="Z1392" s="212"/>
      <c r="AA1392" s="212"/>
      <c r="AB1392" s="212"/>
      <c r="AC1392" s="212"/>
      <c r="AD1392" s="212"/>
      <c r="AE1392" s="212"/>
      <c r="AF1392" s="212"/>
      <c r="AG1392" s="212" t="s">
        <v>298</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ht="22.5" outlineLevel="1" x14ac:dyDescent="0.2">
      <c r="A1393" s="257">
        <v>323</v>
      </c>
      <c r="B1393" s="258" t="s">
        <v>1772</v>
      </c>
      <c r="C1393" s="268" t="s">
        <v>1773</v>
      </c>
      <c r="D1393" s="259" t="s">
        <v>368</v>
      </c>
      <c r="E1393" s="260">
        <v>6</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t="s">
        <v>350</v>
      </c>
      <c r="S1393" s="262" t="s">
        <v>258</v>
      </c>
      <c r="T1393" s="263" t="s">
        <v>258</v>
      </c>
      <c r="U1393" s="223">
        <v>0.158</v>
      </c>
      <c r="V1393" s="223">
        <f>ROUND(E1393*U1393,2)</f>
        <v>0.95</v>
      </c>
      <c r="W1393" s="223"/>
      <c r="X1393" s="223" t="s">
        <v>297</v>
      </c>
      <c r="Y1393" s="223" t="s">
        <v>261</v>
      </c>
      <c r="Z1393" s="212"/>
      <c r="AA1393" s="212"/>
      <c r="AB1393" s="212"/>
      <c r="AC1393" s="212"/>
      <c r="AD1393" s="212"/>
      <c r="AE1393" s="212"/>
      <c r="AF1393" s="212"/>
      <c r="AG1393" s="212" t="s">
        <v>298</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35">
        <v>324</v>
      </c>
      <c r="B1394" s="236" t="s">
        <v>1774</v>
      </c>
      <c r="C1394" s="245" t="s">
        <v>1775</v>
      </c>
      <c r="D1394" s="237" t="s">
        <v>321</v>
      </c>
      <c r="E1394" s="238">
        <v>45.097999999999999</v>
      </c>
      <c r="F1394" s="239"/>
      <c r="G1394" s="240">
        <f>ROUND(E1394*F1394,2)</f>
        <v>0</v>
      </c>
      <c r="H1394" s="239"/>
      <c r="I1394" s="240">
        <f>ROUND(E1394*H1394,2)</f>
        <v>0</v>
      </c>
      <c r="J1394" s="239"/>
      <c r="K1394" s="240">
        <f>ROUND(E1394*J1394,2)</f>
        <v>0</v>
      </c>
      <c r="L1394" s="240">
        <v>21</v>
      </c>
      <c r="M1394" s="240">
        <f>G1394*(1+L1394/100)</f>
        <v>0</v>
      </c>
      <c r="N1394" s="238">
        <v>7.6000000000000004E-4</v>
      </c>
      <c r="O1394" s="238">
        <f>ROUND(E1394*N1394,2)</f>
        <v>0.03</v>
      </c>
      <c r="P1394" s="238">
        <v>0</v>
      </c>
      <c r="Q1394" s="238">
        <f>ROUND(E1394*P1394,2)</f>
        <v>0</v>
      </c>
      <c r="R1394" s="240" t="s">
        <v>1460</v>
      </c>
      <c r="S1394" s="240" t="s">
        <v>258</v>
      </c>
      <c r="T1394" s="241" t="s">
        <v>258</v>
      </c>
      <c r="U1394" s="223">
        <v>1.0209999999999999</v>
      </c>
      <c r="V1394" s="223">
        <f>ROUND(E1394*U1394,2)</f>
        <v>46.05</v>
      </c>
      <c r="W1394" s="223"/>
      <c r="X1394" s="223" t="s">
        <v>297</v>
      </c>
      <c r="Y1394" s="223" t="s">
        <v>261</v>
      </c>
      <c r="Z1394" s="212"/>
      <c r="AA1394" s="212"/>
      <c r="AB1394" s="212"/>
      <c r="AC1394" s="212"/>
      <c r="AD1394" s="212"/>
      <c r="AE1394" s="212"/>
      <c r="AF1394" s="212"/>
      <c r="AG1394" s="212" t="s">
        <v>298</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46" t="s">
        <v>1776</v>
      </c>
      <c r="D1395" s="243"/>
      <c r="E1395" s="243"/>
      <c r="F1395" s="243"/>
      <c r="G1395" s="24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264</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42" t="str">
        <f>C1395</f>
        <v>Provedení jedné vrstvy zpěňujícího protipožárního nátěru a vrstvy krycího protipožárního nátěru včetně dodávky.</v>
      </c>
      <c r="BB1395" s="212"/>
      <c r="BC1395" s="212"/>
      <c r="BD1395" s="212"/>
      <c r="BE1395" s="212"/>
      <c r="BF1395" s="212"/>
      <c r="BG1395" s="212"/>
      <c r="BH1395" s="212"/>
    </row>
    <row r="1396" spans="1:60" outlineLevel="2" x14ac:dyDescent="0.2">
      <c r="A1396" s="219"/>
      <c r="B1396" s="220"/>
      <c r="C1396" s="247" t="s">
        <v>1777</v>
      </c>
      <c r="D1396" s="225"/>
      <c r="E1396" s="226">
        <v>4.5540000000000003</v>
      </c>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289</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47" t="s">
        <v>1778</v>
      </c>
      <c r="D1397" s="225"/>
      <c r="E1397" s="226">
        <v>4.8959999999999999</v>
      </c>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289</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47" t="s">
        <v>1779</v>
      </c>
      <c r="D1398" s="225"/>
      <c r="E1398" s="226">
        <v>5.0880000000000001</v>
      </c>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289</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47" t="s">
        <v>1780</v>
      </c>
      <c r="D1399" s="225"/>
      <c r="E1399" s="226">
        <v>3.84</v>
      </c>
      <c r="F1399" s="223"/>
      <c r="G1399" s="223"/>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289</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47" t="s">
        <v>1781</v>
      </c>
      <c r="D1400" s="225"/>
      <c r="E1400" s="226">
        <v>2.3039999999999998</v>
      </c>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289</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47" t="s">
        <v>1782</v>
      </c>
      <c r="D1401" s="225"/>
      <c r="E1401" s="226">
        <v>4.3520000000000003</v>
      </c>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289</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47" t="s">
        <v>1783</v>
      </c>
      <c r="D1402" s="225"/>
      <c r="E1402" s="226">
        <v>5.4720000000000004</v>
      </c>
      <c r="F1402" s="223"/>
      <c r="G1402" s="223"/>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289</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47" t="s">
        <v>1784</v>
      </c>
      <c r="D1403" s="225"/>
      <c r="E1403" s="226">
        <v>3.968</v>
      </c>
      <c r="F1403" s="223"/>
      <c r="G1403" s="223"/>
      <c r="H1403" s="223"/>
      <c r="I1403" s="223"/>
      <c r="J1403" s="223"/>
      <c r="K1403" s="223"/>
      <c r="L1403" s="223"/>
      <c r="M1403" s="223"/>
      <c r="N1403" s="222"/>
      <c r="O1403" s="222"/>
      <c r="P1403" s="222"/>
      <c r="Q1403" s="222"/>
      <c r="R1403" s="223"/>
      <c r="S1403" s="223"/>
      <c r="T1403" s="223"/>
      <c r="U1403" s="223"/>
      <c r="V1403" s="223"/>
      <c r="W1403" s="223"/>
      <c r="X1403" s="223"/>
      <c r="Y1403" s="223"/>
      <c r="Z1403" s="212"/>
      <c r="AA1403" s="212"/>
      <c r="AB1403" s="212"/>
      <c r="AC1403" s="212"/>
      <c r="AD1403" s="212"/>
      <c r="AE1403" s="212"/>
      <c r="AF1403" s="212"/>
      <c r="AG1403" s="212" t="s">
        <v>289</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47" t="s">
        <v>1785</v>
      </c>
      <c r="D1404" s="225"/>
      <c r="E1404" s="226">
        <v>6.6559999999999997</v>
      </c>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289</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47" t="s">
        <v>1786</v>
      </c>
      <c r="D1405" s="225"/>
      <c r="E1405" s="226">
        <v>3.968</v>
      </c>
      <c r="F1405" s="223"/>
      <c r="G1405" s="223"/>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289</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35">
        <v>325</v>
      </c>
      <c r="B1406" s="236" t="s">
        <v>1787</v>
      </c>
      <c r="C1406" s="245" t="s">
        <v>1788</v>
      </c>
      <c r="D1406" s="237" t="s">
        <v>295</v>
      </c>
      <c r="E1406" s="238">
        <v>2.0442200000000001</v>
      </c>
      <c r="F1406" s="239"/>
      <c r="G1406" s="240">
        <f>ROUND(E1406*F1406,2)</f>
        <v>0</v>
      </c>
      <c r="H1406" s="239"/>
      <c r="I1406" s="240">
        <f>ROUND(E1406*H1406,2)</f>
        <v>0</v>
      </c>
      <c r="J1406" s="239"/>
      <c r="K1406" s="240">
        <f>ROUND(E1406*J1406,2)</f>
        <v>0</v>
      </c>
      <c r="L1406" s="240">
        <v>21</v>
      </c>
      <c r="M1406" s="240">
        <f>G1406*(1+L1406/100)</f>
        <v>0</v>
      </c>
      <c r="N1406" s="238">
        <v>0</v>
      </c>
      <c r="O1406" s="238">
        <f>ROUND(E1406*N1406,2)</f>
        <v>0</v>
      </c>
      <c r="P1406" s="238">
        <v>0</v>
      </c>
      <c r="Q1406" s="238">
        <f>ROUND(E1406*P1406,2)</f>
        <v>0</v>
      </c>
      <c r="R1406" s="240" t="s">
        <v>643</v>
      </c>
      <c r="S1406" s="240" t="s">
        <v>258</v>
      </c>
      <c r="T1406" s="241" t="s">
        <v>258</v>
      </c>
      <c r="U1406" s="223">
        <v>0</v>
      </c>
      <c r="V1406" s="223">
        <f>ROUND(E1406*U1406,2)</f>
        <v>0</v>
      </c>
      <c r="W1406" s="223"/>
      <c r="X1406" s="223" t="s">
        <v>297</v>
      </c>
      <c r="Y1406" s="223" t="s">
        <v>261</v>
      </c>
      <c r="Z1406" s="212"/>
      <c r="AA1406" s="212"/>
      <c r="AB1406" s="212"/>
      <c r="AC1406" s="212"/>
      <c r="AD1406" s="212"/>
      <c r="AE1406" s="212"/>
      <c r="AF1406" s="212"/>
      <c r="AG1406" s="212" t="s">
        <v>298</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2" x14ac:dyDescent="0.2">
      <c r="A1407" s="219"/>
      <c r="B1407" s="220"/>
      <c r="C1407" s="270" t="s">
        <v>696</v>
      </c>
      <c r="D1407" s="252"/>
      <c r="E1407" s="253"/>
      <c r="F1407" s="223"/>
      <c r="G1407" s="223"/>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289</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71" t="s">
        <v>1789</v>
      </c>
      <c r="D1408" s="252"/>
      <c r="E1408" s="253">
        <v>0.47711999999999999</v>
      </c>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289</v>
      </c>
      <c r="AH1408" s="212">
        <v>2</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
      <c r="A1409" s="219"/>
      <c r="B1409" s="220"/>
      <c r="C1409" s="271" t="s">
        <v>1790</v>
      </c>
      <c r="D1409" s="252"/>
      <c r="E1409" s="253">
        <v>0.13056000000000001</v>
      </c>
      <c r="F1409" s="223"/>
      <c r="G1409" s="223"/>
      <c r="H1409" s="223"/>
      <c r="I1409" s="223"/>
      <c r="J1409" s="223"/>
      <c r="K1409" s="223"/>
      <c r="L1409" s="223"/>
      <c r="M1409" s="223"/>
      <c r="N1409" s="222"/>
      <c r="O1409" s="222"/>
      <c r="P1409" s="222"/>
      <c r="Q1409" s="222"/>
      <c r="R1409" s="223"/>
      <c r="S1409" s="223"/>
      <c r="T1409" s="223"/>
      <c r="U1409" s="223"/>
      <c r="V1409" s="223"/>
      <c r="W1409" s="223"/>
      <c r="X1409" s="223"/>
      <c r="Y1409" s="223"/>
      <c r="Z1409" s="212"/>
      <c r="AA1409" s="212"/>
      <c r="AB1409" s="212"/>
      <c r="AC1409" s="212"/>
      <c r="AD1409" s="212"/>
      <c r="AE1409" s="212"/>
      <c r="AF1409" s="212"/>
      <c r="AG1409" s="212" t="s">
        <v>289</v>
      </c>
      <c r="AH1409" s="212">
        <v>2</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71" t="s">
        <v>1791</v>
      </c>
      <c r="D1410" s="252"/>
      <c r="E1410" s="253">
        <v>0.13568</v>
      </c>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289</v>
      </c>
      <c r="AH1410" s="212">
        <v>2</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71" t="s">
        <v>1792</v>
      </c>
      <c r="D1411" s="252"/>
      <c r="E1411" s="253">
        <v>0.15359999999999999</v>
      </c>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289</v>
      </c>
      <c r="AH1411" s="212">
        <v>2</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71" t="s">
        <v>1793</v>
      </c>
      <c r="D1412" s="252"/>
      <c r="E1412" s="253">
        <v>9.2160000000000006E-2</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289</v>
      </c>
      <c r="AH1412" s="212">
        <v>2</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71" t="s">
        <v>1794</v>
      </c>
      <c r="D1413" s="252"/>
      <c r="E1413" s="253">
        <v>0.17408000000000001</v>
      </c>
      <c r="F1413" s="223"/>
      <c r="G1413" s="223"/>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289</v>
      </c>
      <c r="AH1413" s="212">
        <v>2</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71" t="s">
        <v>1795</v>
      </c>
      <c r="D1414" s="252"/>
      <c r="E1414" s="253">
        <v>0.14591999999999999</v>
      </c>
      <c r="F1414" s="223"/>
      <c r="G1414" s="223"/>
      <c r="H1414" s="223"/>
      <c r="I1414" s="223"/>
      <c r="J1414" s="223"/>
      <c r="K1414" s="223"/>
      <c r="L1414" s="223"/>
      <c r="M1414" s="223"/>
      <c r="N1414" s="222"/>
      <c r="O1414" s="222"/>
      <c r="P1414" s="222"/>
      <c r="Q1414" s="222"/>
      <c r="R1414" s="223"/>
      <c r="S1414" s="223"/>
      <c r="T1414" s="223"/>
      <c r="U1414" s="223"/>
      <c r="V1414" s="223"/>
      <c r="W1414" s="223"/>
      <c r="X1414" s="223"/>
      <c r="Y1414" s="223"/>
      <c r="Z1414" s="212"/>
      <c r="AA1414" s="212"/>
      <c r="AB1414" s="212"/>
      <c r="AC1414" s="212"/>
      <c r="AD1414" s="212"/>
      <c r="AE1414" s="212"/>
      <c r="AF1414" s="212"/>
      <c r="AG1414" s="212" t="s">
        <v>289</v>
      </c>
      <c r="AH1414" s="212">
        <v>2</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71" t="s">
        <v>1796</v>
      </c>
      <c r="D1415" s="252"/>
      <c r="E1415" s="253">
        <v>0.15872</v>
      </c>
      <c r="F1415" s="223"/>
      <c r="G1415" s="223"/>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289</v>
      </c>
      <c r="AH1415" s="212">
        <v>2</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71" t="s">
        <v>1797</v>
      </c>
      <c r="D1416" s="252"/>
      <c r="E1416" s="253">
        <v>0.26623999999999998</v>
      </c>
      <c r="F1416" s="223"/>
      <c r="G1416" s="223"/>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289</v>
      </c>
      <c r="AH1416" s="212">
        <v>2</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71" t="s">
        <v>1798</v>
      </c>
      <c r="D1417" s="252"/>
      <c r="E1417" s="253">
        <v>0.15872</v>
      </c>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289</v>
      </c>
      <c r="AH1417" s="212">
        <v>2</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72" t="s">
        <v>701</v>
      </c>
      <c r="D1418" s="254"/>
      <c r="E1418" s="255">
        <v>1.8928</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289</v>
      </c>
      <c r="AH1418" s="212">
        <v>3</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70" t="s">
        <v>702</v>
      </c>
      <c r="D1419" s="252"/>
      <c r="E1419" s="253"/>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289</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47" t="s">
        <v>1799</v>
      </c>
      <c r="D1420" s="225"/>
      <c r="E1420" s="226">
        <v>2.0442200000000001</v>
      </c>
      <c r="F1420" s="223"/>
      <c r="G1420" s="223"/>
      <c r="H1420" s="223"/>
      <c r="I1420" s="223"/>
      <c r="J1420" s="223"/>
      <c r="K1420" s="223"/>
      <c r="L1420" s="223"/>
      <c r="M1420" s="223"/>
      <c r="N1420" s="222"/>
      <c r="O1420" s="222"/>
      <c r="P1420" s="222"/>
      <c r="Q1420" s="222"/>
      <c r="R1420" s="223"/>
      <c r="S1420" s="223"/>
      <c r="T1420" s="223"/>
      <c r="U1420" s="223"/>
      <c r="V1420" s="223"/>
      <c r="W1420" s="223"/>
      <c r="X1420" s="223"/>
      <c r="Y1420" s="223"/>
      <c r="Z1420" s="212"/>
      <c r="AA1420" s="212"/>
      <c r="AB1420" s="212"/>
      <c r="AC1420" s="212"/>
      <c r="AD1420" s="212"/>
      <c r="AE1420" s="212"/>
      <c r="AF1420" s="212"/>
      <c r="AG1420" s="212" t="s">
        <v>289</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35">
        <v>326</v>
      </c>
      <c r="B1421" s="236" t="s">
        <v>1800</v>
      </c>
      <c r="C1421" s="245" t="s">
        <v>1801</v>
      </c>
      <c r="D1421" s="237" t="s">
        <v>321</v>
      </c>
      <c r="E1421" s="238">
        <v>3</v>
      </c>
      <c r="F1421" s="239"/>
      <c r="G1421" s="240">
        <f>ROUND(E1421*F1421,2)</f>
        <v>0</v>
      </c>
      <c r="H1421" s="239"/>
      <c r="I1421" s="240">
        <f>ROUND(E1421*H1421,2)</f>
        <v>0</v>
      </c>
      <c r="J1421" s="239"/>
      <c r="K1421" s="240">
        <f>ROUND(E1421*J1421,2)</f>
        <v>0</v>
      </c>
      <c r="L1421" s="240">
        <v>21</v>
      </c>
      <c r="M1421" s="240">
        <f>G1421*(1+L1421/100)</f>
        <v>0</v>
      </c>
      <c r="N1421" s="238">
        <v>0</v>
      </c>
      <c r="O1421" s="238">
        <f>ROUND(E1421*N1421,2)</f>
        <v>0</v>
      </c>
      <c r="P1421" s="238">
        <v>0</v>
      </c>
      <c r="Q1421" s="238">
        <f>ROUND(E1421*P1421,2)</f>
        <v>0</v>
      </c>
      <c r="R1421" s="240" t="s">
        <v>643</v>
      </c>
      <c r="S1421" s="240" t="s">
        <v>258</v>
      </c>
      <c r="T1421" s="241" t="s">
        <v>258</v>
      </c>
      <c r="U1421" s="223">
        <v>0.17</v>
      </c>
      <c r="V1421" s="223">
        <f>ROUND(E1421*U1421,2)</f>
        <v>0.51</v>
      </c>
      <c r="W1421" s="223"/>
      <c r="X1421" s="223" t="s">
        <v>297</v>
      </c>
      <c r="Y1421" s="223" t="s">
        <v>261</v>
      </c>
      <c r="Z1421" s="212"/>
      <c r="AA1421" s="212"/>
      <c r="AB1421" s="212"/>
      <c r="AC1421" s="212"/>
      <c r="AD1421" s="212"/>
      <c r="AE1421" s="212"/>
      <c r="AF1421" s="212"/>
      <c r="AG1421" s="212" t="s">
        <v>298</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2" x14ac:dyDescent="0.2">
      <c r="A1422" s="219"/>
      <c r="B1422" s="220"/>
      <c r="C1422" s="247" t="s">
        <v>1802</v>
      </c>
      <c r="D1422" s="225"/>
      <c r="E1422" s="226">
        <v>3</v>
      </c>
      <c r="F1422" s="223"/>
      <c r="G1422" s="223"/>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289</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ht="22.5" outlineLevel="1" x14ac:dyDescent="0.2">
      <c r="A1423" s="235">
        <v>327</v>
      </c>
      <c r="B1423" s="236" t="s">
        <v>1803</v>
      </c>
      <c r="C1423" s="245" t="s">
        <v>1804</v>
      </c>
      <c r="D1423" s="237" t="s">
        <v>368</v>
      </c>
      <c r="E1423" s="238">
        <v>1</v>
      </c>
      <c r="F1423" s="239"/>
      <c r="G1423" s="240">
        <f>ROUND(E1423*F1423,2)</f>
        <v>0</v>
      </c>
      <c r="H1423" s="239"/>
      <c r="I1423" s="240">
        <f>ROUND(E1423*H1423,2)</f>
        <v>0</v>
      </c>
      <c r="J1423" s="239"/>
      <c r="K1423" s="240">
        <f>ROUND(E1423*J1423,2)</f>
        <v>0</v>
      </c>
      <c r="L1423" s="240">
        <v>21</v>
      </c>
      <c r="M1423" s="240">
        <f>G1423*(1+L1423/100)</f>
        <v>0</v>
      </c>
      <c r="N1423" s="238">
        <v>0.14369000000000001</v>
      </c>
      <c r="O1423" s="238">
        <f>ROUND(E1423*N1423,2)</f>
        <v>0.14000000000000001</v>
      </c>
      <c r="P1423" s="238">
        <v>0</v>
      </c>
      <c r="Q1423" s="238">
        <f>ROUND(E1423*P1423,2)</f>
        <v>0</v>
      </c>
      <c r="R1423" s="240" t="s">
        <v>643</v>
      </c>
      <c r="S1423" s="240" t="s">
        <v>258</v>
      </c>
      <c r="T1423" s="241" t="s">
        <v>258</v>
      </c>
      <c r="U1423" s="223">
        <v>30</v>
      </c>
      <c r="V1423" s="223">
        <f>ROUND(E1423*U1423,2)</f>
        <v>30</v>
      </c>
      <c r="W1423" s="223"/>
      <c r="X1423" s="223" t="s">
        <v>297</v>
      </c>
      <c r="Y1423" s="223" t="s">
        <v>261</v>
      </c>
      <c r="Z1423" s="212"/>
      <c r="AA1423" s="212"/>
      <c r="AB1423" s="212"/>
      <c r="AC1423" s="212"/>
      <c r="AD1423" s="212"/>
      <c r="AE1423" s="212"/>
      <c r="AF1423" s="212"/>
      <c r="AG1423" s="212" t="s">
        <v>298</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2" x14ac:dyDescent="0.2">
      <c r="A1424" s="219"/>
      <c r="B1424" s="220"/>
      <c r="C1424" s="246" t="s">
        <v>1805</v>
      </c>
      <c r="D1424" s="243"/>
      <c r="E1424" s="243"/>
      <c r="F1424" s="243"/>
      <c r="G1424" s="24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264</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ht="22.5" outlineLevel="1" x14ac:dyDescent="0.2">
      <c r="A1425" s="257">
        <v>328</v>
      </c>
      <c r="B1425" s="258" t="s">
        <v>1806</v>
      </c>
      <c r="C1425" s="268" t="s">
        <v>1807</v>
      </c>
      <c r="D1425" s="259" t="s">
        <v>368</v>
      </c>
      <c r="E1425" s="260">
        <v>70</v>
      </c>
      <c r="F1425" s="261"/>
      <c r="G1425" s="262">
        <f>ROUND(E1425*F1425,2)</f>
        <v>0</v>
      </c>
      <c r="H1425" s="261"/>
      <c r="I1425" s="262">
        <f>ROUND(E1425*H1425,2)</f>
        <v>0</v>
      </c>
      <c r="J1425" s="261"/>
      <c r="K1425" s="262">
        <f>ROUND(E1425*J1425,2)</f>
        <v>0</v>
      </c>
      <c r="L1425" s="262">
        <v>21</v>
      </c>
      <c r="M1425" s="262">
        <f>G1425*(1+L1425/100)</f>
        <v>0</v>
      </c>
      <c r="N1425" s="260">
        <v>3.32E-3</v>
      </c>
      <c r="O1425" s="260">
        <f>ROUND(E1425*N1425,2)</f>
        <v>0.23</v>
      </c>
      <c r="P1425" s="260">
        <v>0</v>
      </c>
      <c r="Q1425" s="260">
        <f>ROUND(E1425*P1425,2)</f>
        <v>0</v>
      </c>
      <c r="R1425" s="262" t="s">
        <v>643</v>
      </c>
      <c r="S1425" s="262" t="s">
        <v>258</v>
      </c>
      <c r="T1425" s="263" t="s">
        <v>258</v>
      </c>
      <c r="U1425" s="223">
        <v>0.377</v>
      </c>
      <c r="V1425" s="223">
        <f>ROUND(E1425*U1425,2)</f>
        <v>26.39</v>
      </c>
      <c r="W1425" s="223"/>
      <c r="X1425" s="223" t="s">
        <v>297</v>
      </c>
      <c r="Y1425" s="223" t="s">
        <v>261</v>
      </c>
      <c r="Z1425" s="212"/>
      <c r="AA1425" s="212"/>
      <c r="AB1425" s="212"/>
      <c r="AC1425" s="212"/>
      <c r="AD1425" s="212"/>
      <c r="AE1425" s="212"/>
      <c r="AF1425" s="212"/>
      <c r="AG1425" s="212" t="s">
        <v>298</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1" x14ac:dyDescent="0.2">
      <c r="A1426" s="257">
        <v>329</v>
      </c>
      <c r="B1426" s="258" t="s">
        <v>1808</v>
      </c>
      <c r="C1426" s="268" t="s">
        <v>1809</v>
      </c>
      <c r="D1426" s="259" t="s">
        <v>368</v>
      </c>
      <c r="E1426" s="260">
        <v>30</v>
      </c>
      <c r="F1426" s="261"/>
      <c r="G1426" s="262">
        <f>ROUND(E1426*F1426,2)</f>
        <v>0</v>
      </c>
      <c r="H1426" s="261"/>
      <c r="I1426" s="262">
        <f>ROUND(E1426*H1426,2)</f>
        <v>0</v>
      </c>
      <c r="J1426" s="261"/>
      <c r="K1426" s="262">
        <f>ROUND(E1426*J1426,2)</f>
        <v>0</v>
      </c>
      <c r="L1426" s="262">
        <v>21</v>
      </c>
      <c r="M1426" s="262">
        <f>G1426*(1+L1426/100)</f>
        <v>0</v>
      </c>
      <c r="N1426" s="260">
        <v>0</v>
      </c>
      <c r="O1426" s="260">
        <f>ROUND(E1426*N1426,2)</f>
        <v>0</v>
      </c>
      <c r="P1426" s="260">
        <v>0</v>
      </c>
      <c r="Q1426" s="260">
        <f>ROUND(E1426*P1426,2)</f>
        <v>0</v>
      </c>
      <c r="R1426" s="262" t="s">
        <v>643</v>
      </c>
      <c r="S1426" s="262" t="s">
        <v>258</v>
      </c>
      <c r="T1426" s="263" t="s">
        <v>258</v>
      </c>
      <c r="U1426" s="223">
        <v>8.4000000000000005E-2</v>
      </c>
      <c r="V1426" s="223">
        <f>ROUND(E1426*U1426,2)</f>
        <v>2.52</v>
      </c>
      <c r="W1426" s="223"/>
      <c r="X1426" s="223" t="s">
        <v>297</v>
      </c>
      <c r="Y1426" s="223" t="s">
        <v>261</v>
      </c>
      <c r="Z1426" s="212"/>
      <c r="AA1426" s="212"/>
      <c r="AB1426" s="212"/>
      <c r="AC1426" s="212"/>
      <c r="AD1426" s="212"/>
      <c r="AE1426" s="212"/>
      <c r="AF1426" s="212"/>
      <c r="AG1426" s="212" t="s">
        <v>298</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1" x14ac:dyDescent="0.2">
      <c r="A1427" s="257">
        <v>330</v>
      </c>
      <c r="B1427" s="258" t="s">
        <v>1810</v>
      </c>
      <c r="C1427" s="268" t="s">
        <v>1811</v>
      </c>
      <c r="D1427" s="259" t="s">
        <v>368</v>
      </c>
      <c r="E1427" s="260">
        <v>300</v>
      </c>
      <c r="F1427" s="261"/>
      <c r="G1427" s="262">
        <f>ROUND(E1427*F1427,2)</f>
        <v>0</v>
      </c>
      <c r="H1427" s="261"/>
      <c r="I1427" s="262">
        <f>ROUND(E1427*H1427,2)</f>
        <v>0</v>
      </c>
      <c r="J1427" s="261"/>
      <c r="K1427" s="262">
        <f>ROUND(E1427*J1427,2)</f>
        <v>0</v>
      </c>
      <c r="L1427" s="262">
        <v>21</v>
      </c>
      <c r="M1427" s="262">
        <f>G1427*(1+L1427/100)</f>
        <v>0</v>
      </c>
      <c r="N1427" s="260">
        <v>0</v>
      </c>
      <c r="O1427" s="260">
        <f>ROUND(E1427*N1427,2)</f>
        <v>0</v>
      </c>
      <c r="P1427" s="260">
        <v>0</v>
      </c>
      <c r="Q1427" s="260">
        <f>ROUND(E1427*P1427,2)</f>
        <v>0</v>
      </c>
      <c r="R1427" s="262" t="s">
        <v>643</v>
      </c>
      <c r="S1427" s="262" t="s">
        <v>258</v>
      </c>
      <c r="T1427" s="263" t="s">
        <v>258</v>
      </c>
      <c r="U1427" s="223">
        <v>0.14599999999999999</v>
      </c>
      <c r="V1427" s="223">
        <f>ROUND(E1427*U1427,2)</f>
        <v>43.8</v>
      </c>
      <c r="W1427" s="223"/>
      <c r="X1427" s="223" t="s">
        <v>297</v>
      </c>
      <c r="Y1427" s="223" t="s">
        <v>261</v>
      </c>
      <c r="Z1427" s="212"/>
      <c r="AA1427" s="212"/>
      <c r="AB1427" s="212"/>
      <c r="AC1427" s="212"/>
      <c r="AD1427" s="212"/>
      <c r="AE1427" s="212"/>
      <c r="AF1427" s="212"/>
      <c r="AG1427" s="212" t="s">
        <v>298</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
      <c r="A1428" s="235">
        <v>331</v>
      </c>
      <c r="B1428" s="236" t="s">
        <v>1812</v>
      </c>
      <c r="C1428" s="245" t="s">
        <v>1813</v>
      </c>
      <c r="D1428" s="237" t="s">
        <v>524</v>
      </c>
      <c r="E1428" s="238">
        <v>18</v>
      </c>
      <c r="F1428" s="239"/>
      <c r="G1428" s="240">
        <f>ROUND(E1428*F1428,2)</f>
        <v>0</v>
      </c>
      <c r="H1428" s="239"/>
      <c r="I1428" s="240">
        <f>ROUND(E1428*H1428,2)</f>
        <v>0</v>
      </c>
      <c r="J1428" s="239"/>
      <c r="K1428" s="240">
        <f>ROUND(E1428*J1428,2)</f>
        <v>0</v>
      </c>
      <c r="L1428" s="240">
        <v>21</v>
      </c>
      <c r="M1428" s="240">
        <f>G1428*(1+L1428/100)</f>
        <v>0</v>
      </c>
      <c r="N1428" s="238">
        <v>1.9000000000000001E-4</v>
      </c>
      <c r="O1428" s="238">
        <f>ROUND(E1428*N1428,2)</f>
        <v>0</v>
      </c>
      <c r="P1428" s="238">
        <v>0</v>
      </c>
      <c r="Q1428" s="238">
        <f>ROUND(E1428*P1428,2)</f>
        <v>0</v>
      </c>
      <c r="R1428" s="240" t="s">
        <v>643</v>
      </c>
      <c r="S1428" s="240" t="s">
        <v>258</v>
      </c>
      <c r="T1428" s="241" t="s">
        <v>258</v>
      </c>
      <c r="U1428" s="223">
        <v>0.106</v>
      </c>
      <c r="V1428" s="223">
        <f>ROUND(E1428*U1428,2)</f>
        <v>1.91</v>
      </c>
      <c r="W1428" s="223"/>
      <c r="X1428" s="223" t="s">
        <v>297</v>
      </c>
      <c r="Y1428" s="223" t="s">
        <v>261</v>
      </c>
      <c r="Z1428" s="212"/>
      <c r="AA1428" s="212"/>
      <c r="AB1428" s="212"/>
      <c r="AC1428" s="212"/>
      <c r="AD1428" s="212"/>
      <c r="AE1428" s="212"/>
      <c r="AF1428" s="212"/>
      <c r="AG1428" s="212" t="s">
        <v>298</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2" x14ac:dyDescent="0.2">
      <c r="A1429" s="219"/>
      <c r="B1429" s="220"/>
      <c r="C1429" s="267" t="s">
        <v>1814</v>
      </c>
      <c r="D1429" s="256"/>
      <c r="E1429" s="256"/>
      <c r="F1429" s="256"/>
      <c r="G1429" s="256"/>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300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7" t="s">
        <v>1815</v>
      </c>
      <c r="D1430" s="225"/>
      <c r="E1430" s="226">
        <v>18</v>
      </c>
      <c r="F1430" s="223"/>
      <c r="G1430" s="223"/>
      <c r="H1430" s="223"/>
      <c r="I1430" s="223"/>
      <c r="J1430" s="223"/>
      <c r="K1430" s="223"/>
      <c r="L1430" s="223"/>
      <c r="M1430" s="223"/>
      <c r="N1430" s="222"/>
      <c r="O1430" s="222"/>
      <c r="P1430" s="222"/>
      <c r="Q1430" s="222"/>
      <c r="R1430" s="223"/>
      <c r="S1430" s="223"/>
      <c r="T1430" s="223"/>
      <c r="U1430" s="223"/>
      <c r="V1430" s="223"/>
      <c r="W1430" s="223"/>
      <c r="X1430" s="223"/>
      <c r="Y1430" s="223"/>
      <c r="Z1430" s="212"/>
      <c r="AA1430" s="212"/>
      <c r="AB1430" s="212"/>
      <c r="AC1430" s="212"/>
      <c r="AD1430" s="212"/>
      <c r="AE1430" s="212"/>
      <c r="AF1430" s="212"/>
      <c r="AG1430" s="212" t="s">
        <v>289</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1" x14ac:dyDescent="0.2">
      <c r="A1431" s="235">
        <v>332</v>
      </c>
      <c r="B1431" s="236" t="s">
        <v>1816</v>
      </c>
      <c r="C1431" s="245" t="s">
        <v>1817</v>
      </c>
      <c r="D1431" s="237" t="s">
        <v>524</v>
      </c>
      <c r="E1431" s="238">
        <v>20</v>
      </c>
      <c r="F1431" s="239"/>
      <c r="G1431" s="240">
        <f>ROUND(E1431*F1431,2)</f>
        <v>0</v>
      </c>
      <c r="H1431" s="239"/>
      <c r="I1431" s="240">
        <f>ROUND(E1431*H1431,2)</f>
        <v>0</v>
      </c>
      <c r="J1431" s="239"/>
      <c r="K1431" s="240">
        <f>ROUND(E1431*J1431,2)</f>
        <v>0</v>
      </c>
      <c r="L1431" s="240">
        <v>21</v>
      </c>
      <c r="M1431" s="240">
        <f>G1431*(1+L1431/100)</f>
        <v>0</v>
      </c>
      <c r="N1431" s="238">
        <v>1.6000000000000001E-4</v>
      </c>
      <c r="O1431" s="238">
        <f>ROUND(E1431*N1431,2)</f>
        <v>0</v>
      </c>
      <c r="P1431" s="238">
        <v>6.6E-3</v>
      </c>
      <c r="Q1431" s="238">
        <f>ROUND(E1431*P1431,2)</f>
        <v>0.13</v>
      </c>
      <c r="R1431" s="240" t="s">
        <v>643</v>
      </c>
      <c r="S1431" s="240" t="s">
        <v>258</v>
      </c>
      <c r="T1431" s="241" t="s">
        <v>258</v>
      </c>
      <c r="U1431" s="223">
        <v>0.27043</v>
      </c>
      <c r="V1431" s="223">
        <f>ROUND(E1431*U1431,2)</f>
        <v>5.41</v>
      </c>
      <c r="W1431" s="223"/>
      <c r="X1431" s="223" t="s">
        <v>297</v>
      </c>
      <c r="Y1431" s="223" t="s">
        <v>261</v>
      </c>
      <c r="Z1431" s="212"/>
      <c r="AA1431" s="212"/>
      <c r="AB1431" s="212"/>
      <c r="AC1431" s="212"/>
      <c r="AD1431" s="212"/>
      <c r="AE1431" s="212"/>
      <c r="AF1431" s="212"/>
      <c r="AG1431" s="212" t="s">
        <v>298</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2" x14ac:dyDescent="0.2">
      <c r="A1432" s="219"/>
      <c r="B1432" s="220"/>
      <c r="C1432" s="247" t="s">
        <v>1818</v>
      </c>
      <c r="D1432" s="225"/>
      <c r="E1432" s="226">
        <v>20</v>
      </c>
      <c r="F1432" s="223"/>
      <c r="G1432" s="223"/>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289</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ht="22.5" outlineLevel="1" x14ac:dyDescent="0.2">
      <c r="A1433" s="235">
        <v>333</v>
      </c>
      <c r="B1433" s="236" t="s">
        <v>1819</v>
      </c>
      <c r="C1433" s="245" t="s">
        <v>1820</v>
      </c>
      <c r="D1433" s="237" t="s">
        <v>524</v>
      </c>
      <c r="E1433" s="238">
        <v>33</v>
      </c>
      <c r="F1433" s="239"/>
      <c r="G1433" s="240">
        <f>ROUND(E1433*F1433,2)</f>
        <v>0</v>
      </c>
      <c r="H1433" s="239"/>
      <c r="I1433" s="240">
        <f>ROUND(E1433*H1433,2)</f>
        <v>0</v>
      </c>
      <c r="J1433" s="239"/>
      <c r="K1433" s="240">
        <f>ROUND(E1433*J1433,2)</f>
        <v>0</v>
      </c>
      <c r="L1433" s="240">
        <v>21</v>
      </c>
      <c r="M1433" s="240">
        <f>G1433*(1+L1433/100)</f>
        <v>0</v>
      </c>
      <c r="N1433" s="238">
        <v>1.6000000000000001E-4</v>
      </c>
      <c r="O1433" s="238">
        <f>ROUND(E1433*N1433,2)</f>
        <v>0.01</v>
      </c>
      <c r="P1433" s="238">
        <v>1.2319999999999999E-2</v>
      </c>
      <c r="Q1433" s="238">
        <f>ROUND(E1433*P1433,2)</f>
        <v>0.41</v>
      </c>
      <c r="R1433" s="240" t="s">
        <v>643</v>
      </c>
      <c r="S1433" s="240" t="s">
        <v>258</v>
      </c>
      <c r="T1433" s="241" t="s">
        <v>258</v>
      </c>
      <c r="U1433" s="223">
        <v>0.33815000000000001</v>
      </c>
      <c r="V1433" s="223">
        <f>ROUND(E1433*U1433,2)</f>
        <v>11.16</v>
      </c>
      <c r="W1433" s="223"/>
      <c r="X1433" s="223" t="s">
        <v>297</v>
      </c>
      <c r="Y1433" s="223" t="s">
        <v>261</v>
      </c>
      <c r="Z1433" s="212"/>
      <c r="AA1433" s="212"/>
      <c r="AB1433" s="212"/>
      <c r="AC1433" s="212"/>
      <c r="AD1433" s="212"/>
      <c r="AE1433" s="212"/>
      <c r="AF1433" s="212"/>
      <c r="AG1433" s="212" t="s">
        <v>298</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2" x14ac:dyDescent="0.2">
      <c r="A1434" s="219"/>
      <c r="B1434" s="220"/>
      <c r="C1434" s="247" t="s">
        <v>1821</v>
      </c>
      <c r="D1434" s="225"/>
      <c r="E1434" s="226">
        <v>33</v>
      </c>
      <c r="F1434" s="223"/>
      <c r="G1434" s="223"/>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289</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ht="22.5" outlineLevel="1" x14ac:dyDescent="0.2">
      <c r="A1435" s="235">
        <v>334</v>
      </c>
      <c r="B1435" s="236" t="s">
        <v>1822</v>
      </c>
      <c r="C1435" s="245" t="s">
        <v>1823</v>
      </c>
      <c r="D1435" s="237" t="s">
        <v>524</v>
      </c>
      <c r="E1435" s="238">
        <v>136.4</v>
      </c>
      <c r="F1435" s="239"/>
      <c r="G1435" s="240">
        <f>ROUND(E1435*F1435,2)</f>
        <v>0</v>
      </c>
      <c r="H1435" s="239"/>
      <c r="I1435" s="240">
        <f>ROUND(E1435*H1435,2)</f>
        <v>0</v>
      </c>
      <c r="J1435" s="239"/>
      <c r="K1435" s="240">
        <f>ROUND(E1435*J1435,2)</f>
        <v>0</v>
      </c>
      <c r="L1435" s="240">
        <v>21</v>
      </c>
      <c r="M1435" s="240">
        <f>G1435*(1+L1435/100)</f>
        <v>0</v>
      </c>
      <c r="N1435" s="238">
        <v>1.6000000000000001E-4</v>
      </c>
      <c r="O1435" s="238">
        <f>ROUND(E1435*N1435,2)</f>
        <v>0.02</v>
      </c>
      <c r="P1435" s="238">
        <v>1.2319999999999999E-2</v>
      </c>
      <c r="Q1435" s="238">
        <f>ROUND(E1435*P1435,2)</f>
        <v>1.68</v>
      </c>
      <c r="R1435" s="240" t="s">
        <v>643</v>
      </c>
      <c r="S1435" s="240" t="s">
        <v>258</v>
      </c>
      <c r="T1435" s="241" t="s">
        <v>258</v>
      </c>
      <c r="U1435" s="223">
        <v>0.2477</v>
      </c>
      <c r="V1435" s="223">
        <f>ROUND(E1435*U1435,2)</f>
        <v>33.79</v>
      </c>
      <c r="W1435" s="223"/>
      <c r="X1435" s="223" t="s">
        <v>297</v>
      </c>
      <c r="Y1435" s="223" t="s">
        <v>261</v>
      </c>
      <c r="Z1435" s="212"/>
      <c r="AA1435" s="212"/>
      <c r="AB1435" s="212"/>
      <c r="AC1435" s="212"/>
      <c r="AD1435" s="212"/>
      <c r="AE1435" s="212"/>
      <c r="AF1435" s="212"/>
      <c r="AG1435" s="212" t="s">
        <v>298</v>
      </c>
      <c r="AH1435" s="212"/>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2" x14ac:dyDescent="0.2">
      <c r="A1436" s="219"/>
      <c r="B1436" s="220"/>
      <c r="C1436" s="247" t="s">
        <v>1824</v>
      </c>
      <c r="D1436" s="225"/>
      <c r="E1436" s="226">
        <v>136.4</v>
      </c>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289</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ht="22.5" outlineLevel="1" x14ac:dyDescent="0.2">
      <c r="A1437" s="235">
        <v>335</v>
      </c>
      <c r="B1437" s="236" t="s">
        <v>1825</v>
      </c>
      <c r="C1437" s="245" t="s">
        <v>1826</v>
      </c>
      <c r="D1437" s="237" t="s">
        <v>524</v>
      </c>
      <c r="E1437" s="238">
        <v>20.704999999999998</v>
      </c>
      <c r="F1437" s="239"/>
      <c r="G1437" s="240">
        <f>ROUND(E1437*F1437,2)</f>
        <v>0</v>
      </c>
      <c r="H1437" s="239"/>
      <c r="I1437" s="240">
        <f>ROUND(E1437*H1437,2)</f>
        <v>0</v>
      </c>
      <c r="J1437" s="239"/>
      <c r="K1437" s="240">
        <f>ROUND(E1437*J1437,2)</f>
        <v>0</v>
      </c>
      <c r="L1437" s="240">
        <v>21</v>
      </c>
      <c r="M1437" s="240">
        <f>G1437*(1+L1437/100)</f>
        <v>0</v>
      </c>
      <c r="N1437" s="238">
        <v>1.6000000000000001E-4</v>
      </c>
      <c r="O1437" s="238">
        <f>ROUND(E1437*N1437,2)</f>
        <v>0</v>
      </c>
      <c r="P1437" s="238">
        <v>1.2319999999999999E-2</v>
      </c>
      <c r="Q1437" s="238">
        <f>ROUND(E1437*P1437,2)</f>
        <v>0.26</v>
      </c>
      <c r="R1437" s="240" t="s">
        <v>643</v>
      </c>
      <c r="S1437" s="240" t="s">
        <v>258</v>
      </c>
      <c r="T1437" s="241" t="s">
        <v>258</v>
      </c>
      <c r="U1437" s="223">
        <v>0.18759999999999999</v>
      </c>
      <c r="V1437" s="223">
        <f>ROUND(E1437*U1437,2)</f>
        <v>3.88</v>
      </c>
      <c r="W1437" s="223"/>
      <c r="X1437" s="223" t="s">
        <v>297</v>
      </c>
      <c r="Y1437" s="223" t="s">
        <v>261</v>
      </c>
      <c r="Z1437" s="212"/>
      <c r="AA1437" s="212"/>
      <c r="AB1437" s="212"/>
      <c r="AC1437" s="212"/>
      <c r="AD1437" s="212"/>
      <c r="AE1437" s="212"/>
      <c r="AF1437" s="212"/>
      <c r="AG1437" s="212" t="s">
        <v>298</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2" x14ac:dyDescent="0.2">
      <c r="A1438" s="219"/>
      <c r="B1438" s="220"/>
      <c r="C1438" s="247" t="s">
        <v>1827</v>
      </c>
      <c r="D1438" s="225"/>
      <c r="E1438" s="226">
        <v>10.355</v>
      </c>
      <c r="F1438" s="223"/>
      <c r="G1438" s="223"/>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289</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47" t="s">
        <v>1828</v>
      </c>
      <c r="D1439" s="225"/>
      <c r="E1439" s="226">
        <v>10.35</v>
      </c>
      <c r="F1439" s="223"/>
      <c r="G1439" s="223"/>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289</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ht="22.5" outlineLevel="1" x14ac:dyDescent="0.2">
      <c r="A1440" s="235">
        <v>336</v>
      </c>
      <c r="B1440" s="236" t="s">
        <v>1829</v>
      </c>
      <c r="C1440" s="245" t="s">
        <v>1830</v>
      </c>
      <c r="D1440" s="237" t="s">
        <v>524</v>
      </c>
      <c r="E1440" s="238">
        <v>10.35</v>
      </c>
      <c r="F1440" s="239"/>
      <c r="G1440" s="240">
        <f>ROUND(E1440*F1440,2)</f>
        <v>0</v>
      </c>
      <c r="H1440" s="239"/>
      <c r="I1440" s="240">
        <f>ROUND(E1440*H1440,2)</f>
        <v>0</v>
      </c>
      <c r="J1440" s="239"/>
      <c r="K1440" s="240">
        <f>ROUND(E1440*J1440,2)</f>
        <v>0</v>
      </c>
      <c r="L1440" s="240">
        <v>21</v>
      </c>
      <c r="M1440" s="240">
        <f>G1440*(1+L1440/100)</f>
        <v>0</v>
      </c>
      <c r="N1440" s="238">
        <v>6.9999999999999994E-5</v>
      </c>
      <c r="O1440" s="238">
        <f>ROUND(E1440*N1440,2)</f>
        <v>0</v>
      </c>
      <c r="P1440" s="238">
        <v>0</v>
      </c>
      <c r="Q1440" s="238">
        <f>ROUND(E1440*P1440,2)</f>
        <v>0</v>
      </c>
      <c r="R1440" s="240" t="s">
        <v>643</v>
      </c>
      <c r="S1440" s="240" t="s">
        <v>258</v>
      </c>
      <c r="T1440" s="241" t="s">
        <v>258</v>
      </c>
      <c r="U1440" s="223">
        <v>0.34200000000000003</v>
      </c>
      <c r="V1440" s="223">
        <f>ROUND(E1440*U1440,2)</f>
        <v>3.54</v>
      </c>
      <c r="W1440" s="223"/>
      <c r="X1440" s="223" t="s">
        <v>297</v>
      </c>
      <c r="Y1440" s="223" t="s">
        <v>261</v>
      </c>
      <c r="Z1440" s="212"/>
      <c r="AA1440" s="212"/>
      <c r="AB1440" s="212"/>
      <c r="AC1440" s="212"/>
      <c r="AD1440" s="212"/>
      <c r="AE1440" s="212"/>
      <c r="AF1440" s="212"/>
      <c r="AG1440" s="212" t="s">
        <v>298</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2" x14ac:dyDescent="0.2">
      <c r="A1441" s="219"/>
      <c r="B1441" s="220"/>
      <c r="C1441" s="247" t="s">
        <v>1831</v>
      </c>
      <c r="D1441" s="225"/>
      <c r="E1441" s="226">
        <v>10.35</v>
      </c>
      <c r="F1441" s="223"/>
      <c r="G1441" s="223"/>
      <c r="H1441" s="223"/>
      <c r="I1441" s="223"/>
      <c r="J1441" s="223"/>
      <c r="K1441" s="223"/>
      <c r="L1441" s="223"/>
      <c r="M1441" s="223"/>
      <c r="N1441" s="222"/>
      <c r="O1441" s="222"/>
      <c r="P1441" s="222"/>
      <c r="Q1441" s="222"/>
      <c r="R1441" s="223"/>
      <c r="S1441" s="223"/>
      <c r="T1441" s="223"/>
      <c r="U1441" s="223"/>
      <c r="V1441" s="223"/>
      <c r="W1441" s="223"/>
      <c r="X1441" s="223"/>
      <c r="Y1441" s="223"/>
      <c r="Z1441" s="212"/>
      <c r="AA1441" s="212"/>
      <c r="AB1441" s="212"/>
      <c r="AC1441" s="212"/>
      <c r="AD1441" s="212"/>
      <c r="AE1441" s="212"/>
      <c r="AF1441" s="212"/>
      <c r="AG1441" s="212" t="s">
        <v>289</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ht="22.5" outlineLevel="1" x14ac:dyDescent="0.2">
      <c r="A1442" s="235">
        <v>337</v>
      </c>
      <c r="B1442" s="236" t="s">
        <v>1832</v>
      </c>
      <c r="C1442" s="245" t="s">
        <v>1833</v>
      </c>
      <c r="D1442" s="237" t="s">
        <v>524</v>
      </c>
      <c r="E1442" s="238">
        <v>460.29</v>
      </c>
      <c r="F1442" s="239"/>
      <c r="G1442" s="240">
        <f>ROUND(E1442*F1442,2)</f>
        <v>0</v>
      </c>
      <c r="H1442" s="239"/>
      <c r="I1442" s="240">
        <f>ROUND(E1442*H1442,2)</f>
        <v>0</v>
      </c>
      <c r="J1442" s="239"/>
      <c r="K1442" s="240">
        <f>ROUND(E1442*J1442,2)</f>
        <v>0</v>
      </c>
      <c r="L1442" s="240">
        <v>21</v>
      </c>
      <c r="M1442" s="240">
        <f>G1442*(1+L1442/100)</f>
        <v>0</v>
      </c>
      <c r="N1442" s="238">
        <v>9.0000000000000006E-5</v>
      </c>
      <c r="O1442" s="238">
        <f>ROUND(E1442*N1442,2)</f>
        <v>0.04</v>
      </c>
      <c r="P1442" s="238">
        <v>0</v>
      </c>
      <c r="Q1442" s="238">
        <f>ROUND(E1442*P1442,2)</f>
        <v>0</v>
      </c>
      <c r="R1442" s="240" t="s">
        <v>643</v>
      </c>
      <c r="S1442" s="240" t="s">
        <v>258</v>
      </c>
      <c r="T1442" s="241" t="s">
        <v>258</v>
      </c>
      <c r="U1442" s="223">
        <v>0.41599999999999998</v>
      </c>
      <c r="V1442" s="223">
        <f>ROUND(E1442*U1442,2)</f>
        <v>191.48</v>
      </c>
      <c r="W1442" s="223"/>
      <c r="X1442" s="223" t="s">
        <v>297</v>
      </c>
      <c r="Y1442" s="223" t="s">
        <v>261</v>
      </c>
      <c r="Z1442" s="212"/>
      <c r="AA1442" s="212"/>
      <c r="AB1442" s="212"/>
      <c r="AC1442" s="212"/>
      <c r="AD1442" s="212"/>
      <c r="AE1442" s="212"/>
      <c r="AF1442" s="212"/>
      <c r="AG1442" s="212" t="s">
        <v>298</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2" x14ac:dyDescent="0.2">
      <c r="A1443" s="219"/>
      <c r="B1443" s="220"/>
      <c r="C1443" s="247" t="s">
        <v>1834</v>
      </c>
      <c r="D1443" s="225"/>
      <c r="E1443" s="226">
        <v>44.59</v>
      </c>
      <c r="F1443" s="223"/>
      <c r="G1443" s="223"/>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289</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47" t="s">
        <v>1835</v>
      </c>
      <c r="D1444" s="225"/>
      <c r="E1444" s="226">
        <v>12.8</v>
      </c>
      <c r="F1444" s="223"/>
      <c r="G1444" s="223"/>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289</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47" t="s">
        <v>1836</v>
      </c>
      <c r="D1445" s="225"/>
      <c r="E1445" s="226">
        <v>4</v>
      </c>
      <c r="F1445" s="223"/>
      <c r="G1445" s="223"/>
      <c r="H1445" s="223"/>
      <c r="I1445" s="223"/>
      <c r="J1445" s="223"/>
      <c r="K1445" s="223"/>
      <c r="L1445" s="223"/>
      <c r="M1445" s="223"/>
      <c r="N1445" s="222"/>
      <c r="O1445" s="222"/>
      <c r="P1445" s="222"/>
      <c r="Q1445" s="222"/>
      <c r="R1445" s="223"/>
      <c r="S1445" s="223"/>
      <c r="T1445" s="223"/>
      <c r="U1445" s="223"/>
      <c r="V1445" s="223"/>
      <c r="W1445" s="223"/>
      <c r="X1445" s="223"/>
      <c r="Y1445" s="223"/>
      <c r="Z1445" s="212"/>
      <c r="AA1445" s="212"/>
      <c r="AB1445" s="212"/>
      <c r="AC1445" s="212"/>
      <c r="AD1445" s="212"/>
      <c r="AE1445" s="212"/>
      <c r="AF1445" s="212"/>
      <c r="AG1445" s="212" t="s">
        <v>289</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47" t="s">
        <v>1837</v>
      </c>
      <c r="D1446" s="225"/>
      <c r="E1446" s="226">
        <v>17</v>
      </c>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289</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47" t="s">
        <v>1838</v>
      </c>
      <c r="D1447" s="225"/>
      <c r="E1447" s="226">
        <v>28.4</v>
      </c>
      <c r="F1447" s="223"/>
      <c r="G1447" s="223"/>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289</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47" t="s">
        <v>1824</v>
      </c>
      <c r="D1448" s="225"/>
      <c r="E1448" s="226">
        <v>136.4</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289</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47" t="s">
        <v>1839</v>
      </c>
      <c r="D1449" s="225"/>
      <c r="E1449" s="226">
        <v>23.4</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289</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47" t="s">
        <v>1840</v>
      </c>
      <c r="D1450" s="225"/>
      <c r="E1450" s="226">
        <v>12.4</v>
      </c>
      <c r="F1450" s="223"/>
      <c r="G1450" s="223"/>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289</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47" t="s">
        <v>1841</v>
      </c>
      <c r="D1451" s="225"/>
      <c r="E1451" s="226">
        <v>25.2</v>
      </c>
      <c r="F1451" s="223"/>
      <c r="G1451" s="223"/>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289</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7" t="s">
        <v>1842</v>
      </c>
      <c r="D1452" s="225"/>
      <c r="E1452" s="226">
        <v>63.8</v>
      </c>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289</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7" t="s">
        <v>1843</v>
      </c>
      <c r="D1453" s="225"/>
      <c r="E1453" s="226">
        <v>19.2</v>
      </c>
      <c r="F1453" s="223"/>
      <c r="G1453" s="223"/>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289</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47" t="s">
        <v>1844</v>
      </c>
      <c r="D1454" s="225"/>
      <c r="E1454" s="226">
        <v>20.7</v>
      </c>
      <c r="F1454" s="223"/>
      <c r="G1454" s="223"/>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289</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47" t="s">
        <v>1845</v>
      </c>
      <c r="D1455" s="225"/>
      <c r="E1455" s="226">
        <v>10.199999999999999</v>
      </c>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289</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7" t="s">
        <v>1846</v>
      </c>
      <c r="D1456" s="225"/>
      <c r="E1456" s="226">
        <v>10.6</v>
      </c>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289</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7" t="s">
        <v>1847</v>
      </c>
      <c r="D1457" s="225"/>
      <c r="E1457" s="226">
        <v>11.4</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289</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7" t="s">
        <v>1848</v>
      </c>
      <c r="D1458" s="225"/>
      <c r="E1458" s="226">
        <v>10.5</v>
      </c>
      <c r="F1458" s="223"/>
      <c r="G1458" s="223"/>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289</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7" t="s">
        <v>1849</v>
      </c>
      <c r="D1459" s="225"/>
      <c r="E1459" s="226">
        <v>3</v>
      </c>
      <c r="F1459" s="223"/>
      <c r="G1459" s="223"/>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289</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47" t="s">
        <v>1850</v>
      </c>
      <c r="D1460" s="225"/>
      <c r="E1460" s="226">
        <v>6.7</v>
      </c>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289</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ht="22.5" outlineLevel="1" x14ac:dyDescent="0.2">
      <c r="A1461" s="235">
        <v>338</v>
      </c>
      <c r="B1461" s="236" t="s">
        <v>1851</v>
      </c>
      <c r="C1461" s="245" t="s">
        <v>1852</v>
      </c>
      <c r="D1461" s="237" t="s">
        <v>524</v>
      </c>
      <c r="E1461" s="238">
        <v>131.6</v>
      </c>
      <c r="F1461" s="239"/>
      <c r="G1461" s="240">
        <f>ROUND(E1461*F1461,2)</f>
        <v>0</v>
      </c>
      <c r="H1461" s="239"/>
      <c r="I1461" s="240">
        <f>ROUND(E1461*H1461,2)</f>
        <v>0</v>
      </c>
      <c r="J1461" s="239"/>
      <c r="K1461" s="240">
        <f>ROUND(E1461*J1461,2)</f>
        <v>0</v>
      </c>
      <c r="L1461" s="240">
        <v>21</v>
      </c>
      <c r="M1461" s="240">
        <f>G1461*(1+L1461/100)</f>
        <v>0</v>
      </c>
      <c r="N1461" s="238">
        <v>1E-4</v>
      </c>
      <c r="O1461" s="238">
        <f>ROUND(E1461*N1461,2)</f>
        <v>0.01</v>
      </c>
      <c r="P1461" s="238">
        <v>0</v>
      </c>
      <c r="Q1461" s="238">
        <f>ROUND(E1461*P1461,2)</f>
        <v>0</v>
      </c>
      <c r="R1461" s="240" t="s">
        <v>643</v>
      </c>
      <c r="S1461" s="240" t="s">
        <v>258</v>
      </c>
      <c r="T1461" s="241" t="s">
        <v>258</v>
      </c>
      <c r="U1461" s="223">
        <v>0.496</v>
      </c>
      <c r="V1461" s="223">
        <f>ROUND(E1461*U1461,2)</f>
        <v>65.27</v>
      </c>
      <c r="W1461" s="223"/>
      <c r="X1461" s="223" t="s">
        <v>297</v>
      </c>
      <c r="Y1461" s="223" t="s">
        <v>261</v>
      </c>
      <c r="Z1461" s="212"/>
      <c r="AA1461" s="212"/>
      <c r="AB1461" s="212"/>
      <c r="AC1461" s="212"/>
      <c r="AD1461" s="212"/>
      <c r="AE1461" s="212"/>
      <c r="AF1461" s="212"/>
      <c r="AG1461" s="212" t="s">
        <v>298</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2" x14ac:dyDescent="0.2">
      <c r="A1462" s="219"/>
      <c r="B1462" s="220"/>
      <c r="C1462" s="247" t="s">
        <v>1853</v>
      </c>
      <c r="D1462" s="225"/>
      <c r="E1462" s="226">
        <v>19.75</v>
      </c>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289</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47" t="s">
        <v>1854</v>
      </c>
      <c r="D1463" s="225"/>
      <c r="E1463" s="226">
        <v>12</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289</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47" t="s">
        <v>1855</v>
      </c>
      <c r="D1464" s="225"/>
      <c r="E1464" s="226">
        <v>19.75</v>
      </c>
      <c r="F1464" s="223"/>
      <c r="G1464" s="223"/>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289</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47" t="s">
        <v>1856</v>
      </c>
      <c r="D1465" s="225"/>
      <c r="E1465" s="226">
        <v>10.35</v>
      </c>
      <c r="F1465" s="223"/>
      <c r="G1465" s="223"/>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289</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47" t="s">
        <v>1857</v>
      </c>
      <c r="D1466" s="225"/>
      <c r="E1466" s="226">
        <v>7.2</v>
      </c>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289</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47" t="s">
        <v>1858</v>
      </c>
      <c r="D1467" s="225"/>
      <c r="E1467" s="226">
        <v>6</v>
      </c>
      <c r="F1467" s="223"/>
      <c r="G1467" s="223"/>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289</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47" t="s">
        <v>1859</v>
      </c>
      <c r="D1468" s="225"/>
      <c r="E1468" s="226">
        <v>3.6</v>
      </c>
      <c r="F1468" s="223"/>
      <c r="G1468" s="223"/>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289</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47" t="s">
        <v>1860</v>
      </c>
      <c r="D1469" s="225"/>
      <c r="E1469" s="226">
        <v>6.8</v>
      </c>
      <c r="F1469" s="223"/>
      <c r="G1469" s="223"/>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289</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47" t="s">
        <v>1861</v>
      </c>
      <c r="D1470" s="225"/>
      <c r="E1470" s="226">
        <v>8</v>
      </c>
      <c r="F1470" s="223"/>
      <c r="G1470" s="223"/>
      <c r="H1470" s="223"/>
      <c r="I1470" s="223"/>
      <c r="J1470" s="223"/>
      <c r="K1470" s="223"/>
      <c r="L1470" s="223"/>
      <c r="M1470" s="223"/>
      <c r="N1470" s="222"/>
      <c r="O1470" s="222"/>
      <c r="P1470" s="222"/>
      <c r="Q1470" s="222"/>
      <c r="R1470" s="223"/>
      <c r="S1470" s="223"/>
      <c r="T1470" s="223"/>
      <c r="U1470" s="223"/>
      <c r="V1470" s="223"/>
      <c r="W1470" s="223"/>
      <c r="X1470" s="223"/>
      <c r="Y1470" s="223"/>
      <c r="Z1470" s="212"/>
      <c r="AA1470" s="212"/>
      <c r="AB1470" s="212"/>
      <c r="AC1470" s="212"/>
      <c r="AD1470" s="212"/>
      <c r="AE1470" s="212"/>
      <c r="AF1470" s="212"/>
      <c r="AG1470" s="212" t="s">
        <v>289</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47" t="s">
        <v>1862</v>
      </c>
      <c r="D1471" s="225"/>
      <c r="E1471" s="226">
        <v>6.2</v>
      </c>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289</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47" t="s">
        <v>1863</v>
      </c>
      <c r="D1472" s="225"/>
      <c r="E1472" s="226">
        <v>10.4</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289</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47" t="s">
        <v>1864</v>
      </c>
      <c r="D1473" s="225"/>
      <c r="E1473" s="226">
        <v>6.2</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289</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47" t="s">
        <v>1865</v>
      </c>
      <c r="D1474" s="225"/>
      <c r="E1474" s="226">
        <v>3.35</v>
      </c>
      <c r="F1474" s="223"/>
      <c r="G1474" s="223"/>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289</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47" t="s">
        <v>1866</v>
      </c>
      <c r="D1475" s="225"/>
      <c r="E1475" s="226">
        <v>4</v>
      </c>
      <c r="F1475" s="223"/>
      <c r="G1475" s="223"/>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289</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47" t="s">
        <v>1867</v>
      </c>
      <c r="D1476" s="225"/>
      <c r="E1476" s="226">
        <v>8</v>
      </c>
      <c r="F1476" s="223"/>
      <c r="G1476" s="223"/>
      <c r="H1476" s="223"/>
      <c r="I1476" s="223"/>
      <c r="J1476" s="223"/>
      <c r="K1476" s="223"/>
      <c r="L1476" s="223"/>
      <c r="M1476" s="223"/>
      <c r="N1476" s="222"/>
      <c r="O1476" s="222"/>
      <c r="P1476" s="222"/>
      <c r="Q1476" s="222"/>
      <c r="R1476" s="223"/>
      <c r="S1476" s="223"/>
      <c r="T1476" s="223"/>
      <c r="U1476" s="223"/>
      <c r="V1476" s="223"/>
      <c r="W1476" s="223"/>
      <c r="X1476" s="223"/>
      <c r="Y1476" s="223"/>
      <c r="Z1476" s="212"/>
      <c r="AA1476" s="212"/>
      <c r="AB1476" s="212"/>
      <c r="AC1476" s="212"/>
      <c r="AD1476" s="212"/>
      <c r="AE1476" s="212"/>
      <c r="AF1476" s="212"/>
      <c r="AG1476" s="212" t="s">
        <v>289</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ht="22.5" outlineLevel="1" x14ac:dyDescent="0.2">
      <c r="A1477" s="235">
        <v>339</v>
      </c>
      <c r="B1477" s="236" t="s">
        <v>1868</v>
      </c>
      <c r="C1477" s="245" t="s">
        <v>1869</v>
      </c>
      <c r="D1477" s="237" t="s">
        <v>321</v>
      </c>
      <c r="E1477" s="238">
        <v>49.5</v>
      </c>
      <c r="F1477" s="239"/>
      <c r="G1477" s="240">
        <f>ROUND(E1477*F1477,2)</f>
        <v>0</v>
      </c>
      <c r="H1477" s="239"/>
      <c r="I1477" s="240">
        <f>ROUND(E1477*H1477,2)</f>
        <v>0</v>
      </c>
      <c r="J1477" s="239"/>
      <c r="K1477" s="240">
        <f>ROUND(E1477*J1477,2)</f>
        <v>0</v>
      </c>
      <c r="L1477" s="240">
        <v>21</v>
      </c>
      <c r="M1477" s="240">
        <f>G1477*(1+L1477/100)</f>
        <v>0</v>
      </c>
      <c r="N1477" s="238">
        <v>0</v>
      </c>
      <c r="O1477" s="238">
        <f>ROUND(E1477*N1477,2)</f>
        <v>0</v>
      </c>
      <c r="P1477" s="238">
        <v>0</v>
      </c>
      <c r="Q1477" s="238">
        <f>ROUND(E1477*P1477,2)</f>
        <v>0</v>
      </c>
      <c r="R1477" s="240" t="s">
        <v>643</v>
      </c>
      <c r="S1477" s="240" t="s">
        <v>258</v>
      </c>
      <c r="T1477" s="241" t="s">
        <v>258</v>
      </c>
      <c r="U1477" s="223">
        <v>0.27</v>
      </c>
      <c r="V1477" s="223">
        <f>ROUND(E1477*U1477,2)</f>
        <v>13.37</v>
      </c>
      <c r="W1477" s="223"/>
      <c r="X1477" s="223" t="s">
        <v>297</v>
      </c>
      <c r="Y1477" s="223" t="s">
        <v>261</v>
      </c>
      <c r="Z1477" s="212"/>
      <c r="AA1477" s="212"/>
      <c r="AB1477" s="212"/>
      <c r="AC1477" s="212"/>
      <c r="AD1477" s="212"/>
      <c r="AE1477" s="212"/>
      <c r="AF1477" s="212"/>
      <c r="AG1477" s="212" t="s">
        <v>298</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2" x14ac:dyDescent="0.2">
      <c r="A1478" s="219"/>
      <c r="B1478" s="220"/>
      <c r="C1478" s="267" t="s">
        <v>1870</v>
      </c>
      <c r="D1478" s="256"/>
      <c r="E1478" s="256"/>
      <c r="F1478" s="256"/>
      <c r="G1478" s="256"/>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300</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2" x14ac:dyDescent="0.2">
      <c r="A1479" s="219"/>
      <c r="B1479" s="220"/>
      <c r="C1479" s="247" t="s">
        <v>1694</v>
      </c>
      <c r="D1479" s="225"/>
      <c r="E1479" s="226">
        <v>49.5</v>
      </c>
      <c r="F1479" s="223"/>
      <c r="G1479" s="223"/>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289</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ht="22.5" outlineLevel="1" x14ac:dyDescent="0.2">
      <c r="A1480" s="235">
        <v>340</v>
      </c>
      <c r="B1480" s="236" t="s">
        <v>1871</v>
      </c>
      <c r="C1480" s="245" t="s">
        <v>1872</v>
      </c>
      <c r="D1480" s="237" t="s">
        <v>321</v>
      </c>
      <c r="E1480" s="238">
        <v>275</v>
      </c>
      <c r="F1480" s="239"/>
      <c r="G1480" s="240">
        <f>ROUND(E1480*F1480,2)</f>
        <v>0</v>
      </c>
      <c r="H1480" s="239"/>
      <c r="I1480" s="240">
        <f>ROUND(E1480*H1480,2)</f>
        <v>0</v>
      </c>
      <c r="J1480" s="239"/>
      <c r="K1480" s="240">
        <f>ROUND(E1480*J1480,2)</f>
        <v>0</v>
      </c>
      <c r="L1480" s="240">
        <v>21</v>
      </c>
      <c r="M1480" s="240">
        <f>G1480*(1+L1480/100)</f>
        <v>0</v>
      </c>
      <c r="N1480" s="238">
        <v>6.6E-3</v>
      </c>
      <c r="O1480" s="238">
        <f>ROUND(E1480*N1480,2)</f>
        <v>1.82</v>
      </c>
      <c r="P1480" s="238">
        <v>0</v>
      </c>
      <c r="Q1480" s="238">
        <f>ROUND(E1480*P1480,2)</f>
        <v>0</v>
      </c>
      <c r="R1480" s="240" t="s">
        <v>643</v>
      </c>
      <c r="S1480" s="240" t="s">
        <v>258</v>
      </c>
      <c r="T1480" s="241" t="s">
        <v>258</v>
      </c>
      <c r="U1480" s="223">
        <v>0.20799999999999999</v>
      </c>
      <c r="V1480" s="223">
        <f>ROUND(E1480*U1480,2)</f>
        <v>57.2</v>
      </c>
      <c r="W1480" s="223"/>
      <c r="X1480" s="223" t="s">
        <v>297</v>
      </c>
      <c r="Y1480" s="223" t="s">
        <v>261</v>
      </c>
      <c r="Z1480" s="212"/>
      <c r="AA1480" s="212"/>
      <c r="AB1480" s="212"/>
      <c r="AC1480" s="212"/>
      <c r="AD1480" s="212"/>
      <c r="AE1480" s="212"/>
      <c r="AF1480" s="212"/>
      <c r="AG1480" s="212" t="s">
        <v>298</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2" x14ac:dyDescent="0.2">
      <c r="A1481" s="219"/>
      <c r="B1481" s="220"/>
      <c r="C1481" s="247" t="s">
        <v>1873</v>
      </c>
      <c r="D1481" s="225"/>
      <c r="E1481" s="226">
        <v>275</v>
      </c>
      <c r="F1481" s="223"/>
      <c r="G1481" s="223"/>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289</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35">
        <v>341</v>
      </c>
      <c r="B1482" s="236" t="s">
        <v>1874</v>
      </c>
      <c r="C1482" s="245" t="s">
        <v>1875</v>
      </c>
      <c r="D1482" s="237" t="s">
        <v>321</v>
      </c>
      <c r="E1482" s="238">
        <v>49.5</v>
      </c>
      <c r="F1482" s="239"/>
      <c r="G1482" s="240">
        <f>ROUND(E1482*F1482,2)</f>
        <v>0</v>
      </c>
      <c r="H1482" s="239"/>
      <c r="I1482" s="240">
        <f>ROUND(E1482*H1482,2)</f>
        <v>0</v>
      </c>
      <c r="J1482" s="239"/>
      <c r="K1482" s="240">
        <f>ROUND(E1482*J1482,2)</f>
        <v>0</v>
      </c>
      <c r="L1482" s="240">
        <v>21</v>
      </c>
      <c r="M1482" s="240">
        <f>G1482*(1+L1482/100)</f>
        <v>0</v>
      </c>
      <c r="N1482" s="238">
        <v>2.0000000000000002E-5</v>
      </c>
      <c r="O1482" s="238">
        <f>ROUND(E1482*N1482,2)</f>
        <v>0</v>
      </c>
      <c r="P1482" s="238">
        <v>0</v>
      </c>
      <c r="Q1482" s="238">
        <f>ROUND(E1482*P1482,2)</f>
        <v>0</v>
      </c>
      <c r="R1482" s="240" t="s">
        <v>643</v>
      </c>
      <c r="S1482" s="240" t="s">
        <v>258</v>
      </c>
      <c r="T1482" s="241" t="s">
        <v>258</v>
      </c>
      <c r="U1482" s="223">
        <v>9.5000000000000001E-2</v>
      </c>
      <c r="V1482" s="223">
        <f>ROUND(E1482*U1482,2)</f>
        <v>4.7</v>
      </c>
      <c r="W1482" s="223"/>
      <c r="X1482" s="223" t="s">
        <v>297</v>
      </c>
      <c r="Y1482" s="223" t="s">
        <v>261</v>
      </c>
      <c r="Z1482" s="212"/>
      <c r="AA1482" s="212"/>
      <c r="AB1482" s="212"/>
      <c r="AC1482" s="212"/>
      <c r="AD1482" s="212"/>
      <c r="AE1482" s="212"/>
      <c r="AF1482" s="212"/>
      <c r="AG1482" s="212" t="s">
        <v>298</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47" t="s">
        <v>1694</v>
      </c>
      <c r="D1483" s="225"/>
      <c r="E1483" s="226">
        <v>49.5</v>
      </c>
      <c r="F1483" s="223"/>
      <c r="G1483" s="223"/>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289</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ht="22.5" outlineLevel="1" x14ac:dyDescent="0.2">
      <c r="A1484" s="235">
        <v>342</v>
      </c>
      <c r="B1484" s="236" t="s">
        <v>1876</v>
      </c>
      <c r="C1484" s="245" t="s">
        <v>1877</v>
      </c>
      <c r="D1484" s="237" t="s">
        <v>321</v>
      </c>
      <c r="E1484" s="238">
        <v>275</v>
      </c>
      <c r="F1484" s="239"/>
      <c r="G1484" s="240">
        <f>ROUND(E1484*F1484,2)</f>
        <v>0</v>
      </c>
      <c r="H1484" s="239"/>
      <c r="I1484" s="240">
        <f>ROUND(E1484*H1484,2)</f>
        <v>0</v>
      </c>
      <c r="J1484" s="239"/>
      <c r="K1484" s="240">
        <f>ROUND(E1484*J1484,2)</f>
        <v>0</v>
      </c>
      <c r="L1484" s="240">
        <v>21</v>
      </c>
      <c r="M1484" s="240">
        <f>G1484*(1+L1484/100)</f>
        <v>0</v>
      </c>
      <c r="N1484" s="238">
        <v>1.5299999999999999E-3</v>
      </c>
      <c r="O1484" s="238">
        <f>ROUND(E1484*N1484,2)</f>
        <v>0.42</v>
      </c>
      <c r="P1484" s="238">
        <v>0</v>
      </c>
      <c r="Q1484" s="238">
        <f>ROUND(E1484*P1484,2)</f>
        <v>0</v>
      </c>
      <c r="R1484" s="240" t="s">
        <v>643</v>
      </c>
      <c r="S1484" s="240" t="s">
        <v>258</v>
      </c>
      <c r="T1484" s="241" t="s">
        <v>258</v>
      </c>
      <c r="U1484" s="223">
        <v>9.5000000000000001E-2</v>
      </c>
      <c r="V1484" s="223">
        <f>ROUND(E1484*U1484,2)</f>
        <v>26.13</v>
      </c>
      <c r="W1484" s="223"/>
      <c r="X1484" s="223" t="s">
        <v>297</v>
      </c>
      <c r="Y1484" s="223" t="s">
        <v>261</v>
      </c>
      <c r="Z1484" s="212"/>
      <c r="AA1484" s="212"/>
      <c r="AB1484" s="212"/>
      <c r="AC1484" s="212"/>
      <c r="AD1484" s="212"/>
      <c r="AE1484" s="212"/>
      <c r="AF1484" s="212"/>
      <c r="AG1484" s="212" t="s">
        <v>298</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2" x14ac:dyDescent="0.2">
      <c r="A1485" s="219"/>
      <c r="B1485" s="220"/>
      <c r="C1485" s="247" t="s">
        <v>1878</v>
      </c>
      <c r="D1485" s="225"/>
      <c r="E1485" s="226">
        <v>275</v>
      </c>
      <c r="F1485" s="223"/>
      <c r="G1485" s="223"/>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289</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1" x14ac:dyDescent="0.2">
      <c r="A1486" s="235">
        <v>343</v>
      </c>
      <c r="B1486" s="236" t="s">
        <v>1879</v>
      </c>
      <c r="C1486" s="245" t="s">
        <v>1880</v>
      </c>
      <c r="D1486" s="237" t="s">
        <v>321</v>
      </c>
      <c r="E1486" s="238">
        <v>7.2</v>
      </c>
      <c r="F1486" s="239"/>
      <c r="G1486" s="240">
        <f>ROUND(E1486*F1486,2)</f>
        <v>0</v>
      </c>
      <c r="H1486" s="239"/>
      <c r="I1486" s="240">
        <f>ROUND(E1486*H1486,2)</f>
        <v>0</v>
      </c>
      <c r="J1486" s="239"/>
      <c r="K1486" s="240">
        <f>ROUND(E1486*J1486,2)</f>
        <v>0</v>
      </c>
      <c r="L1486" s="240">
        <v>21</v>
      </c>
      <c r="M1486" s="240">
        <f>G1486*(1+L1486/100)</f>
        <v>0</v>
      </c>
      <c r="N1486" s="238">
        <v>0</v>
      </c>
      <c r="O1486" s="238">
        <f>ROUND(E1486*N1486,2)</f>
        <v>0</v>
      </c>
      <c r="P1486" s="238">
        <v>0</v>
      </c>
      <c r="Q1486" s="238">
        <f>ROUND(E1486*P1486,2)</f>
        <v>0</v>
      </c>
      <c r="R1486" s="240" t="s">
        <v>643</v>
      </c>
      <c r="S1486" s="240" t="s">
        <v>258</v>
      </c>
      <c r="T1486" s="241" t="s">
        <v>258</v>
      </c>
      <c r="U1486" s="223">
        <v>0.28699999999999998</v>
      </c>
      <c r="V1486" s="223">
        <f>ROUND(E1486*U1486,2)</f>
        <v>2.0699999999999998</v>
      </c>
      <c r="W1486" s="223"/>
      <c r="X1486" s="223" t="s">
        <v>297</v>
      </c>
      <c r="Y1486" s="223" t="s">
        <v>261</v>
      </c>
      <c r="Z1486" s="212"/>
      <c r="AA1486" s="212"/>
      <c r="AB1486" s="212"/>
      <c r="AC1486" s="212"/>
      <c r="AD1486" s="212"/>
      <c r="AE1486" s="212"/>
      <c r="AF1486" s="212"/>
      <c r="AG1486" s="212" t="s">
        <v>298</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47" t="s">
        <v>1881</v>
      </c>
      <c r="D1487" s="225"/>
      <c r="E1487" s="226">
        <v>7.2</v>
      </c>
      <c r="F1487" s="223"/>
      <c r="G1487" s="223"/>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289</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ht="22.5" outlineLevel="1" x14ac:dyDescent="0.2">
      <c r="A1488" s="235">
        <v>344</v>
      </c>
      <c r="B1488" s="236" t="s">
        <v>1882</v>
      </c>
      <c r="C1488" s="245" t="s">
        <v>1883</v>
      </c>
      <c r="D1488" s="237" t="s">
        <v>524</v>
      </c>
      <c r="E1488" s="238">
        <v>12.45</v>
      </c>
      <c r="F1488" s="239"/>
      <c r="G1488" s="240">
        <f>ROUND(E1488*F1488,2)</f>
        <v>0</v>
      </c>
      <c r="H1488" s="239"/>
      <c r="I1488" s="240">
        <f>ROUND(E1488*H1488,2)</f>
        <v>0</v>
      </c>
      <c r="J1488" s="239"/>
      <c r="K1488" s="240">
        <f>ROUND(E1488*J1488,2)</f>
        <v>0</v>
      </c>
      <c r="L1488" s="240">
        <v>21</v>
      </c>
      <c r="M1488" s="240">
        <f>G1488*(1+L1488/100)</f>
        <v>0</v>
      </c>
      <c r="N1488" s="238">
        <v>1.6000000000000001E-4</v>
      </c>
      <c r="O1488" s="238">
        <f>ROUND(E1488*N1488,2)</f>
        <v>0</v>
      </c>
      <c r="P1488" s="238">
        <v>0</v>
      </c>
      <c r="Q1488" s="238">
        <f>ROUND(E1488*P1488,2)</f>
        <v>0</v>
      </c>
      <c r="R1488" s="240" t="s">
        <v>643</v>
      </c>
      <c r="S1488" s="240" t="s">
        <v>258</v>
      </c>
      <c r="T1488" s="241" t="s">
        <v>258</v>
      </c>
      <c r="U1488" s="223">
        <v>0.11799999999999999</v>
      </c>
      <c r="V1488" s="223">
        <f>ROUND(E1488*U1488,2)</f>
        <v>1.47</v>
      </c>
      <c r="W1488" s="223"/>
      <c r="X1488" s="223" t="s">
        <v>297</v>
      </c>
      <c r="Y1488" s="223" t="s">
        <v>261</v>
      </c>
      <c r="Z1488" s="212"/>
      <c r="AA1488" s="212"/>
      <c r="AB1488" s="212"/>
      <c r="AC1488" s="212"/>
      <c r="AD1488" s="212"/>
      <c r="AE1488" s="212"/>
      <c r="AF1488" s="212"/>
      <c r="AG1488" s="212" t="s">
        <v>298</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2" x14ac:dyDescent="0.2">
      <c r="A1489" s="219"/>
      <c r="B1489" s="220"/>
      <c r="C1489" s="247" t="s">
        <v>1884</v>
      </c>
      <c r="D1489" s="225"/>
      <c r="E1489" s="226">
        <v>4.1500000000000004</v>
      </c>
      <c r="F1489" s="223"/>
      <c r="G1489" s="223"/>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289</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3" x14ac:dyDescent="0.2">
      <c r="A1490" s="219"/>
      <c r="B1490" s="220"/>
      <c r="C1490" s="247" t="s">
        <v>1885</v>
      </c>
      <c r="D1490" s="225"/>
      <c r="E1490" s="226">
        <v>4.1500000000000004</v>
      </c>
      <c r="F1490" s="223"/>
      <c r="G1490" s="223"/>
      <c r="H1490" s="223"/>
      <c r="I1490" s="223"/>
      <c r="J1490" s="223"/>
      <c r="K1490" s="223"/>
      <c r="L1490" s="223"/>
      <c r="M1490" s="223"/>
      <c r="N1490" s="222"/>
      <c r="O1490" s="222"/>
      <c r="P1490" s="222"/>
      <c r="Q1490" s="222"/>
      <c r="R1490" s="223"/>
      <c r="S1490" s="223"/>
      <c r="T1490" s="223"/>
      <c r="U1490" s="223"/>
      <c r="V1490" s="223"/>
      <c r="W1490" s="223"/>
      <c r="X1490" s="223"/>
      <c r="Y1490" s="223"/>
      <c r="Z1490" s="212"/>
      <c r="AA1490" s="212"/>
      <c r="AB1490" s="212"/>
      <c r="AC1490" s="212"/>
      <c r="AD1490" s="212"/>
      <c r="AE1490" s="212"/>
      <c r="AF1490" s="212"/>
      <c r="AG1490" s="212" t="s">
        <v>289</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47" t="s">
        <v>1886</v>
      </c>
      <c r="D1491" s="225"/>
      <c r="E1491" s="226">
        <v>4.1500000000000004</v>
      </c>
      <c r="F1491" s="223"/>
      <c r="G1491" s="223"/>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289</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ht="22.5" outlineLevel="1" x14ac:dyDescent="0.2">
      <c r="A1492" s="235">
        <v>345</v>
      </c>
      <c r="B1492" s="236" t="s">
        <v>1887</v>
      </c>
      <c r="C1492" s="245" t="s">
        <v>1888</v>
      </c>
      <c r="D1492" s="237" t="s">
        <v>524</v>
      </c>
      <c r="E1492" s="238">
        <v>24.9</v>
      </c>
      <c r="F1492" s="239"/>
      <c r="G1492" s="240">
        <f>ROUND(E1492*F1492,2)</f>
        <v>0</v>
      </c>
      <c r="H1492" s="239"/>
      <c r="I1492" s="240">
        <f>ROUND(E1492*H1492,2)</f>
        <v>0</v>
      </c>
      <c r="J1492" s="239"/>
      <c r="K1492" s="240">
        <f>ROUND(E1492*J1492,2)</f>
        <v>0</v>
      </c>
      <c r="L1492" s="240">
        <v>21</v>
      </c>
      <c r="M1492" s="240">
        <f>G1492*(1+L1492/100)</f>
        <v>0</v>
      </c>
      <c r="N1492" s="238">
        <v>1.6000000000000001E-4</v>
      </c>
      <c r="O1492" s="238">
        <f>ROUND(E1492*N1492,2)</f>
        <v>0</v>
      </c>
      <c r="P1492" s="238">
        <v>0</v>
      </c>
      <c r="Q1492" s="238">
        <f>ROUND(E1492*P1492,2)</f>
        <v>0</v>
      </c>
      <c r="R1492" s="240" t="s">
        <v>643</v>
      </c>
      <c r="S1492" s="240" t="s">
        <v>258</v>
      </c>
      <c r="T1492" s="241" t="s">
        <v>258</v>
      </c>
      <c r="U1492" s="223">
        <v>0.158</v>
      </c>
      <c r="V1492" s="223">
        <f>ROUND(E1492*U1492,2)</f>
        <v>3.93</v>
      </c>
      <c r="W1492" s="223"/>
      <c r="X1492" s="223" t="s">
        <v>297</v>
      </c>
      <c r="Y1492" s="223" t="s">
        <v>261</v>
      </c>
      <c r="Z1492" s="212"/>
      <c r="AA1492" s="212"/>
      <c r="AB1492" s="212"/>
      <c r="AC1492" s="212"/>
      <c r="AD1492" s="212"/>
      <c r="AE1492" s="212"/>
      <c r="AF1492" s="212"/>
      <c r="AG1492" s="212" t="s">
        <v>298</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2" x14ac:dyDescent="0.2">
      <c r="A1493" s="219"/>
      <c r="B1493" s="220"/>
      <c r="C1493" s="247" t="s">
        <v>1889</v>
      </c>
      <c r="D1493" s="225"/>
      <c r="E1493" s="226">
        <v>4.1500000000000004</v>
      </c>
      <c r="F1493" s="223"/>
      <c r="G1493" s="223"/>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289</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47" t="s">
        <v>1890</v>
      </c>
      <c r="D1494" s="225"/>
      <c r="E1494" s="226">
        <v>4.1500000000000004</v>
      </c>
      <c r="F1494" s="223"/>
      <c r="G1494" s="223"/>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289</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47" t="s">
        <v>1891</v>
      </c>
      <c r="D1495" s="225"/>
      <c r="E1495" s="226">
        <v>4.1500000000000004</v>
      </c>
      <c r="F1495" s="223"/>
      <c r="G1495" s="223"/>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289</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47" t="s">
        <v>1892</v>
      </c>
      <c r="D1496" s="225"/>
      <c r="E1496" s="226">
        <v>4.1500000000000004</v>
      </c>
      <c r="F1496" s="223"/>
      <c r="G1496" s="223"/>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289</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47" t="s">
        <v>1893</v>
      </c>
      <c r="D1497" s="225"/>
      <c r="E1497" s="226">
        <v>4.1500000000000004</v>
      </c>
      <c r="F1497" s="223"/>
      <c r="G1497" s="223"/>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289</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47" t="s">
        <v>1894</v>
      </c>
      <c r="D1498" s="225"/>
      <c r="E1498" s="226">
        <v>4.1500000000000004</v>
      </c>
      <c r="F1498" s="223"/>
      <c r="G1498" s="223"/>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289</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ht="22.5" outlineLevel="1" x14ac:dyDescent="0.2">
      <c r="A1499" s="235">
        <v>346</v>
      </c>
      <c r="B1499" s="236" t="s">
        <v>1895</v>
      </c>
      <c r="C1499" s="245" t="s">
        <v>1896</v>
      </c>
      <c r="D1499" s="237" t="s">
        <v>368</v>
      </c>
      <c r="E1499" s="238">
        <v>9</v>
      </c>
      <c r="F1499" s="239"/>
      <c r="G1499" s="240">
        <f>ROUND(E1499*F1499,2)</f>
        <v>0</v>
      </c>
      <c r="H1499" s="239"/>
      <c r="I1499" s="240">
        <f>ROUND(E1499*H1499,2)</f>
        <v>0</v>
      </c>
      <c r="J1499" s="239"/>
      <c r="K1499" s="240">
        <f>ROUND(E1499*J1499,2)</f>
        <v>0</v>
      </c>
      <c r="L1499" s="240">
        <v>21</v>
      </c>
      <c r="M1499" s="240">
        <f>G1499*(1+L1499/100)</f>
        <v>0</v>
      </c>
      <c r="N1499" s="238">
        <v>3.5E-4</v>
      </c>
      <c r="O1499" s="238">
        <f>ROUND(E1499*N1499,2)</f>
        <v>0</v>
      </c>
      <c r="P1499" s="238">
        <v>0</v>
      </c>
      <c r="Q1499" s="238">
        <f>ROUND(E1499*P1499,2)</f>
        <v>0</v>
      </c>
      <c r="R1499" s="240" t="s">
        <v>643</v>
      </c>
      <c r="S1499" s="240" t="s">
        <v>258</v>
      </c>
      <c r="T1499" s="241" t="s">
        <v>258</v>
      </c>
      <c r="U1499" s="223">
        <v>5.5309999999999997</v>
      </c>
      <c r="V1499" s="223">
        <f>ROUND(E1499*U1499,2)</f>
        <v>49.78</v>
      </c>
      <c r="W1499" s="223"/>
      <c r="X1499" s="223" t="s">
        <v>297</v>
      </c>
      <c r="Y1499" s="223" t="s">
        <v>261</v>
      </c>
      <c r="Z1499" s="212"/>
      <c r="AA1499" s="212"/>
      <c r="AB1499" s="212"/>
      <c r="AC1499" s="212"/>
      <c r="AD1499" s="212"/>
      <c r="AE1499" s="212"/>
      <c r="AF1499" s="212"/>
      <c r="AG1499" s="212" t="s">
        <v>298</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19"/>
      <c r="B1500" s="220"/>
      <c r="C1500" s="247" t="s">
        <v>1897</v>
      </c>
      <c r="D1500" s="225"/>
      <c r="E1500" s="226">
        <v>9</v>
      </c>
      <c r="F1500" s="223"/>
      <c r="G1500" s="223"/>
      <c r="H1500" s="223"/>
      <c r="I1500" s="223"/>
      <c r="J1500" s="223"/>
      <c r="K1500" s="223"/>
      <c r="L1500" s="223"/>
      <c r="M1500" s="223"/>
      <c r="N1500" s="222"/>
      <c r="O1500" s="222"/>
      <c r="P1500" s="222"/>
      <c r="Q1500" s="222"/>
      <c r="R1500" s="223"/>
      <c r="S1500" s="223"/>
      <c r="T1500" s="223"/>
      <c r="U1500" s="223"/>
      <c r="V1500" s="223"/>
      <c r="W1500" s="223"/>
      <c r="X1500" s="223"/>
      <c r="Y1500" s="223"/>
      <c r="Z1500" s="212"/>
      <c r="AA1500" s="212"/>
      <c r="AB1500" s="212"/>
      <c r="AC1500" s="212"/>
      <c r="AD1500" s="212"/>
      <c r="AE1500" s="212"/>
      <c r="AF1500" s="212"/>
      <c r="AG1500" s="212" t="s">
        <v>289</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ht="22.5" outlineLevel="1" x14ac:dyDescent="0.2">
      <c r="A1501" s="235">
        <v>347</v>
      </c>
      <c r="B1501" s="236" t="s">
        <v>1898</v>
      </c>
      <c r="C1501" s="245" t="s">
        <v>1899</v>
      </c>
      <c r="D1501" s="237" t="s">
        <v>321</v>
      </c>
      <c r="E1501" s="238">
        <v>2146.096</v>
      </c>
      <c r="F1501" s="239"/>
      <c r="G1501" s="240">
        <f>ROUND(E1501*F1501,2)</f>
        <v>0</v>
      </c>
      <c r="H1501" s="239"/>
      <c r="I1501" s="240">
        <f>ROUND(E1501*H1501,2)</f>
        <v>0</v>
      </c>
      <c r="J1501" s="239"/>
      <c r="K1501" s="240">
        <f>ROUND(E1501*J1501,2)</f>
        <v>0</v>
      </c>
      <c r="L1501" s="240">
        <v>21</v>
      </c>
      <c r="M1501" s="240">
        <f>G1501*(1+L1501/100)</f>
        <v>0</v>
      </c>
      <c r="N1501" s="238">
        <v>6.0000000000000002E-5</v>
      </c>
      <c r="O1501" s="238">
        <f>ROUND(E1501*N1501,2)</f>
        <v>0.13</v>
      </c>
      <c r="P1501" s="238">
        <v>0</v>
      </c>
      <c r="Q1501" s="238">
        <f>ROUND(E1501*P1501,2)</f>
        <v>0</v>
      </c>
      <c r="R1501" s="240" t="s">
        <v>643</v>
      </c>
      <c r="S1501" s="240" t="s">
        <v>258</v>
      </c>
      <c r="T1501" s="241" t="s">
        <v>258</v>
      </c>
      <c r="U1501" s="223">
        <v>0</v>
      </c>
      <c r="V1501" s="223">
        <f>ROUND(E1501*U1501,2)</f>
        <v>0</v>
      </c>
      <c r="W1501" s="223"/>
      <c r="X1501" s="223" t="s">
        <v>297</v>
      </c>
      <c r="Y1501" s="223" t="s">
        <v>261</v>
      </c>
      <c r="Z1501" s="212"/>
      <c r="AA1501" s="212"/>
      <c r="AB1501" s="212"/>
      <c r="AC1501" s="212"/>
      <c r="AD1501" s="212"/>
      <c r="AE1501" s="212"/>
      <c r="AF1501" s="212"/>
      <c r="AG1501" s="212" t="s">
        <v>298</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2" x14ac:dyDescent="0.2">
      <c r="A1502" s="219"/>
      <c r="B1502" s="220"/>
      <c r="C1502" s="270" t="s">
        <v>696</v>
      </c>
      <c r="D1502" s="252"/>
      <c r="E1502" s="253"/>
      <c r="F1502" s="223"/>
      <c r="G1502" s="223"/>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289</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71" t="s">
        <v>1900</v>
      </c>
      <c r="D1503" s="252"/>
      <c r="E1503" s="253">
        <v>4.8159999999999998</v>
      </c>
      <c r="F1503" s="223"/>
      <c r="G1503" s="223"/>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289</v>
      </c>
      <c r="AH1503" s="212">
        <v>2</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71" t="s">
        <v>1901</v>
      </c>
      <c r="D1504" s="252"/>
      <c r="E1504" s="253">
        <v>149.94</v>
      </c>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289</v>
      </c>
      <c r="AH1504" s="212">
        <v>2</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71" t="s">
        <v>1902</v>
      </c>
      <c r="D1505" s="252"/>
      <c r="E1505" s="253">
        <v>54.99</v>
      </c>
      <c r="F1505" s="223"/>
      <c r="G1505" s="223"/>
      <c r="H1505" s="223"/>
      <c r="I1505" s="223"/>
      <c r="J1505" s="223"/>
      <c r="K1505" s="223"/>
      <c r="L1505" s="223"/>
      <c r="M1505" s="223"/>
      <c r="N1505" s="222"/>
      <c r="O1505" s="222"/>
      <c r="P1505" s="222"/>
      <c r="Q1505" s="222"/>
      <c r="R1505" s="223"/>
      <c r="S1505" s="223"/>
      <c r="T1505" s="223"/>
      <c r="U1505" s="223"/>
      <c r="V1505" s="223"/>
      <c r="W1505" s="223"/>
      <c r="X1505" s="223"/>
      <c r="Y1505" s="223"/>
      <c r="Z1505" s="212"/>
      <c r="AA1505" s="212"/>
      <c r="AB1505" s="212"/>
      <c r="AC1505" s="212"/>
      <c r="AD1505" s="212"/>
      <c r="AE1505" s="212"/>
      <c r="AF1505" s="212"/>
      <c r="AG1505" s="212" t="s">
        <v>289</v>
      </c>
      <c r="AH1505" s="212">
        <v>2</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3" x14ac:dyDescent="0.2">
      <c r="A1506" s="219"/>
      <c r="B1506" s="220"/>
      <c r="C1506" s="271" t="s">
        <v>1903</v>
      </c>
      <c r="D1506" s="252"/>
      <c r="E1506" s="253">
        <v>4.9880000000000004</v>
      </c>
      <c r="F1506" s="223"/>
      <c r="G1506" s="223"/>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289</v>
      </c>
      <c r="AH1506" s="212">
        <v>2</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71" t="s">
        <v>1904</v>
      </c>
      <c r="D1507" s="252"/>
      <c r="E1507" s="253">
        <v>12.64</v>
      </c>
      <c r="F1507" s="223"/>
      <c r="G1507" s="223"/>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289</v>
      </c>
      <c r="AH1507" s="212">
        <v>2</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71" t="s">
        <v>1905</v>
      </c>
      <c r="D1508" s="252"/>
      <c r="E1508" s="253">
        <v>7.68</v>
      </c>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289</v>
      </c>
      <c r="AH1508" s="212">
        <v>2</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71" t="s">
        <v>1906</v>
      </c>
      <c r="D1509" s="252"/>
      <c r="E1509" s="253">
        <v>12.64</v>
      </c>
      <c r="F1509" s="223"/>
      <c r="G1509" s="223"/>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289</v>
      </c>
      <c r="AH1509" s="212">
        <v>2</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3" x14ac:dyDescent="0.2">
      <c r="A1510" s="219"/>
      <c r="B1510" s="220"/>
      <c r="C1510" s="271" t="s">
        <v>1907</v>
      </c>
      <c r="D1510" s="252"/>
      <c r="E1510" s="253">
        <v>26.754000000000001</v>
      </c>
      <c r="F1510" s="223"/>
      <c r="G1510" s="223"/>
      <c r="H1510" s="223"/>
      <c r="I1510" s="223"/>
      <c r="J1510" s="223"/>
      <c r="K1510" s="223"/>
      <c r="L1510" s="223"/>
      <c r="M1510" s="223"/>
      <c r="N1510" s="222"/>
      <c r="O1510" s="222"/>
      <c r="P1510" s="222"/>
      <c r="Q1510" s="222"/>
      <c r="R1510" s="223"/>
      <c r="S1510" s="223"/>
      <c r="T1510" s="223"/>
      <c r="U1510" s="223"/>
      <c r="V1510" s="223"/>
      <c r="W1510" s="223"/>
      <c r="X1510" s="223"/>
      <c r="Y1510" s="223"/>
      <c r="Z1510" s="212"/>
      <c r="AA1510" s="212"/>
      <c r="AB1510" s="212"/>
      <c r="AC1510" s="212"/>
      <c r="AD1510" s="212"/>
      <c r="AE1510" s="212"/>
      <c r="AF1510" s="212"/>
      <c r="AG1510" s="212" t="s">
        <v>289</v>
      </c>
      <c r="AH1510" s="212">
        <v>2</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3" x14ac:dyDescent="0.2">
      <c r="A1511" s="219"/>
      <c r="B1511" s="220"/>
      <c r="C1511" s="271" t="s">
        <v>1908</v>
      </c>
      <c r="D1511" s="252"/>
      <c r="E1511" s="253">
        <v>16.829999999999998</v>
      </c>
      <c r="F1511" s="223"/>
      <c r="G1511" s="223"/>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289</v>
      </c>
      <c r="AH1511" s="212">
        <v>2</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71" t="s">
        <v>1909</v>
      </c>
      <c r="D1512" s="252"/>
      <c r="E1512" s="253">
        <v>6.6559999999999997</v>
      </c>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289</v>
      </c>
      <c r="AH1512" s="212">
        <v>2</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71" t="s">
        <v>1910</v>
      </c>
      <c r="D1513" s="252"/>
      <c r="E1513" s="253">
        <v>46.41</v>
      </c>
      <c r="F1513" s="223"/>
      <c r="G1513" s="223"/>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289</v>
      </c>
      <c r="AH1513" s="212">
        <v>2</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71" t="s">
        <v>1911</v>
      </c>
      <c r="D1514" s="252"/>
      <c r="E1514" s="253">
        <v>2.08</v>
      </c>
      <c r="F1514" s="223"/>
      <c r="G1514" s="223"/>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289</v>
      </c>
      <c r="AH1514" s="212">
        <v>2</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71" t="s">
        <v>1912</v>
      </c>
      <c r="D1515" s="252"/>
      <c r="E1515" s="253">
        <v>8.84</v>
      </c>
      <c r="F1515" s="223"/>
      <c r="G1515" s="223"/>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289</v>
      </c>
      <c r="AH1515" s="212">
        <v>2</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71" t="s">
        <v>1913</v>
      </c>
      <c r="D1516" s="252"/>
      <c r="E1516" s="253">
        <v>8.84</v>
      </c>
      <c r="F1516" s="223"/>
      <c r="G1516" s="223"/>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289</v>
      </c>
      <c r="AH1516" s="212">
        <v>2</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3" x14ac:dyDescent="0.2">
      <c r="A1517" s="219"/>
      <c r="B1517" s="220"/>
      <c r="C1517" s="271" t="s">
        <v>1914</v>
      </c>
      <c r="D1517" s="252"/>
      <c r="E1517" s="253">
        <v>14.768000000000001</v>
      </c>
      <c r="F1517" s="223"/>
      <c r="G1517" s="223"/>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289</v>
      </c>
      <c r="AH1517" s="212">
        <v>2</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71" t="s">
        <v>1915</v>
      </c>
      <c r="D1518" s="252"/>
      <c r="E1518" s="253">
        <v>8.32</v>
      </c>
      <c r="F1518" s="223"/>
      <c r="G1518" s="223"/>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289</v>
      </c>
      <c r="AH1518" s="212">
        <v>2</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71" t="s">
        <v>1916</v>
      </c>
      <c r="D1519" s="252"/>
      <c r="E1519" s="253">
        <v>65.471999999999994</v>
      </c>
      <c r="F1519" s="223"/>
      <c r="G1519" s="223"/>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289</v>
      </c>
      <c r="AH1519" s="212">
        <v>2</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71" t="s">
        <v>1917</v>
      </c>
      <c r="D1520" s="252"/>
      <c r="E1520" s="253">
        <v>11.231999999999999</v>
      </c>
      <c r="F1520" s="223"/>
      <c r="G1520" s="223"/>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289</v>
      </c>
      <c r="AH1520" s="212">
        <v>2</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3" x14ac:dyDescent="0.2">
      <c r="A1521" s="219"/>
      <c r="B1521" s="220"/>
      <c r="C1521" s="271" t="s">
        <v>1918</v>
      </c>
      <c r="D1521" s="252"/>
      <c r="E1521" s="253">
        <v>5.952</v>
      </c>
      <c r="F1521" s="223"/>
      <c r="G1521" s="223"/>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289</v>
      </c>
      <c r="AH1521" s="212">
        <v>2</v>
      </c>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71" t="s">
        <v>1919</v>
      </c>
      <c r="D1522" s="252"/>
      <c r="E1522" s="253">
        <v>12.096</v>
      </c>
      <c r="F1522" s="223"/>
      <c r="G1522" s="223"/>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289</v>
      </c>
      <c r="AH1522" s="212">
        <v>2</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3" x14ac:dyDescent="0.2">
      <c r="A1523" s="219"/>
      <c r="B1523" s="220"/>
      <c r="C1523" s="271" t="s">
        <v>1920</v>
      </c>
      <c r="D1523" s="252"/>
      <c r="E1523" s="253">
        <v>30.623999999999999</v>
      </c>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289</v>
      </c>
      <c r="AH1523" s="212">
        <v>2</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3" x14ac:dyDescent="0.2">
      <c r="A1524" s="219"/>
      <c r="B1524" s="220"/>
      <c r="C1524" s="271" t="s">
        <v>1921</v>
      </c>
      <c r="D1524" s="252"/>
      <c r="E1524" s="253">
        <v>6.6239999999999997</v>
      </c>
      <c r="F1524" s="223"/>
      <c r="G1524" s="223"/>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289</v>
      </c>
      <c r="AH1524" s="212">
        <v>2</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71" t="s">
        <v>1922</v>
      </c>
      <c r="D1525" s="252"/>
      <c r="E1525" s="253">
        <v>4.6079999999999997</v>
      </c>
      <c r="F1525" s="223"/>
      <c r="G1525" s="223"/>
      <c r="H1525" s="223"/>
      <c r="I1525" s="223"/>
      <c r="J1525" s="223"/>
      <c r="K1525" s="223"/>
      <c r="L1525" s="223"/>
      <c r="M1525" s="223"/>
      <c r="N1525" s="222"/>
      <c r="O1525" s="222"/>
      <c r="P1525" s="222"/>
      <c r="Q1525" s="222"/>
      <c r="R1525" s="223"/>
      <c r="S1525" s="223"/>
      <c r="T1525" s="223"/>
      <c r="U1525" s="223"/>
      <c r="V1525" s="223"/>
      <c r="W1525" s="223"/>
      <c r="X1525" s="223"/>
      <c r="Y1525" s="223"/>
      <c r="Z1525" s="212"/>
      <c r="AA1525" s="212"/>
      <c r="AB1525" s="212"/>
      <c r="AC1525" s="212"/>
      <c r="AD1525" s="212"/>
      <c r="AE1525" s="212"/>
      <c r="AF1525" s="212"/>
      <c r="AG1525" s="212" t="s">
        <v>289</v>
      </c>
      <c r="AH1525" s="212">
        <v>2</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71" t="s">
        <v>1923</v>
      </c>
      <c r="D1526" s="252"/>
      <c r="E1526" s="253">
        <v>9.2159999999999993</v>
      </c>
      <c r="F1526" s="223"/>
      <c r="G1526" s="223"/>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289</v>
      </c>
      <c r="AH1526" s="212">
        <v>2</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71" t="s">
        <v>1924</v>
      </c>
      <c r="D1527" s="252"/>
      <c r="E1527" s="253">
        <v>9.9359999999999999</v>
      </c>
      <c r="F1527" s="223"/>
      <c r="G1527" s="223"/>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289</v>
      </c>
      <c r="AH1527" s="212">
        <v>2</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71" t="s">
        <v>1925</v>
      </c>
      <c r="D1528" s="252"/>
      <c r="E1528" s="253">
        <v>5.04</v>
      </c>
      <c r="F1528" s="223"/>
      <c r="G1528" s="223"/>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289</v>
      </c>
      <c r="AH1528" s="212">
        <v>2</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71" t="s">
        <v>1926</v>
      </c>
      <c r="D1529" s="252"/>
      <c r="E1529" s="253">
        <v>5.12</v>
      </c>
      <c r="F1529" s="223"/>
      <c r="G1529" s="223"/>
      <c r="H1529" s="223"/>
      <c r="I1529" s="223"/>
      <c r="J1529" s="223"/>
      <c r="K1529" s="223"/>
      <c r="L1529" s="223"/>
      <c r="M1529" s="223"/>
      <c r="N1529" s="222"/>
      <c r="O1529" s="222"/>
      <c r="P1529" s="222"/>
      <c r="Q1529" s="222"/>
      <c r="R1529" s="223"/>
      <c r="S1529" s="223"/>
      <c r="T1529" s="223"/>
      <c r="U1529" s="223"/>
      <c r="V1529" s="223"/>
      <c r="W1529" s="223"/>
      <c r="X1529" s="223"/>
      <c r="Y1529" s="223"/>
      <c r="Z1529" s="212"/>
      <c r="AA1529" s="212"/>
      <c r="AB1529" s="212"/>
      <c r="AC1529" s="212"/>
      <c r="AD1529" s="212"/>
      <c r="AE1529" s="212"/>
      <c r="AF1529" s="212"/>
      <c r="AG1529" s="212" t="s">
        <v>289</v>
      </c>
      <c r="AH1529" s="212">
        <v>2</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71" t="s">
        <v>1927</v>
      </c>
      <c r="D1530" s="252"/>
      <c r="E1530" s="253">
        <v>1.68</v>
      </c>
      <c r="F1530" s="223"/>
      <c r="G1530" s="223"/>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289</v>
      </c>
      <c r="AH1530" s="212">
        <v>2</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19"/>
      <c r="B1531" s="220"/>
      <c r="C1531" s="271" t="s">
        <v>1928</v>
      </c>
      <c r="D1531" s="252"/>
      <c r="E1531" s="253">
        <v>2.1440000000000001</v>
      </c>
      <c r="F1531" s="223"/>
      <c r="G1531" s="223"/>
      <c r="H1531" s="223"/>
      <c r="I1531" s="223"/>
      <c r="J1531" s="223"/>
      <c r="K1531" s="223"/>
      <c r="L1531" s="223"/>
      <c r="M1531" s="223"/>
      <c r="N1531" s="222"/>
      <c r="O1531" s="222"/>
      <c r="P1531" s="222"/>
      <c r="Q1531" s="222"/>
      <c r="R1531" s="223"/>
      <c r="S1531" s="223"/>
      <c r="T1531" s="223"/>
      <c r="U1531" s="223"/>
      <c r="V1531" s="223"/>
      <c r="W1531" s="223"/>
      <c r="X1531" s="223"/>
      <c r="Y1531" s="223"/>
      <c r="Z1531" s="212"/>
      <c r="AA1531" s="212"/>
      <c r="AB1531" s="212"/>
      <c r="AC1531" s="212"/>
      <c r="AD1531" s="212"/>
      <c r="AE1531" s="212"/>
      <c r="AF1531" s="212"/>
      <c r="AG1531" s="212" t="s">
        <v>289</v>
      </c>
      <c r="AH1531" s="212">
        <v>2</v>
      </c>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3" x14ac:dyDescent="0.2">
      <c r="A1532" s="219"/>
      <c r="B1532" s="220"/>
      <c r="C1532" s="271" t="s">
        <v>1929</v>
      </c>
      <c r="D1532" s="252"/>
      <c r="E1532" s="253">
        <v>2.56</v>
      </c>
      <c r="F1532" s="223"/>
      <c r="G1532" s="223"/>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289</v>
      </c>
      <c r="AH1532" s="212">
        <v>2</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19"/>
      <c r="B1533" s="220"/>
      <c r="C1533" s="271" t="s">
        <v>1930</v>
      </c>
      <c r="D1533" s="252"/>
      <c r="E1533" s="253">
        <v>5.12</v>
      </c>
      <c r="F1533" s="223"/>
      <c r="G1533" s="223"/>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289</v>
      </c>
      <c r="AH1533" s="212">
        <v>2</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19"/>
      <c r="B1534" s="220"/>
      <c r="C1534" s="271" t="s">
        <v>1931</v>
      </c>
      <c r="D1534" s="252"/>
      <c r="E1534" s="253">
        <v>3.7519999999999998</v>
      </c>
      <c r="F1534" s="223"/>
      <c r="G1534" s="223"/>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289</v>
      </c>
      <c r="AH1534" s="212">
        <v>2</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71" t="s">
        <v>1932</v>
      </c>
      <c r="D1535" s="252"/>
      <c r="E1535" s="253">
        <v>5.22</v>
      </c>
      <c r="F1535" s="223"/>
      <c r="G1535" s="223"/>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289</v>
      </c>
      <c r="AH1535" s="212">
        <v>2</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71" t="s">
        <v>1933</v>
      </c>
      <c r="D1536" s="252"/>
      <c r="E1536" s="253">
        <v>16.8</v>
      </c>
      <c r="F1536" s="223"/>
      <c r="G1536" s="223"/>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289</v>
      </c>
      <c r="AH1536" s="212">
        <v>2</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71" t="s">
        <v>1934</v>
      </c>
      <c r="D1537" s="252"/>
      <c r="E1537" s="253">
        <v>14.94</v>
      </c>
      <c r="F1537" s="223"/>
      <c r="G1537" s="223"/>
      <c r="H1537" s="223"/>
      <c r="I1537" s="223"/>
      <c r="J1537" s="223"/>
      <c r="K1537" s="223"/>
      <c r="L1537" s="223"/>
      <c r="M1537" s="223"/>
      <c r="N1537" s="222"/>
      <c r="O1537" s="222"/>
      <c r="P1537" s="222"/>
      <c r="Q1537" s="222"/>
      <c r="R1537" s="223"/>
      <c r="S1537" s="223"/>
      <c r="T1537" s="223"/>
      <c r="U1537" s="223"/>
      <c r="V1537" s="223"/>
      <c r="W1537" s="223"/>
      <c r="X1537" s="223"/>
      <c r="Y1537" s="223"/>
      <c r="Z1537" s="212"/>
      <c r="AA1537" s="212"/>
      <c r="AB1537" s="212"/>
      <c r="AC1537" s="212"/>
      <c r="AD1537" s="212"/>
      <c r="AE1537" s="212"/>
      <c r="AF1537" s="212"/>
      <c r="AG1537" s="212" t="s">
        <v>289</v>
      </c>
      <c r="AH1537" s="212">
        <v>2</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71" t="s">
        <v>1935</v>
      </c>
      <c r="D1538" s="252"/>
      <c r="E1538" s="253">
        <v>6.4740000000000002</v>
      </c>
      <c r="F1538" s="223"/>
      <c r="G1538" s="223"/>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289</v>
      </c>
      <c r="AH1538" s="212">
        <v>2</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71" t="s">
        <v>1936</v>
      </c>
      <c r="D1539" s="252"/>
      <c r="E1539" s="253">
        <v>275</v>
      </c>
      <c r="F1539" s="223"/>
      <c r="G1539" s="223"/>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289</v>
      </c>
      <c r="AH1539" s="212">
        <v>2</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71" t="s">
        <v>1937</v>
      </c>
      <c r="D1540" s="252"/>
      <c r="E1540" s="253">
        <v>72</v>
      </c>
      <c r="F1540" s="223"/>
      <c r="G1540" s="223"/>
      <c r="H1540" s="223"/>
      <c r="I1540" s="223"/>
      <c r="J1540" s="223"/>
      <c r="K1540" s="223"/>
      <c r="L1540" s="223"/>
      <c r="M1540" s="223"/>
      <c r="N1540" s="222"/>
      <c r="O1540" s="222"/>
      <c r="P1540" s="222"/>
      <c r="Q1540" s="222"/>
      <c r="R1540" s="223"/>
      <c r="S1540" s="223"/>
      <c r="T1540" s="223"/>
      <c r="U1540" s="223"/>
      <c r="V1540" s="223"/>
      <c r="W1540" s="223"/>
      <c r="X1540" s="223"/>
      <c r="Y1540" s="223"/>
      <c r="Z1540" s="212"/>
      <c r="AA1540" s="212"/>
      <c r="AB1540" s="212"/>
      <c r="AC1540" s="212"/>
      <c r="AD1540" s="212"/>
      <c r="AE1540" s="212"/>
      <c r="AF1540" s="212"/>
      <c r="AG1540" s="212" t="s">
        <v>289</v>
      </c>
      <c r="AH1540" s="212">
        <v>2</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71" t="s">
        <v>1938</v>
      </c>
      <c r="D1541" s="252"/>
      <c r="E1541" s="253">
        <v>99</v>
      </c>
      <c r="F1541" s="223"/>
      <c r="G1541" s="223"/>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289</v>
      </c>
      <c r="AH1541" s="212">
        <v>2</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71" t="s">
        <v>1939</v>
      </c>
      <c r="D1542" s="252"/>
      <c r="E1542" s="253">
        <v>15.246</v>
      </c>
      <c r="F1542" s="223"/>
      <c r="G1542" s="223"/>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289</v>
      </c>
      <c r="AH1542" s="212">
        <v>2</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72" t="s">
        <v>701</v>
      </c>
      <c r="D1543" s="254"/>
      <c r="E1543" s="255">
        <v>1073.048</v>
      </c>
      <c r="F1543" s="223"/>
      <c r="G1543" s="223"/>
      <c r="H1543" s="223"/>
      <c r="I1543" s="223"/>
      <c r="J1543" s="223"/>
      <c r="K1543" s="223"/>
      <c r="L1543" s="223"/>
      <c r="M1543" s="223"/>
      <c r="N1543" s="222"/>
      <c r="O1543" s="222"/>
      <c r="P1543" s="222"/>
      <c r="Q1543" s="222"/>
      <c r="R1543" s="223"/>
      <c r="S1543" s="223"/>
      <c r="T1543" s="223"/>
      <c r="U1543" s="223"/>
      <c r="V1543" s="223"/>
      <c r="W1543" s="223"/>
      <c r="X1543" s="223"/>
      <c r="Y1543" s="223"/>
      <c r="Z1543" s="212"/>
      <c r="AA1543" s="212"/>
      <c r="AB1543" s="212"/>
      <c r="AC1543" s="212"/>
      <c r="AD1543" s="212"/>
      <c r="AE1543" s="212"/>
      <c r="AF1543" s="212"/>
      <c r="AG1543" s="212" t="s">
        <v>289</v>
      </c>
      <c r="AH1543" s="212">
        <v>3</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70" t="s">
        <v>702</v>
      </c>
      <c r="D1544" s="252"/>
      <c r="E1544" s="253"/>
      <c r="F1544" s="223"/>
      <c r="G1544" s="223"/>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289</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47" t="s">
        <v>1940</v>
      </c>
      <c r="D1545" s="225"/>
      <c r="E1545" s="226">
        <v>2146.096</v>
      </c>
      <c r="F1545" s="223"/>
      <c r="G1545" s="223"/>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289</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ht="33.75" outlineLevel="1" x14ac:dyDescent="0.2">
      <c r="A1546" s="235">
        <v>348</v>
      </c>
      <c r="B1546" s="236" t="s">
        <v>1941</v>
      </c>
      <c r="C1546" s="245" t="s">
        <v>1942</v>
      </c>
      <c r="D1546" s="237" t="s">
        <v>321</v>
      </c>
      <c r="E1546" s="238">
        <v>8</v>
      </c>
      <c r="F1546" s="239"/>
      <c r="G1546" s="240">
        <f>ROUND(E1546*F1546,2)</f>
        <v>0</v>
      </c>
      <c r="H1546" s="239"/>
      <c r="I1546" s="240">
        <f>ROUND(E1546*H1546,2)</f>
        <v>0</v>
      </c>
      <c r="J1546" s="239"/>
      <c r="K1546" s="240">
        <f>ROUND(E1546*J1546,2)</f>
        <v>0</v>
      </c>
      <c r="L1546" s="240">
        <v>21</v>
      </c>
      <c r="M1546" s="240">
        <f>G1546*(1+L1546/100)</f>
        <v>0</v>
      </c>
      <c r="N1546" s="238">
        <v>5.4030000000000002E-2</v>
      </c>
      <c r="O1546" s="238">
        <f>ROUND(E1546*N1546,2)</f>
        <v>0.43</v>
      </c>
      <c r="P1546" s="238">
        <v>0</v>
      </c>
      <c r="Q1546" s="238">
        <f>ROUND(E1546*P1546,2)</f>
        <v>0</v>
      </c>
      <c r="R1546" s="240" t="s">
        <v>1684</v>
      </c>
      <c r="S1546" s="240" t="s">
        <v>258</v>
      </c>
      <c r="T1546" s="241" t="s">
        <v>258</v>
      </c>
      <c r="U1546" s="223">
        <v>3.4401899999999999</v>
      </c>
      <c r="V1546" s="223">
        <f>ROUND(E1546*U1546,2)</f>
        <v>27.52</v>
      </c>
      <c r="W1546" s="223"/>
      <c r="X1546" s="223" t="s">
        <v>809</v>
      </c>
      <c r="Y1546" s="223" t="s">
        <v>261</v>
      </c>
      <c r="Z1546" s="212"/>
      <c r="AA1546" s="212"/>
      <c r="AB1546" s="212"/>
      <c r="AC1546" s="212"/>
      <c r="AD1546" s="212"/>
      <c r="AE1546" s="212"/>
      <c r="AF1546" s="212"/>
      <c r="AG1546" s="212" t="s">
        <v>810</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2" x14ac:dyDescent="0.2">
      <c r="A1547" s="219"/>
      <c r="B1547" s="220"/>
      <c r="C1547" s="246" t="s">
        <v>1943</v>
      </c>
      <c r="D1547" s="243"/>
      <c r="E1547" s="243"/>
      <c r="F1547" s="243"/>
      <c r="G1547" s="243"/>
      <c r="H1547" s="223"/>
      <c r="I1547" s="223"/>
      <c r="J1547" s="223"/>
      <c r="K1547" s="223"/>
      <c r="L1547" s="223"/>
      <c r="M1547" s="223"/>
      <c r="N1547" s="222"/>
      <c r="O1547" s="222"/>
      <c r="P1547" s="222"/>
      <c r="Q1547" s="222"/>
      <c r="R1547" s="223"/>
      <c r="S1547" s="223"/>
      <c r="T1547" s="223"/>
      <c r="U1547" s="223"/>
      <c r="V1547" s="223"/>
      <c r="W1547" s="223"/>
      <c r="X1547" s="223"/>
      <c r="Y1547" s="223"/>
      <c r="Z1547" s="212"/>
      <c r="AA1547" s="212"/>
      <c r="AB1547" s="212"/>
      <c r="AC1547" s="212"/>
      <c r="AD1547" s="212"/>
      <c r="AE1547" s="212"/>
      <c r="AF1547" s="212"/>
      <c r="AG1547" s="212" t="s">
        <v>264</v>
      </c>
      <c r="AH1547" s="212"/>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69" t="s">
        <v>1944</v>
      </c>
      <c r="D1548" s="264"/>
      <c r="E1548" s="264"/>
      <c r="F1548" s="264"/>
      <c r="G1548" s="264"/>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264</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69" t="s">
        <v>1945</v>
      </c>
      <c r="D1549" s="264"/>
      <c r="E1549" s="264"/>
      <c r="F1549" s="264"/>
      <c r="G1549" s="264"/>
      <c r="H1549" s="223"/>
      <c r="I1549" s="223"/>
      <c r="J1549" s="223"/>
      <c r="K1549" s="223"/>
      <c r="L1549" s="223"/>
      <c r="M1549" s="223"/>
      <c r="N1549" s="222"/>
      <c r="O1549" s="222"/>
      <c r="P1549" s="222"/>
      <c r="Q1549" s="222"/>
      <c r="R1549" s="223"/>
      <c r="S1549" s="223"/>
      <c r="T1549" s="223"/>
      <c r="U1549" s="223"/>
      <c r="V1549" s="223"/>
      <c r="W1549" s="223"/>
      <c r="X1549" s="223"/>
      <c r="Y1549" s="223"/>
      <c r="Z1549" s="212"/>
      <c r="AA1549" s="212"/>
      <c r="AB1549" s="212"/>
      <c r="AC1549" s="212"/>
      <c r="AD1549" s="212"/>
      <c r="AE1549" s="212"/>
      <c r="AF1549" s="212"/>
      <c r="AG1549" s="212" t="s">
        <v>264</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69" t="s">
        <v>1946</v>
      </c>
      <c r="D1550" s="264"/>
      <c r="E1550" s="264"/>
      <c r="F1550" s="264"/>
      <c r="G1550" s="264"/>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264</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69" t="s">
        <v>1947</v>
      </c>
      <c r="D1551" s="264"/>
      <c r="E1551" s="264"/>
      <c r="F1551" s="264"/>
      <c r="G1551" s="264"/>
      <c r="H1551" s="223"/>
      <c r="I1551" s="223"/>
      <c r="J1551" s="223"/>
      <c r="K1551" s="223"/>
      <c r="L1551" s="223"/>
      <c r="M1551" s="223"/>
      <c r="N1551" s="222"/>
      <c r="O1551" s="222"/>
      <c r="P1551" s="222"/>
      <c r="Q1551" s="222"/>
      <c r="R1551" s="223"/>
      <c r="S1551" s="223"/>
      <c r="T1551" s="223"/>
      <c r="U1551" s="223"/>
      <c r="V1551" s="223"/>
      <c r="W1551" s="223"/>
      <c r="X1551" s="223"/>
      <c r="Y1551" s="223"/>
      <c r="Z1551" s="212"/>
      <c r="AA1551" s="212"/>
      <c r="AB1551" s="212"/>
      <c r="AC1551" s="212"/>
      <c r="AD1551" s="212"/>
      <c r="AE1551" s="212"/>
      <c r="AF1551" s="212"/>
      <c r="AG1551" s="212" t="s">
        <v>264</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19"/>
      <c r="B1552" s="220"/>
      <c r="C1552" s="269" t="s">
        <v>1948</v>
      </c>
      <c r="D1552" s="264"/>
      <c r="E1552" s="264"/>
      <c r="F1552" s="264"/>
      <c r="G1552" s="264"/>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264</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69" t="s">
        <v>1949</v>
      </c>
      <c r="D1553" s="264"/>
      <c r="E1553" s="264"/>
      <c r="F1553" s="264"/>
      <c r="G1553" s="264"/>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264</v>
      </c>
      <c r="AH1553" s="212"/>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69" t="s">
        <v>1950</v>
      </c>
      <c r="D1554" s="264"/>
      <c r="E1554" s="264"/>
      <c r="F1554" s="264"/>
      <c r="G1554" s="264"/>
      <c r="H1554" s="223"/>
      <c r="I1554" s="223"/>
      <c r="J1554" s="223"/>
      <c r="K1554" s="223"/>
      <c r="L1554" s="223"/>
      <c r="M1554" s="223"/>
      <c r="N1554" s="222"/>
      <c r="O1554" s="222"/>
      <c r="P1554" s="222"/>
      <c r="Q1554" s="222"/>
      <c r="R1554" s="223"/>
      <c r="S1554" s="223"/>
      <c r="T1554" s="223"/>
      <c r="U1554" s="223"/>
      <c r="V1554" s="223"/>
      <c r="W1554" s="223"/>
      <c r="X1554" s="223"/>
      <c r="Y1554" s="223"/>
      <c r="Z1554" s="212"/>
      <c r="AA1554" s="212"/>
      <c r="AB1554" s="212"/>
      <c r="AC1554" s="212"/>
      <c r="AD1554" s="212"/>
      <c r="AE1554" s="212"/>
      <c r="AF1554" s="212"/>
      <c r="AG1554" s="212" t="s">
        <v>264</v>
      </c>
      <c r="AH1554" s="212"/>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2" x14ac:dyDescent="0.2">
      <c r="A1555" s="219"/>
      <c r="B1555" s="220"/>
      <c r="C1555" s="247" t="s">
        <v>1951</v>
      </c>
      <c r="D1555" s="225"/>
      <c r="E1555" s="226">
        <v>8</v>
      </c>
      <c r="F1555" s="223"/>
      <c r="G1555" s="223"/>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289</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ht="22.5" outlineLevel="1" x14ac:dyDescent="0.2">
      <c r="A1556" s="235">
        <v>349</v>
      </c>
      <c r="B1556" s="236" t="s">
        <v>1952</v>
      </c>
      <c r="C1556" s="245" t="s">
        <v>1953</v>
      </c>
      <c r="D1556" s="237" t="s">
        <v>321</v>
      </c>
      <c r="E1556" s="238">
        <v>8</v>
      </c>
      <c r="F1556" s="239"/>
      <c r="G1556" s="240">
        <f>ROUND(E1556*F1556,2)</f>
        <v>0</v>
      </c>
      <c r="H1556" s="239"/>
      <c r="I1556" s="240">
        <f>ROUND(E1556*H1556,2)</f>
        <v>0</v>
      </c>
      <c r="J1556" s="239"/>
      <c r="K1556" s="240">
        <f>ROUND(E1556*J1556,2)</f>
        <v>0</v>
      </c>
      <c r="L1556" s="240">
        <v>21</v>
      </c>
      <c r="M1556" s="240">
        <f>G1556*(1+L1556/100)</f>
        <v>0</v>
      </c>
      <c r="N1556" s="238">
        <v>1.4999999999999999E-2</v>
      </c>
      <c r="O1556" s="238">
        <f>ROUND(E1556*N1556,2)</f>
        <v>0.12</v>
      </c>
      <c r="P1556" s="238">
        <v>0</v>
      </c>
      <c r="Q1556" s="238">
        <f>ROUND(E1556*P1556,2)</f>
        <v>0</v>
      </c>
      <c r="R1556" s="240" t="s">
        <v>1684</v>
      </c>
      <c r="S1556" s="240" t="s">
        <v>258</v>
      </c>
      <c r="T1556" s="241" t="s">
        <v>258</v>
      </c>
      <c r="U1556" s="223">
        <v>1.2495700000000001</v>
      </c>
      <c r="V1556" s="223">
        <f>ROUND(E1556*U1556,2)</f>
        <v>10</v>
      </c>
      <c r="W1556" s="223"/>
      <c r="X1556" s="223" t="s">
        <v>809</v>
      </c>
      <c r="Y1556" s="223" t="s">
        <v>261</v>
      </c>
      <c r="Z1556" s="212"/>
      <c r="AA1556" s="212"/>
      <c r="AB1556" s="212"/>
      <c r="AC1556" s="212"/>
      <c r="AD1556" s="212"/>
      <c r="AE1556" s="212"/>
      <c r="AF1556" s="212"/>
      <c r="AG1556" s="212" t="s">
        <v>810</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ht="22.5" outlineLevel="2" x14ac:dyDescent="0.2">
      <c r="A1557" s="219"/>
      <c r="B1557" s="220"/>
      <c r="C1557" s="246" t="s">
        <v>1954</v>
      </c>
      <c r="D1557" s="243"/>
      <c r="E1557" s="243"/>
      <c r="F1557" s="243"/>
      <c r="G1557" s="243"/>
      <c r="H1557" s="223"/>
      <c r="I1557" s="223"/>
      <c r="J1557" s="223"/>
      <c r="K1557" s="223"/>
      <c r="L1557" s="223"/>
      <c r="M1557" s="223"/>
      <c r="N1557" s="222"/>
      <c r="O1557" s="222"/>
      <c r="P1557" s="222"/>
      <c r="Q1557" s="222"/>
      <c r="R1557" s="223"/>
      <c r="S1557" s="223"/>
      <c r="T1557" s="223"/>
      <c r="U1557" s="223"/>
      <c r="V1557" s="223"/>
      <c r="W1557" s="223"/>
      <c r="X1557" s="223"/>
      <c r="Y1557" s="223"/>
      <c r="Z1557" s="212"/>
      <c r="AA1557" s="212"/>
      <c r="AB1557" s="212"/>
      <c r="AC1557" s="212"/>
      <c r="AD1557" s="212"/>
      <c r="AE1557" s="212"/>
      <c r="AF1557" s="212"/>
      <c r="AG1557" s="212" t="s">
        <v>264</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42" t="str">
        <f>C1557</f>
        <v>Podkladový rošt, obklad palubkami z měkkého dřeva šířky do 8 cm na pero a drážku, dodávka materiálu, nátěr dvojnásobný syntetickým lakem.</v>
      </c>
      <c r="BB1557" s="212"/>
      <c r="BC1557" s="212"/>
      <c r="BD1557" s="212"/>
      <c r="BE1557" s="212"/>
      <c r="BF1557" s="212"/>
      <c r="BG1557" s="212"/>
      <c r="BH1557" s="212"/>
    </row>
    <row r="1558" spans="1:60" outlineLevel="2" x14ac:dyDescent="0.2">
      <c r="A1558" s="219"/>
      <c r="B1558" s="220"/>
      <c r="C1558" s="247" t="s">
        <v>1955</v>
      </c>
      <c r="D1558" s="225"/>
      <c r="E1558" s="226">
        <v>8</v>
      </c>
      <c r="F1558" s="223"/>
      <c r="G1558" s="223"/>
      <c r="H1558" s="223"/>
      <c r="I1558" s="223"/>
      <c r="J1558" s="223"/>
      <c r="K1558" s="223"/>
      <c r="L1558" s="223"/>
      <c r="M1558" s="223"/>
      <c r="N1558" s="222"/>
      <c r="O1558" s="222"/>
      <c r="P1558" s="222"/>
      <c r="Q1558" s="222"/>
      <c r="R1558" s="223"/>
      <c r="S1558" s="223"/>
      <c r="T1558" s="223"/>
      <c r="U1558" s="223"/>
      <c r="V1558" s="223"/>
      <c r="W1558" s="223"/>
      <c r="X1558" s="223"/>
      <c r="Y1558" s="223"/>
      <c r="Z1558" s="212"/>
      <c r="AA1558" s="212"/>
      <c r="AB1558" s="212"/>
      <c r="AC1558" s="212"/>
      <c r="AD1558" s="212"/>
      <c r="AE1558" s="212"/>
      <c r="AF1558" s="212"/>
      <c r="AG1558" s="212" t="s">
        <v>289</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ht="22.5" outlineLevel="1" x14ac:dyDescent="0.2">
      <c r="A1559" s="235">
        <v>350</v>
      </c>
      <c r="B1559" s="236" t="s">
        <v>1956</v>
      </c>
      <c r="C1559" s="245" t="s">
        <v>1957</v>
      </c>
      <c r="D1559" s="237" t="s">
        <v>404</v>
      </c>
      <c r="E1559" s="238">
        <v>9.7599999999999996E-3</v>
      </c>
      <c r="F1559" s="239"/>
      <c r="G1559" s="240">
        <f>ROUND(E1559*F1559,2)</f>
        <v>0</v>
      </c>
      <c r="H1559" s="239"/>
      <c r="I1559" s="240">
        <f>ROUND(E1559*H1559,2)</f>
        <v>0</v>
      </c>
      <c r="J1559" s="239"/>
      <c r="K1559" s="240">
        <f>ROUND(E1559*J1559,2)</f>
        <v>0</v>
      </c>
      <c r="L1559" s="240">
        <v>21</v>
      </c>
      <c r="M1559" s="240">
        <f>G1559*(1+L1559/100)</f>
        <v>0</v>
      </c>
      <c r="N1559" s="238">
        <v>1</v>
      </c>
      <c r="O1559" s="238">
        <f>ROUND(E1559*N1559,2)</f>
        <v>0.01</v>
      </c>
      <c r="P1559" s="238">
        <v>0</v>
      </c>
      <c r="Q1559" s="238">
        <f>ROUND(E1559*P1559,2)</f>
        <v>0</v>
      </c>
      <c r="R1559" s="240" t="s">
        <v>461</v>
      </c>
      <c r="S1559" s="240" t="s">
        <v>258</v>
      </c>
      <c r="T1559" s="241" t="s">
        <v>258</v>
      </c>
      <c r="U1559" s="223">
        <v>0</v>
      </c>
      <c r="V1559" s="223">
        <f>ROUND(E1559*U1559,2)</f>
        <v>0</v>
      </c>
      <c r="W1559" s="223"/>
      <c r="X1559" s="223" t="s">
        <v>462</v>
      </c>
      <c r="Y1559" s="223" t="s">
        <v>261</v>
      </c>
      <c r="Z1559" s="212"/>
      <c r="AA1559" s="212"/>
      <c r="AB1559" s="212"/>
      <c r="AC1559" s="212"/>
      <c r="AD1559" s="212"/>
      <c r="AE1559" s="212"/>
      <c r="AF1559" s="212"/>
      <c r="AG1559" s="212" t="s">
        <v>463</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2" x14ac:dyDescent="0.2">
      <c r="A1560" s="219"/>
      <c r="B1560" s="220"/>
      <c r="C1560" s="247" t="s">
        <v>1958</v>
      </c>
      <c r="D1560" s="225"/>
      <c r="E1560" s="226">
        <v>9.7599999999999996E-3</v>
      </c>
      <c r="F1560" s="223"/>
      <c r="G1560" s="223"/>
      <c r="H1560" s="223"/>
      <c r="I1560" s="223"/>
      <c r="J1560" s="223"/>
      <c r="K1560" s="223"/>
      <c r="L1560" s="223"/>
      <c r="M1560" s="223"/>
      <c r="N1560" s="222"/>
      <c r="O1560" s="222"/>
      <c r="P1560" s="222"/>
      <c r="Q1560" s="222"/>
      <c r="R1560" s="223"/>
      <c r="S1560" s="223"/>
      <c r="T1560" s="223"/>
      <c r="U1560" s="223"/>
      <c r="V1560" s="223"/>
      <c r="W1560" s="223"/>
      <c r="X1560" s="223"/>
      <c r="Y1560" s="223"/>
      <c r="Z1560" s="212"/>
      <c r="AA1560" s="212"/>
      <c r="AB1560" s="212"/>
      <c r="AC1560" s="212"/>
      <c r="AD1560" s="212"/>
      <c r="AE1560" s="212"/>
      <c r="AF1560" s="212"/>
      <c r="AG1560" s="212" t="s">
        <v>289</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1" x14ac:dyDescent="0.2">
      <c r="A1561" s="235">
        <v>351</v>
      </c>
      <c r="B1561" s="236" t="s">
        <v>1959</v>
      </c>
      <c r="C1561" s="245" t="s">
        <v>1960</v>
      </c>
      <c r="D1561" s="237" t="s">
        <v>404</v>
      </c>
      <c r="E1561" s="238">
        <v>5.8999999999999999E-3</v>
      </c>
      <c r="F1561" s="239"/>
      <c r="G1561" s="240">
        <f>ROUND(E1561*F1561,2)</f>
        <v>0</v>
      </c>
      <c r="H1561" s="239"/>
      <c r="I1561" s="240">
        <f>ROUND(E1561*H1561,2)</f>
        <v>0</v>
      </c>
      <c r="J1561" s="239"/>
      <c r="K1561" s="240">
        <f>ROUND(E1561*J1561,2)</f>
        <v>0</v>
      </c>
      <c r="L1561" s="240">
        <v>21</v>
      </c>
      <c r="M1561" s="240">
        <f>G1561*(1+L1561/100)</f>
        <v>0</v>
      </c>
      <c r="N1561" s="238">
        <v>1</v>
      </c>
      <c r="O1561" s="238">
        <f>ROUND(E1561*N1561,2)</f>
        <v>0.01</v>
      </c>
      <c r="P1561" s="238">
        <v>0</v>
      </c>
      <c r="Q1561" s="238">
        <f>ROUND(E1561*P1561,2)</f>
        <v>0</v>
      </c>
      <c r="R1561" s="240"/>
      <c r="S1561" s="240" t="s">
        <v>649</v>
      </c>
      <c r="T1561" s="241" t="s">
        <v>258</v>
      </c>
      <c r="U1561" s="223">
        <v>0</v>
      </c>
      <c r="V1561" s="223">
        <f>ROUND(E1561*U1561,2)</f>
        <v>0</v>
      </c>
      <c r="W1561" s="223"/>
      <c r="X1561" s="223" t="s">
        <v>462</v>
      </c>
      <c r="Y1561" s="223" t="s">
        <v>261</v>
      </c>
      <c r="Z1561" s="212"/>
      <c r="AA1561" s="212"/>
      <c r="AB1561" s="212"/>
      <c r="AC1561" s="212"/>
      <c r="AD1561" s="212"/>
      <c r="AE1561" s="212"/>
      <c r="AF1561" s="212"/>
      <c r="AG1561" s="212" t="s">
        <v>463</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2" x14ac:dyDescent="0.2">
      <c r="A1562" s="219"/>
      <c r="B1562" s="220"/>
      <c r="C1562" s="247" t="s">
        <v>1961</v>
      </c>
      <c r="D1562" s="225"/>
      <c r="E1562" s="226">
        <v>5.8999999999999999E-3</v>
      </c>
      <c r="F1562" s="223"/>
      <c r="G1562" s="223"/>
      <c r="H1562" s="223"/>
      <c r="I1562" s="223"/>
      <c r="J1562" s="223"/>
      <c r="K1562" s="223"/>
      <c r="L1562" s="223"/>
      <c r="M1562" s="223"/>
      <c r="N1562" s="222"/>
      <c r="O1562" s="222"/>
      <c r="P1562" s="222"/>
      <c r="Q1562" s="222"/>
      <c r="R1562" s="223"/>
      <c r="S1562" s="223"/>
      <c r="T1562" s="223"/>
      <c r="U1562" s="223"/>
      <c r="V1562" s="223"/>
      <c r="W1562" s="223"/>
      <c r="X1562" s="223"/>
      <c r="Y1562" s="223"/>
      <c r="Z1562" s="212"/>
      <c r="AA1562" s="212"/>
      <c r="AB1562" s="212"/>
      <c r="AC1562" s="212"/>
      <c r="AD1562" s="212"/>
      <c r="AE1562" s="212"/>
      <c r="AF1562" s="212"/>
      <c r="AG1562" s="212" t="s">
        <v>289</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
      <c r="A1563" s="257">
        <v>352</v>
      </c>
      <c r="B1563" s="258" t="s">
        <v>1962</v>
      </c>
      <c r="C1563" s="268" t="s">
        <v>1963</v>
      </c>
      <c r="D1563" s="259" t="s">
        <v>524</v>
      </c>
      <c r="E1563" s="260">
        <v>150</v>
      </c>
      <c r="F1563" s="261"/>
      <c r="G1563" s="262">
        <f>ROUND(E1563*F1563,2)</f>
        <v>0</v>
      </c>
      <c r="H1563" s="261"/>
      <c r="I1563" s="262">
        <f>ROUND(E1563*H1563,2)</f>
        <v>0</v>
      </c>
      <c r="J1563" s="261"/>
      <c r="K1563" s="262">
        <f>ROUND(E1563*J1563,2)</f>
        <v>0</v>
      </c>
      <c r="L1563" s="262">
        <v>21</v>
      </c>
      <c r="M1563" s="262">
        <f>G1563*(1+L1563/100)</f>
        <v>0</v>
      </c>
      <c r="N1563" s="260">
        <v>7.2000000000000005E-4</v>
      </c>
      <c r="O1563" s="260">
        <f>ROUND(E1563*N1563,2)</f>
        <v>0.11</v>
      </c>
      <c r="P1563" s="260">
        <v>0</v>
      </c>
      <c r="Q1563" s="260">
        <f>ROUND(E1563*P1563,2)</f>
        <v>0</v>
      </c>
      <c r="R1563" s="262" t="s">
        <v>461</v>
      </c>
      <c r="S1563" s="262" t="s">
        <v>258</v>
      </c>
      <c r="T1563" s="263" t="s">
        <v>258</v>
      </c>
      <c r="U1563" s="223">
        <v>0</v>
      </c>
      <c r="V1563" s="223">
        <f>ROUND(E1563*U1563,2)</f>
        <v>0</v>
      </c>
      <c r="W1563" s="223"/>
      <c r="X1563" s="223" t="s">
        <v>462</v>
      </c>
      <c r="Y1563" s="223" t="s">
        <v>261</v>
      </c>
      <c r="Z1563" s="212"/>
      <c r="AA1563" s="212"/>
      <c r="AB1563" s="212"/>
      <c r="AC1563" s="212"/>
      <c r="AD1563" s="212"/>
      <c r="AE1563" s="212"/>
      <c r="AF1563" s="212"/>
      <c r="AG1563" s="212" t="s">
        <v>463</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
      <c r="A1564" s="257">
        <v>353</v>
      </c>
      <c r="B1564" s="258" t="s">
        <v>1964</v>
      </c>
      <c r="C1564" s="268" t="s">
        <v>1965</v>
      </c>
      <c r="D1564" s="259" t="s">
        <v>524</v>
      </c>
      <c r="E1564" s="260">
        <v>10</v>
      </c>
      <c r="F1564" s="261"/>
      <c r="G1564" s="262">
        <f>ROUND(E1564*F1564,2)</f>
        <v>0</v>
      </c>
      <c r="H1564" s="261"/>
      <c r="I1564" s="262">
        <f>ROUND(E1564*H1564,2)</f>
        <v>0</v>
      </c>
      <c r="J1564" s="261"/>
      <c r="K1564" s="262">
        <f>ROUND(E1564*J1564,2)</f>
        <v>0</v>
      </c>
      <c r="L1564" s="262">
        <v>21</v>
      </c>
      <c r="M1564" s="262">
        <f>G1564*(1+L1564/100)</f>
        <v>0</v>
      </c>
      <c r="N1564" s="260">
        <v>1.33E-3</v>
      </c>
      <c r="O1564" s="260">
        <f>ROUND(E1564*N1564,2)</f>
        <v>0.01</v>
      </c>
      <c r="P1564" s="260">
        <v>0</v>
      </c>
      <c r="Q1564" s="260">
        <f>ROUND(E1564*P1564,2)</f>
        <v>0</v>
      </c>
      <c r="R1564" s="262" t="s">
        <v>461</v>
      </c>
      <c r="S1564" s="262" t="s">
        <v>258</v>
      </c>
      <c r="T1564" s="263" t="s">
        <v>258</v>
      </c>
      <c r="U1564" s="223">
        <v>0</v>
      </c>
      <c r="V1564" s="223">
        <f>ROUND(E1564*U1564,2)</f>
        <v>0</v>
      </c>
      <c r="W1564" s="223"/>
      <c r="X1564" s="223" t="s">
        <v>462</v>
      </c>
      <c r="Y1564" s="223" t="s">
        <v>261</v>
      </c>
      <c r="Z1564" s="212"/>
      <c r="AA1564" s="212"/>
      <c r="AB1564" s="212"/>
      <c r="AC1564" s="212"/>
      <c r="AD1564" s="212"/>
      <c r="AE1564" s="212"/>
      <c r="AF1564" s="212"/>
      <c r="AG1564" s="212" t="s">
        <v>463</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35">
        <v>354</v>
      </c>
      <c r="B1565" s="236" t="s">
        <v>1966</v>
      </c>
      <c r="C1565" s="245" t="s">
        <v>1967</v>
      </c>
      <c r="D1565" s="237" t="s">
        <v>295</v>
      </c>
      <c r="E1565" s="238">
        <v>5.8319999999999997E-2</v>
      </c>
      <c r="F1565" s="239"/>
      <c r="G1565" s="240">
        <f>ROUND(E1565*F1565,2)</f>
        <v>0</v>
      </c>
      <c r="H1565" s="239"/>
      <c r="I1565" s="240">
        <f>ROUND(E1565*H1565,2)</f>
        <v>0</v>
      </c>
      <c r="J1565" s="239"/>
      <c r="K1565" s="240">
        <f>ROUND(E1565*J1565,2)</f>
        <v>0</v>
      </c>
      <c r="L1565" s="240">
        <v>21</v>
      </c>
      <c r="M1565" s="240">
        <f>G1565*(1+L1565/100)</f>
        <v>0</v>
      </c>
      <c r="N1565" s="238">
        <v>0.55000000000000004</v>
      </c>
      <c r="O1565" s="238">
        <f>ROUND(E1565*N1565,2)</f>
        <v>0.03</v>
      </c>
      <c r="P1565" s="238">
        <v>0</v>
      </c>
      <c r="Q1565" s="238">
        <f>ROUND(E1565*P1565,2)</f>
        <v>0</v>
      </c>
      <c r="R1565" s="240" t="s">
        <v>461</v>
      </c>
      <c r="S1565" s="240" t="s">
        <v>258</v>
      </c>
      <c r="T1565" s="241" t="s">
        <v>258</v>
      </c>
      <c r="U1565" s="223">
        <v>0</v>
      </c>
      <c r="V1565" s="223">
        <f>ROUND(E1565*U1565,2)</f>
        <v>0</v>
      </c>
      <c r="W1565" s="223"/>
      <c r="X1565" s="223" t="s">
        <v>462</v>
      </c>
      <c r="Y1565" s="223" t="s">
        <v>261</v>
      </c>
      <c r="Z1565" s="212"/>
      <c r="AA1565" s="212"/>
      <c r="AB1565" s="212"/>
      <c r="AC1565" s="212"/>
      <c r="AD1565" s="212"/>
      <c r="AE1565" s="212"/>
      <c r="AF1565" s="212"/>
      <c r="AG1565" s="212" t="s">
        <v>463</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
      <c r="A1566" s="219"/>
      <c r="B1566" s="220"/>
      <c r="C1566" s="247" t="s">
        <v>1968</v>
      </c>
      <c r="D1566" s="225"/>
      <c r="E1566" s="226">
        <v>5.8319999999999997E-2</v>
      </c>
      <c r="F1566" s="223"/>
      <c r="G1566" s="223"/>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289</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35">
        <v>355</v>
      </c>
      <c r="B1567" s="236" t="s">
        <v>1969</v>
      </c>
      <c r="C1567" s="245" t="s">
        <v>1970</v>
      </c>
      <c r="D1567" s="237" t="s">
        <v>295</v>
      </c>
      <c r="E1567" s="238">
        <v>3.59856</v>
      </c>
      <c r="F1567" s="239"/>
      <c r="G1567" s="240">
        <f>ROUND(E1567*F1567,2)</f>
        <v>0</v>
      </c>
      <c r="H1567" s="239"/>
      <c r="I1567" s="240">
        <f>ROUND(E1567*H1567,2)</f>
        <v>0</v>
      </c>
      <c r="J1567" s="239"/>
      <c r="K1567" s="240">
        <f>ROUND(E1567*J1567,2)</f>
        <v>0</v>
      </c>
      <c r="L1567" s="240">
        <v>21</v>
      </c>
      <c r="M1567" s="240">
        <f>G1567*(1+L1567/100)</f>
        <v>0</v>
      </c>
      <c r="N1567" s="238">
        <v>0.55000000000000004</v>
      </c>
      <c r="O1567" s="238">
        <f>ROUND(E1567*N1567,2)</f>
        <v>1.98</v>
      </c>
      <c r="P1567" s="238">
        <v>0</v>
      </c>
      <c r="Q1567" s="238">
        <f>ROUND(E1567*P1567,2)</f>
        <v>0</v>
      </c>
      <c r="R1567" s="240" t="s">
        <v>461</v>
      </c>
      <c r="S1567" s="240" t="s">
        <v>258</v>
      </c>
      <c r="T1567" s="241" t="s">
        <v>258</v>
      </c>
      <c r="U1567" s="223">
        <v>0</v>
      </c>
      <c r="V1567" s="223">
        <f>ROUND(E1567*U1567,2)</f>
        <v>0</v>
      </c>
      <c r="W1567" s="223"/>
      <c r="X1567" s="223" t="s">
        <v>462</v>
      </c>
      <c r="Y1567" s="223" t="s">
        <v>261</v>
      </c>
      <c r="Z1567" s="212"/>
      <c r="AA1567" s="212"/>
      <c r="AB1567" s="212"/>
      <c r="AC1567" s="212"/>
      <c r="AD1567" s="212"/>
      <c r="AE1567" s="212"/>
      <c r="AF1567" s="212"/>
      <c r="AG1567" s="212" t="s">
        <v>463</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2" x14ac:dyDescent="0.2">
      <c r="A1568" s="219"/>
      <c r="B1568" s="220"/>
      <c r="C1568" s="270" t="s">
        <v>696</v>
      </c>
      <c r="D1568" s="252"/>
      <c r="E1568" s="253"/>
      <c r="F1568" s="223"/>
      <c r="G1568" s="223"/>
      <c r="H1568" s="223"/>
      <c r="I1568" s="223"/>
      <c r="J1568" s="223"/>
      <c r="K1568" s="223"/>
      <c r="L1568" s="223"/>
      <c r="M1568" s="223"/>
      <c r="N1568" s="222"/>
      <c r="O1568" s="222"/>
      <c r="P1568" s="222"/>
      <c r="Q1568" s="222"/>
      <c r="R1568" s="223"/>
      <c r="S1568" s="223"/>
      <c r="T1568" s="223"/>
      <c r="U1568" s="223"/>
      <c r="V1568" s="223"/>
      <c r="W1568" s="223"/>
      <c r="X1568" s="223"/>
      <c r="Y1568" s="223"/>
      <c r="Z1568" s="212"/>
      <c r="AA1568" s="212"/>
      <c r="AB1568" s="212"/>
      <c r="AC1568" s="212"/>
      <c r="AD1568" s="212"/>
      <c r="AE1568" s="212"/>
      <c r="AF1568" s="212"/>
      <c r="AG1568" s="212" t="s">
        <v>289</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71" t="s">
        <v>1971</v>
      </c>
      <c r="D1569" s="252"/>
      <c r="E1569" s="253">
        <v>0.29952000000000001</v>
      </c>
      <c r="F1569" s="223"/>
      <c r="G1569" s="223"/>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289</v>
      </c>
      <c r="AH1569" s="212">
        <v>2</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71" t="s">
        <v>1972</v>
      </c>
      <c r="D1570" s="252"/>
      <c r="E1570" s="253">
        <v>0.15872</v>
      </c>
      <c r="F1570" s="223"/>
      <c r="G1570" s="223"/>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289</v>
      </c>
      <c r="AH1570" s="212">
        <v>2</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71" t="s">
        <v>1973</v>
      </c>
      <c r="D1571" s="252"/>
      <c r="E1571" s="253">
        <v>0.32256000000000001</v>
      </c>
      <c r="F1571" s="223"/>
      <c r="G1571" s="223"/>
      <c r="H1571" s="223"/>
      <c r="I1571" s="223"/>
      <c r="J1571" s="223"/>
      <c r="K1571" s="223"/>
      <c r="L1571" s="223"/>
      <c r="M1571" s="223"/>
      <c r="N1571" s="222"/>
      <c r="O1571" s="222"/>
      <c r="P1571" s="222"/>
      <c r="Q1571" s="222"/>
      <c r="R1571" s="223"/>
      <c r="S1571" s="223"/>
      <c r="T1571" s="223"/>
      <c r="U1571" s="223"/>
      <c r="V1571" s="223"/>
      <c r="W1571" s="223"/>
      <c r="X1571" s="223"/>
      <c r="Y1571" s="223"/>
      <c r="Z1571" s="212"/>
      <c r="AA1571" s="212"/>
      <c r="AB1571" s="212"/>
      <c r="AC1571" s="212"/>
      <c r="AD1571" s="212"/>
      <c r="AE1571" s="212"/>
      <c r="AF1571" s="212"/>
      <c r="AG1571" s="212" t="s">
        <v>289</v>
      </c>
      <c r="AH1571" s="212">
        <v>2</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71" t="s">
        <v>1974</v>
      </c>
      <c r="D1572" s="252"/>
      <c r="E1572" s="253">
        <v>0.81664000000000003</v>
      </c>
      <c r="F1572" s="223"/>
      <c r="G1572" s="22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289</v>
      </c>
      <c r="AH1572" s="212">
        <v>2</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3" x14ac:dyDescent="0.2">
      <c r="A1573" s="219"/>
      <c r="B1573" s="220"/>
      <c r="C1573" s="271" t="s">
        <v>1975</v>
      </c>
      <c r="D1573" s="252"/>
      <c r="E1573" s="253">
        <v>0.24576000000000001</v>
      </c>
      <c r="F1573" s="223"/>
      <c r="G1573" s="223"/>
      <c r="H1573" s="223"/>
      <c r="I1573" s="223"/>
      <c r="J1573" s="223"/>
      <c r="K1573" s="223"/>
      <c r="L1573" s="223"/>
      <c r="M1573" s="223"/>
      <c r="N1573" s="222"/>
      <c r="O1573" s="222"/>
      <c r="P1573" s="222"/>
      <c r="Q1573" s="222"/>
      <c r="R1573" s="223"/>
      <c r="S1573" s="223"/>
      <c r="T1573" s="223"/>
      <c r="U1573" s="223"/>
      <c r="V1573" s="223"/>
      <c r="W1573" s="223"/>
      <c r="X1573" s="223"/>
      <c r="Y1573" s="223"/>
      <c r="Z1573" s="212"/>
      <c r="AA1573" s="212"/>
      <c r="AB1573" s="212"/>
      <c r="AC1573" s="212"/>
      <c r="AD1573" s="212"/>
      <c r="AE1573" s="212"/>
      <c r="AF1573" s="212"/>
      <c r="AG1573" s="212" t="s">
        <v>289</v>
      </c>
      <c r="AH1573" s="212">
        <v>2</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71" t="s">
        <v>1976</v>
      </c>
      <c r="D1574" s="252"/>
      <c r="E1574" s="253">
        <v>0.26495999999999997</v>
      </c>
      <c r="F1574" s="223"/>
      <c r="G1574" s="223"/>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289</v>
      </c>
      <c r="AH1574" s="212">
        <v>2</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19"/>
      <c r="B1575" s="220"/>
      <c r="C1575" s="271" t="s">
        <v>1790</v>
      </c>
      <c r="D1575" s="252"/>
      <c r="E1575" s="253">
        <v>0.13056000000000001</v>
      </c>
      <c r="F1575" s="223"/>
      <c r="G1575" s="223"/>
      <c r="H1575" s="223"/>
      <c r="I1575" s="223"/>
      <c r="J1575" s="223"/>
      <c r="K1575" s="223"/>
      <c r="L1575" s="223"/>
      <c r="M1575" s="223"/>
      <c r="N1575" s="222"/>
      <c r="O1575" s="222"/>
      <c r="P1575" s="222"/>
      <c r="Q1575" s="222"/>
      <c r="R1575" s="223"/>
      <c r="S1575" s="223"/>
      <c r="T1575" s="223"/>
      <c r="U1575" s="223"/>
      <c r="V1575" s="223"/>
      <c r="W1575" s="223"/>
      <c r="X1575" s="223"/>
      <c r="Y1575" s="223"/>
      <c r="Z1575" s="212"/>
      <c r="AA1575" s="212"/>
      <c r="AB1575" s="212"/>
      <c r="AC1575" s="212"/>
      <c r="AD1575" s="212"/>
      <c r="AE1575" s="212"/>
      <c r="AF1575" s="212"/>
      <c r="AG1575" s="212" t="s">
        <v>289</v>
      </c>
      <c r="AH1575" s="212">
        <v>2</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3" x14ac:dyDescent="0.2">
      <c r="A1576" s="219"/>
      <c r="B1576" s="220"/>
      <c r="C1576" s="271" t="s">
        <v>1791</v>
      </c>
      <c r="D1576" s="252"/>
      <c r="E1576" s="253">
        <v>0.13568</v>
      </c>
      <c r="F1576" s="223"/>
      <c r="G1576" s="223"/>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289</v>
      </c>
      <c r="AH1576" s="212">
        <v>2</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71" t="s">
        <v>1795</v>
      </c>
      <c r="D1577" s="252"/>
      <c r="E1577" s="253">
        <v>0.14591999999999999</v>
      </c>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289</v>
      </c>
      <c r="AH1577" s="212">
        <v>2</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71" t="s">
        <v>1977</v>
      </c>
      <c r="D1578" s="252"/>
      <c r="E1578" s="253">
        <v>0.13439999999999999</v>
      </c>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289</v>
      </c>
      <c r="AH1578" s="212">
        <v>2</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71" t="s">
        <v>1978</v>
      </c>
      <c r="D1579" s="252"/>
      <c r="E1579" s="253">
        <v>0.498</v>
      </c>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289</v>
      </c>
      <c r="AH1579" s="212">
        <v>2</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71" t="s">
        <v>1979</v>
      </c>
      <c r="D1580" s="252"/>
      <c r="E1580" s="253">
        <v>0.17927999999999999</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289</v>
      </c>
      <c r="AH1580" s="212">
        <v>2</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72" t="s">
        <v>701</v>
      </c>
      <c r="D1581" s="254"/>
      <c r="E1581" s="255">
        <v>3.3319999999999999</v>
      </c>
      <c r="F1581" s="223"/>
      <c r="G1581" s="223"/>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289</v>
      </c>
      <c r="AH1581" s="212">
        <v>3</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70" t="s">
        <v>702</v>
      </c>
      <c r="D1582" s="252"/>
      <c r="E1582" s="253"/>
      <c r="F1582" s="223"/>
      <c r="G1582" s="22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289</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47" t="s">
        <v>1980</v>
      </c>
      <c r="D1583" s="225"/>
      <c r="E1583" s="226">
        <v>3.59856</v>
      </c>
      <c r="F1583" s="223"/>
      <c r="G1583" s="223"/>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289</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
      <c r="A1584" s="235">
        <v>356</v>
      </c>
      <c r="B1584" s="236" t="s">
        <v>1981</v>
      </c>
      <c r="C1584" s="245" t="s">
        <v>1982</v>
      </c>
      <c r="D1584" s="237" t="s">
        <v>295</v>
      </c>
      <c r="E1584" s="238">
        <v>0.31103999999999998</v>
      </c>
      <c r="F1584" s="239"/>
      <c r="G1584" s="240">
        <f>ROUND(E1584*F1584,2)</f>
        <v>0</v>
      </c>
      <c r="H1584" s="239"/>
      <c r="I1584" s="240">
        <f>ROUND(E1584*H1584,2)</f>
        <v>0</v>
      </c>
      <c r="J1584" s="239"/>
      <c r="K1584" s="240">
        <f>ROUND(E1584*J1584,2)</f>
        <v>0</v>
      </c>
      <c r="L1584" s="240">
        <v>21</v>
      </c>
      <c r="M1584" s="240">
        <f>G1584*(1+L1584/100)</f>
        <v>0</v>
      </c>
      <c r="N1584" s="238">
        <v>0.55000000000000004</v>
      </c>
      <c r="O1584" s="238">
        <f>ROUND(E1584*N1584,2)</f>
        <v>0.17</v>
      </c>
      <c r="P1584" s="238">
        <v>0</v>
      </c>
      <c r="Q1584" s="238">
        <f>ROUND(E1584*P1584,2)</f>
        <v>0</v>
      </c>
      <c r="R1584" s="240" t="s">
        <v>461</v>
      </c>
      <c r="S1584" s="240" t="s">
        <v>258</v>
      </c>
      <c r="T1584" s="241" t="s">
        <v>258</v>
      </c>
      <c r="U1584" s="223">
        <v>0</v>
      </c>
      <c r="V1584" s="223">
        <f>ROUND(E1584*U1584,2)</f>
        <v>0</v>
      </c>
      <c r="W1584" s="223"/>
      <c r="X1584" s="223" t="s">
        <v>462</v>
      </c>
      <c r="Y1584" s="223" t="s">
        <v>261</v>
      </c>
      <c r="Z1584" s="212"/>
      <c r="AA1584" s="212"/>
      <c r="AB1584" s="212"/>
      <c r="AC1584" s="212"/>
      <c r="AD1584" s="212"/>
      <c r="AE1584" s="212"/>
      <c r="AF1584" s="212"/>
      <c r="AG1584" s="212" t="s">
        <v>463</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2" x14ac:dyDescent="0.2">
      <c r="A1585" s="219"/>
      <c r="B1585" s="220"/>
      <c r="C1585" s="247" t="s">
        <v>1983</v>
      </c>
      <c r="D1585" s="225"/>
      <c r="E1585" s="226">
        <v>0.31103999999999998</v>
      </c>
      <c r="F1585" s="223"/>
      <c r="G1585" s="223"/>
      <c r="H1585" s="223"/>
      <c r="I1585" s="223"/>
      <c r="J1585" s="223"/>
      <c r="K1585" s="223"/>
      <c r="L1585" s="223"/>
      <c r="M1585" s="223"/>
      <c r="N1585" s="222"/>
      <c r="O1585" s="222"/>
      <c r="P1585" s="222"/>
      <c r="Q1585" s="222"/>
      <c r="R1585" s="223"/>
      <c r="S1585" s="223"/>
      <c r="T1585" s="223"/>
      <c r="U1585" s="223"/>
      <c r="V1585" s="223"/>
      <c r="W1585" s="223"/>
      <c r="X1585" s="223"/>
      <c r="Y1585" s="223"/>
      <c r="Z1585" s="212"/>
      <c r="AA1585" s="212"/>
      <c r="AB1585" s="212"/>
      <c r="AC1585" s="212"/>
      <c r="AD1585" s="212"/>
      <c r="AE1585" s="212"/>
      <c r="AF1585" s="212"/>
      <c r="AG1585" s="212" t="s">
        <v>289</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1" x14ac:dyDescent="0.2">
      <c r="A1586" s="235">
        <v>357</v>
      </c>
      <c r="B1586" s="236" t="s">
        <v>1984</v>
      </c>
      <c r="C1586" s="245" t="s">
        <v>1985</v>
      </c>
      <c r="D1586" s="237" t="s">
        <v>295</v>
      </c>
      <c r="E1586" s="238">
        <v>1.5246</v>
      </c>
      <c r="F1586" s="239"/>
      <c r="G1586" s="240">
        <f>ROUND(E1586*F1586,2)</f>
        <v>0</v>
      </c>
      <c r="H1586" s="239"/>
      <c r="I1586" s="240">
        <f>ROUND(E1586*H1586,2)</f>
        <v>0</v>
      </c>
      <c r="J1586" s="239"/>
      <c r="K1586" s="240">
        <f>ROUND(E1586*J1586,2)</f>
        <v>0</v>
      </c>
      <c r="L1586" s="240">
        <v>21</v>
      </c>
      <c r="M1586" s="240">
        <f>G1586*(1+L1586/100)</f>
        <v>0</v>
      </c>
      <c r="N1586" s="238">
        <v>0.55000000000000004</v>
      </c>
      <c r="O1586" s="238">
        <f>ROUND(E1586*N1586,2)</f>
        <v>0.84</v>
      </c>
      <c r="P1586" s="238">
        <v>0</v>
      </c>
      <c r="Q1586" s="238">
        <f>ROUND(E1586*P1586,2)</f>
        <v>0</v>
      </c>
      <c r="R1586" s="240" t="s">
        <v>461</v>
      </c>
      <c r="S1586" s="240" t="s">
        <v>258</v>
      </c>
      <c r="T1586" s="241" t="s">
        <v>258</v>
      </c>
      <c r="U1586" s="223">
        <v>0</v>
      </c>
      <c r="V1586" s="223">
        <f>ROUND(E1586*U1586,2)</f>
        <v>0</v>
      </c>
      <c r="W1586" s="223"/>
      <c r="X1586" s="223" t="s">
        <v>462</v>
      </c>
      <c r="Y1586" s="223" t="s">
        <v>261</v>
      </c>
      <c r="Z1586" s="212"/>
      <c r="AA1586" s="212"/>
      <c r="AB1586" s="212"/>
      <c r="AC1586" s="212"/>
      <c r="AD1586" s="212"/>
      <c r="AE1586" s="212"/>
      <c r="AF1586" s="212"/>
      <c r="AG1586" s="212" t="s">
        <v>463</v>
      </c>
      <c r="AH1586" s="212"/>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2" x14ac:dyDescent="0.2">
      <c r="A1587" s="219"/>
      <c r="B1587" s="220"/>
      <c r="C1587" s="247" t="s">
        <v>1986</v>
      </c>
      <c r="D1587" s="225"/>
      <c r="E1587" s="226">
        <v>1.5246</v>
      </c>
      <c r="F1587" s="223"/>
      <c r="G1587" s="223"/>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289</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1" x14ac:dyDescent="0.2">
      <c r="A1588" s="235">
        <v>358</v>
      </c>
      <c r="B1588" s="236" t="s">
        <v>1987</v>
      </c>
      <c r="C1588" s="245" t="s">
        <v>1988</v>
      </c>
      <c r="D1588" s="237" t="s">
        <v>295</v>
      </c>
      <c r="E1588" s="238">
        <v>0.26135999999999998</v>
      </c>
      <c r="F1588" s="239"/>
      <c r="G1588" s="240">
        <f>ROUND(E1588*F1588,2)</f>
        <v>0</v>
      </c>
      <c r="H1588" s="239"/>
      <c r="I1588" s="240">
        <f>ROUND(E1588*H1588,2)</f>
        <v>0</v>
      </c>
      <c r="J1588" s="239"/>
      <c r="K1588" s="240">
        <f>ROUND(E1588*J1588,2)</f>
        <v>0</v>
      </c>
      <c r="L1588" s="240">
        <v>21</v>
      </c>
      <c r="M1588" s="240">
        <f>G1588*(1+L1588/100)</f>
        <v>0</v>
      </c>
      <c r="N1588" s="238">
        <v>0.55000000000000004</v>
      </c>
      <c r="O1588" s="238">
        <f>ROUND(E1588*N1588,2)</f>
        <v>0.14000000000000001</v>
      </c>
      <c r="P1588" s="238">
        <v>0</v>
      </c>
      <c r="Q1588" s="238">
        <f>ROUND(E1588*P1588,2)</f>
        <v>0</v>
      </c>
      <c r="R1588" s="240" t="s">
        <v>461</v>
      </c>
      <c r="S1588" s="240" t="s">
        <v>258</v>
      </c>
      <c r="T1588" s="241" t="s">
        <v>258</v>
      </c>
      <c r="U1588" s="223">
        <v>0</v>
      </c>
      <c r="V1588" s="223">
        <f>ROUND(E1588*U1588,2)</f>
        <v>0</v>
      </c>
      <c r="W1588" s="223"/>
      <c r="X1588" s="223" t="s">
        <v>462</v>
      </c>
      <c r="Y1588" s="223" t="s">
        <v>261</v>
      </c>
      <c r="Z1588" s="212"/>
      <c r="AA1588" s="212"/>
      <c r="AB1588" s="212"/>
      <c r="AC1588" s="212"/>
      <c r="AD1588" s="212"/>
      <c r="AE1588" s="212"/>
      <c r="AF1588" s="212"/>
      <c r="AG1588" s="212" t="s">
        <v>463</v>
      </c>
      <c r="AH1588" s="212"/>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2" x14ac:dyDescent="0.2">
      <c r="A1589" s="219"/>
      <c r="B1589" s="220"/>
      <c r="C1589" s="247" t="s">
        <v>571</v>
      </c>
      <c r="D1589" s="225"/>
      <c r="E1589" s="226"/>
      <c r="F1589" s="223"/>
      <c r="G1589" s="223"/>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289</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3" x14ac:dyDescent="0.2">
      <c r="A1590" s="219"/>
      <c r="B1590" s="220"/>
      <c r="C1590" s="247" t="s">
        <v>1989</v>
      </c>
      <c r="D1590" s="225"/>
      <c r="E1590" s="226">
        <v>0.26135999999999998</v>
      </c>
      <c r="F1590" s="223"/>
      <c r="G1590" s="223"/>
      <c r="H1590" s="223"/>
      <c r="I1590" s="223"/>
      <c r="J1590" s="223"/>
      <c r="K1590" s="223"/>
      <c r="L1590" s="223"/>
      <c r="M1590" s="223"/>
      <c r="N1590" s="222"/>
      <c r="O1590" s="222"/>
      <c r="P1590" s="222"/>
      <c r="Q1590" s="222"/>
      <c r="R1590" s="223"/>
      <c r="S1590" s="223"/>
      <c r="T1590" s="223"/>
      <c r="U1590" s="223"/>
      <c r="V1590" s="223"/>
      <c r="W1590" s="223"/>
      <c r="X1590" s="223"/>
      <c r="Y1590" s="223"/>
      <c r="Z1590" s="212"/>
      <c r="AA1590" s="212"/>
      <c r="AB1590" s="212"/>
      <c r="AC1590" s="212"/>
      <c r="AD1590" s="212"/>
      <c r="AE1590" s="212"/>
      <c r="AF1590" s="212"/>
      <c r="AG1590" s="212" t="s">
        <v>289</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1" x14ac:dyDescent="0.2">
      <c r="A1591" s="235">
        <v>359</v>
      </c>
      <c r="B1591" s="236" t="s">
        <v>1990</v>
      </c>
      <c r="C1591" s="245" t="s">
        <v>1991</v>
      </c>
      <c r="D1591" s="237" t="s">
        <v>295</v>
      </c>
      <c r="E1591" s="238">
        <v>0.44452999999999998</v>
      </c>
      <c r="F1591" s="239"/>
      <c r="G1591" s="240">
        <f>ROUND(E1591*F1591,2)</f>
        <v>0</v>
      </c>
      <c r="H1591" s="239"/>
      <c r="I1591" s="240">
        <f>ROUND(E1591*H1591,2)</f>
        <v>0</v>
      </c>
      <c r="J1591" s="239"/>
      <c r="K1591" s="240">
        <f>ROUND(E1591*J1591,2)</f>
        <v>0</v>
      </c>
      <c r="L1591" s="240">
        <v>21</v>
      </c>
      <c r="M1591" s="240">
        <f>G1591*(1+L1591/100)</f>
        <v>0</v>
      </c>
      <c r="N1591" s="238">
        <v>0.55000000000000004</v>
      </c>
      <c r="O1591" s="238">
        <f>ROUND(E1591*N1591,2)</f>
        <v>0.24</v>
      </c>
      <c r="P1591" s="238">
        <v>0</v>
      </c>
      <c r="Q1591" s="238">
        <f>ROUND(E1591*P1591,2)</f>
        <v>0</v>
      </c>
      <c r="R1591" s="240" t="s">
        <v>461</v>
      </c>
      <c r="S1591" s="240" t="s">
        <v>258</v>
      </c>
      <c r="T1591" s="241" t="s">
        <v>258</v>
      </c>
      <c r="U1591" s="223">
        <v>0</v>
      </c>
      <c r="V1591" s="223">
        <f>ROUND(E1591*U1591,2)</f>
        <v>0</v>
      </c>
      <c r="W1591" s="223"/>
      <c r="X1591" s="223" t="s">
        <v>462</v>
      </c>
      <c r="Y1591" s="223" t="s">
        <v>261</v>
      </c>
      <c r="Z1591" s="212"/>
      <c r="AA1591" s="212"/>
      <c r="AB1591" s="212"/>
      <c r="AC1591" s="212"/>
      <c r="AD1591" s="212"/>
      <c r="AE1591" s="212"/>
      <c r="AF1591" s="212"/>
      <c r="AG1591" s="212" t="s">
        <v>463</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2" x14ac:dyDescent="0.2">
      <c r="A1592" s="219"/>
      <c r="B1592" s="220"/>
      <c r="C1592" s="270" t="s">
        <v>696</v>
      </c>
      <c r="D1592" s="252"/>
      <c r="E1592" s="253"/>
      <c r="F1592" s="223"/>
      <c r="G1592" s="223"/>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289</v>
      </c>
      <c r="AH1592" s="212"/>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71" t="s">
        <v>1992</v>
      </c>
      <c r="D1593" s="252"/>
      <c r="E1593" s="253">
        <v>6.7199999999999996E-2</v>
      </c>
      <c r="F1593" s="223"/>
      <c r="G1593" s="223"/>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289</v>
      </c>
      <c r="AH1593" s="212">
        <v>2</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71" t="s">
        <v>1993</v>
      </c>
      <c r="D1594" s="252"/>
      <c r="E1594" s="253">
        <v>0.28560000000000002</v>
      </c>
      <c r="F1594" s="223"/>
      <c r="G1594" s="223"/>
      <c r="H1594" s="223"/>
      <c r="I1594" s="223"/>
      <c r="J1594" s="223"/>
      <c r="K1594" s="223"/>
      <c r="L1594" s="223"/>
      <c r="M1594" s="223"/>
      <c r="N1594" s="222"/>
      <c r="O1594" s="222"/>
      <c r="P1594" s="222"/>
      <c r="Q1594" s="222"/>
      <c r="R1594" s="223"/>
      <c r="S1594" s="223"/>
      <c r="T1594" s="223"/>
      <c r="U1594" s="223"/>
      <c r="V1594" s="223"/>
      <c r="W1594" s="223"/>
      <c r="X1594" s="223"/>
      <c r="Y1594" s="223"/>
      <c r="Z1594" s="212"/>
      <c r="AA1594" s="212"/>
      <c r="AB1594" s="212"/>
      <c r="AC1594" s="212"/>
      <c r="AD1594" s="212"/>
      <c r="AE1594" s="212"/>
      <c r="AF1594" s="212"/>
      <c r="AG1594" s="212" t="s">
        <v>289</v>
      </c>
      <c r="AH1594" s="212">
        <v>2</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71" t="s">
        <v>1994</v>
      </c>
      <c r="D1595" s="252"/>
      <c r="E1595" s="253">
        <v>5.8799999999999998E-2</v>
      </c>
      <c r="F1595" s="223"/>
      <c r="G1595" s="223"/>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289</v>
      </c>
      <c r="AH1595" s="212">
        <v>2</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3" x14ac:dyDescent="0.2">
      <c r="A1596" s="219"/>
      <c r="B1596" s="220"/>
      <c r="C1596" s="272" t="s">
        <v>701</v>
      </c>
      <c r="D1596" s="254"/>
      <c r="E1596" s="255">
        <v>0.41160000000000002</v>
      </c>
      <c r="F1596" s="223"/>
      <c r="G1596" s="223"/>
      <c r="H1596" s="223"/>
      <c r="I1596" s="223"/>
      <c r="J1596" s="223"/>
      <c r="K1596" s="223"/>
      <c r="L1596" s="223"/>
      <c r="M1596" s="223"/>
      <c r="N1596" s="222"/>
      <c r="O1596" s="222"/>
      <c r="P1596" s="222"/>
      <c r="Q1596" s="222"/>
      <c r="R1596" s="223"/>
      <c r="S1596" s="223"/>
      <c r="T1596" s="223"/>
      <c r="U1596" s="223"/>
      <c r="V1596" s="223"/>
      <c r="W1596" s="223"/>
      <c r="X1596" s="223"/>
      <c r="Y1596" s="223"/>
      <c r="Z1596" s="212"/>
      <c r="AA1596" s="212"/>
      <c r="AB1596" s="212"/>
      <c r="AC1596" s="212"/>
      <c r="AD1596" s="212"/>
      <c r="AE1596" s="212"/>
      <c r="AF1596" s="212"/>
      <c r="AG1596" s="212" t="s">
        <v>289</v>
      </c>
      <c r="AH1596" s="212">
        <v>3</v>
      </c>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3" x14ac:dyDescent="0.2">
      <c r="A1597" s="219"/>
      <c r="B1597" s="220"/>
      <c r="C1597" s="270" t="s">
        <v>702</v>
      </c>
      <c r="D1597" s="252"/>
      <c r="E1597" s="253"/>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289</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3" x14ac:dyDescent="0.2">
      <c r="A1598" s="219"/>
      <c r="B1598" s="220"/>
      <c r="C1598" s="247" t="s">
        <v>1995</v>
      </c>
      <c r="D1598" s="225"/>
      <c r="E1598" s="226">
        <v>0.44452999999999998</v>
      </c>
      <c r="F1598" s="223"/>
      <c r="G1598" s="223"/>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289</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1" x14ac:dyDescent="0.2">
      <c r="A1599" s="235">
        <v>360</v>
      </c>
      <c r="B1599" s="236" t="s">
        <v>1996</v>
      </c>
      <c r="C1599" s="245" t="s">
        <v>1991</v>
      </c>
      <c r="D1599" s="237" t="s">
        <v>295</v>
      </c>
      <c r="E1599" s="238">
        <v>0.23224</v>
      </c>
      <c r="F1599" s="239"/>
      <c r="G1599" s="240">
        <f>ROUND(E1599*F1599,2)</f>
        <v>0</v>
      </c>
      <c r="H1599" s="239"/>
      <c r="I1599" s="240">
        <f>ROUND(E1599*H1599,2)</f>
        <v>0</v>
      </c>
      <c r="J1599" s="239"/>
      <c r="K1599" s="240">
        <f>ROUND(E1599*J1599,2)</f>
        <v>0</v>
      </c>
      <c r="L1599" s="240">
        <v>21</v>
      </c>
      <c r="M1599" s="240">
        <f>G1599*(1+L1599/100)</f>
        <v>0</v>
      </c>
      <c r="N1599" s="238">
        <v>0.55000000000000004</v>
      </c>
      <c r="O1599" s="238">
        <f>ROUND(E1599*N1599,2)</f>
        <v>0.13</v>
      </c>
      <c r="P1599" s="238">
        <v>0</v>
      </c>
      <c r="Q1599" s="238">
        <f>ROUND(E1599*P1599,2)</f>
        <v>0</v>
      </c>
      <c r="R1599" s="240" t="s">
        <v>461</v>
      </c>
      <c r="S1599" s="240" t="s">
        <v>258</v>
      </c>
      <c r="T1599" s="241" t="s">
        <v>258</v>
      </c>
      <c r="U1599" s="223">
        <v>0</v>
      </c>
      <c r="V1599" s="223">
        <f>ROUND(E1599*U1599,2)</f>
        <v>0</v>
      </c>
      <c r="W1599" s="223"/>
      <c r="X1599" s="223" t="s">
        <v>462</v>
      </c>
      <c r="Y1599" s="223" t="s">
        <v>261</v>
      </c>
      <c r="Z1599" s="212"/>
      <c r="AA1599" s="212"/>
      <c r="AB1599" s="212"/>
      <c r="AC1599" s="212"/>
      <c r="AD1599" s="212"/>
      <c r="AE1599" s="212"/>
      <c r="AF1599" s="212"/>
      <c r="AG1599" s="212" t="s">
        <v>463</v>
      </c>
      <c r="AH1599" s="212"/>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2" x14ac:dyDescent="0.2">
      <c r="A1600" s="219"/>
      <c r="B1600" s="220"/>
      <c r="C1600" s="247" t="s">
        <v>1997</v>
      </c>
      <c r="D1600" s="225"/>
      <c r="E1600" s="226">
        <v>0.23224</v>
      </c>
      <c r="F1600" s="223"/>
      <c r="G1600" s="223"/>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289</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1" x14ac:dyDescent="0.2">
      <c r="A1601" s="235">
        <v>361</v>
      </c>
      <c r="B1601" s="236" t="s">
        <v>1998</v>
      </c>
      <c r="C1601" s="245" t="s">
        <v>1991</v>
      </c>
      <c r="D1601" s="237" t="s">
        <v>295</v>
      </c>
      <c r="E1601" s="238">
        <v>0.51529000000000003</v>
      </c>
      <c r="F1601" s="239"/>
      <c r="G1601" s="240">
        <f>ROUND(E1601*F1601,2)</f>
        <v>0</v>
      </c>
      <c r="H1601" s="239"/>
      <c r="I1601" s="240">
        <f>ROUND(E1601*H1601,2)</f>
        <v>0</v>
      </c>
      <c r="J1601" s="239"/>
      <c r="K1601" s="240">
        <f>ROUND(E1601*J1601,2)</f>
        <v>0</v>
      </c>
      <c r="L1601" s="240">
        <v>21</v>
      </c>
      <c r="M1601" s="240">
        <f>G1601*(1+L1601/100)</f>
        <v>0</v>
      </c>
      <c r="N1601" s="238">
        <v>0.55000000000000004</v>
      </c>
      <c r="O1601" s="238">
        <f>ROUND(E1601*N1601,2)</f>
        <v>0.28000000000000003</v>
      </c>
      <c r="P1601" s="238">
        <v>0</v>
      </c>
      <c r="Q1601" s="238">
        <f>ROUND(E1601*P1601,2)</f>
        <v>0</v>
      </c>
      <c r="R1601" s="240" t="s">
        <v>461</v>
      </c>
      <c r="S1601" s="240" t="s">
        <v>258</v>
      </c>
      <c r="T1601" s="241" t="s">
        <v>258</v>
      </c>
      <c r="U1601" s="223">
        <v>0</v>
      </c>
      <c r="V1601" s="223">
        <f>ROUND(E1601*U1601,2)</f>
        <v>0</v>
      </c>
      <c r="W1601" s="223"/>
      <c r="X1601" s="223" t="s">
        <v>462</v>
      </c>
      <c r="Y1601" s="223" t="s">
        <v>261</v>
      </c>
      <c r="Z1601" s="212"/>
      <c r="AA1601" s="212"/>
      <c r="AB1601" s="212"/>
      <c r="AC1601" s="212"/>
      <c r="AD1601" s="212"/>
      <c r="AE1601" s="212"/>
      <c r="AF1601" s="212"/>
      <c r="AG1601" s="212" t="s">
        <v>463</v>
      </c>
      <c r="AH1601" s="212"/>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2" x14ac:dyDescent="0.2">
      <c r="A1602" s="219"/>
      <c r="B1602" s="220"/>
      <c r="C1602" s="247" t="s">
        <v>1999</v>
      </c>
      <c r="D1602" s="225"/>
      <c r="E1602" s="226">
        <v>0.51529000000000003</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289</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1" x14ac:dyDescent="0.2">
      <c r="A1603" s="235">
        <v>362</v>
      </c>
      <c r="B1603" s="236" t="s">
        <v>2000</v>
      </c>
      <c r="C1603" s="245" t="s">
        <v>1991</v>
      </c>
      <c r="D1603" s="237" t="s">
        <v>295</v>
      </c>
      <c r="E1603" s="238">
        <v>1.97268</v>
      </c>
      <c r="F1603" s="239"/>
      <c r="G1603" s="240">
        <f>ROUND(E1603*F1603,2)</f>
        <v>0</v>
      </c>
      <c r="H1603" s="239"/>
      <c r="I1603" s="240">
        <f>ROUND(E1603*H1603,2)</f>
        <v>0</v>
      </c>
      <c r="J1603" s="239"/>
      <c r="K1603" s="240">
        <f>ROUND(E1603*J1603,2)</f>
        <v>0</v>
      </c>
      <c r="L1603" s="240">
        <v>21</v>
      </c>
      <c r="M1603" s="240">
        <f>G1603*(1+L1603/100)</f>
        <v>0</v>
      </c>
      <c r="N1603" s="238">
        <v>0.55000000000000004</v>
      </c>
      <c r="O1603" s="238">
        <f>ROUND(E1603*N1603,2)</f>
        <v>1.08</v>
      </c>
      <c r="P1603" s="238">
        <v>0</v>
      </c>
      <c r="Q1603" s="238">
        <f>ROUND(E1603*P1603,2)</f>
        <v>0</v>
      </c>
      <c r="R1603" s="240" t="s">
        <v>461</v>
      </c>
      <c r="S1603" s="240" t="s">
        <v>258</v>
      </c>
      <c r="T1603" s="241" t="s">
        <v>258</v>
      </c>
      <c r="U1603" s="223">
        <v>0</v>
      </c>
      <c r="V1603" s="223">
        <f>ROUND(E1603*U1603,2)</f>
        <v>0</v>
      </c>
      <c r="W1603" s="223"/>
      <c r="X1603" s="223" t="s">
        <v>462</v>
      </c>
      <c r="Y1603" s="223" t="s">
        <v>261</v>
      </c>
      <c r="Z1603" s="212"/>
      <c r="AA1603" s="212"/>
      <c r="AB1603" s="212"/>
      <c r="AC1603" s="212"/>
      <c r="AD1603" s="212"/>
      <c r="AE1603" s="212"/>
      <c r="AF1603" s="212"/>
      <c r="AG1603" s="212" t="s">
        <v>463</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2" x14ac:dyDescent="0.2">
      <c r="A1604" s="219"/>
      <c r="B1604" s="220"/>
      <c r="C1604" s="270" t="s">
        <v>696</v>
      </c>
      <c r="D1604" s="252"/>
      <c r="E1604" s="253"/>
      <c r="F1604" s="223"/>
      <c r="G1604" s="223"/>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289</v>
      </c>
      <c r="AH1604" s="212"/>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71" t="s">
        <v>2001</v>
      </c>
      <c r="D1605" s="252"/>
      <c r="E1605" s="253">
        <v>0.30719999999999997</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289</v>
      </c>
      <c r="AH1605" s="212">
        <v>2</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71" t="s">
        <v>2002</v>
      </c>
      <c r="D1606" s="252"/>
      <c r="E1606" s="253">
        <v>0.18432000000000001</v>
      </c>
      <c r="F1606" s="223"/>
      <c r="G1606" s="223"/>
      <c r="H1606" s="223"/>
      <c r="I1606" s="223"/>
      <c r="J1606" s="223"/>
      <c r="K1606" s="223"/>
      <c r="L1606" s="223"/>
      <c r="M1606" s="223"/>
      <c r="N1606" s="222"/>
      <c r="O1606" s="222"/>
      <c r="P1606" s="222"/>
      <c r="Q1606" s="222"/>
      <c r="R1606" s="223"/>
      <c r="S1606" s="223"/>
      <c r="T1606" s="223"/>
      <c r="U1606" s="223"/>
      <c r="V1606" s="223"/>
      <c r="W1606" s="223"/>
      <c r="X1606" s="223"/>
      <c r="Y1606" s="223"/>
      <c r="Z1606" s="212"/>
      <c r="AA1606" s="212"/>
      <c r="AB1606" s="212"/>
      <c r="AC1606" s="212"/>
      <c r="AD1606" s="212"/>
      <c r="AE1606" s="212"/>
      <c r="AF1606" s="212"/>
      <c r="AG1606" s="212" t="s">
        <v>289</v>
      </c>
      <c r="AH1606" s="212">
        <v>2</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71" t="s">
        <v>1792</v>
      </c>
      <c r="D1607" s="252"/>
      <c r="E1607" s="253">
        <v>0.15359999999999999</v>
      </c>
      <c r="F1607" s="223"/>
      <c r="G1607" s="223"/>
      <c r="H1607" s="223"/>
      <c r="I1607" s="223"/>
      <c r="J1607" s="223"/>
      <c r="K1607" s="223"/>
      <c r="L1607" s="223"/>
      <c r="M1607" s="223"/>
      <c r="N1607" s="222"/>
      <c r="O1607" s="222"/>
      <c r="P1607" s="222"/>
      <c r="Q1607" s="222"/>
      <c r="R1607" s="223"/>
      <c r="S1607" s="223"/>
      <c r="T1607" s="223"/>
      <c r="U1607" s="223"/>
      <c r="V1607" s="223"/>
      <c r="W1607" s="223"/>
      <c r="X1607" s="223"/>
      <c r="Y1607" s="223"/>
      <c r="Z1607" s="212"/>
      <c r="AA1607" s="212"/>
      <c r="AB1607" s="212"/>
      <c r="AC1607" s="212"/>
      <c r="AD1607" s="212"/>
      <c r="AE1607" s="212"/>
      <c r="AF1607" s="212"/>
      <c r="AG1607" s="212" t="s">
        <v>289</v>
      </c>
      <c r="AH1607" s="212">
        <v>2</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71" t="s">
        <v>1793</v>
      </c>
      <c r="D1608" s="252"/>
      <c r="E1608" s="253">
        <v>9.2160000000000006E-2</v>
      </c>
      <c r="F1608" s="223"/>
      <c r="G1608" s="223"/>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289</v>
      </c>
      <c r="AH1608" s="212">
        <v>2</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71" t="s">
        <v>1794</v>
      </c>
      <c r="D1609" s="252"/>
      <c r="E1609" s="253">
        <v>0.17408000000000001</v>
      </c>
      <c r="F1609" s="223"/>
      <c r="G1609" s="223"/>
      <c r="H1609" s="223"/>
      <c r="I1609" s="223"/>
      <c r="J1609" s="223"/>
      <c r="K1609" s="223"/>
      <c r="L1609" s="223"/>
      <c r="M1609" s="223"/>
      <c r="N1609" s="222"/>
      <c r="O1609" s="222"/>
      <c r="P1609" s="222"/>
      <c r="Q1609" s="222"/>
      <c r="R1609" s="223"/>
      <c r="S1609" s="223"/>
      <c r="T1609" s="223"/>
      <c r="U1609" s="223"/>
      <c r="V1609" s="223"/>
      <c r="W1609" s="223"/>
      <c r="X1609" s="223"/>
      <c r="Y1609" s="223"/>
      <c r="Z1609" s="212"/>
      <c r="AA1609" s="212"/>
      <c r="AB1609" s="212"/>
      <c r="AC1609" s="212"/>
      <c r="AD1609" s="212"/>
      <c r="AE1609" s="212"/>
      <c r="AF1609" s="212"/>
      <c r="AG1609" s="212" t="s">
        <v>289</v>
      </c>
      <c r="AH1609" s="212">
        <v>2</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71" t="s">
        <v>2003</v>
      </c>
      <c r="D1610" s="252"/>
      <c r="E1610" s="253">
        <v>0.20480000000000001</v>
      </c>
      <c r="F1610" s="223"/>
      <c r="G1610" s="223"/>
      <c r="H1610" s="223"/>
      <c r="I1610" s="223"/>
      <c r="J1610" s="223"/>
      <c r="K1610" s="223"/>
      <c r="L1610" s="223"/>
      <c r="M1610" s="223"/>
      <c r="N1610" s="222"/>
      <c r="O1610" s="222"/>
      <c r="P1610" s="222"/>
      <c r="Q1610" s="222"/>
      <c r="R1610" s="223"/>
      <c r="S1610" s="223"/>
      <c r="T1610" s="223"/>
      <c r="U1610" s="223"/>
      <c r="V1610" s="223"/>
      <c r="W1610" s="223"/>
      <c r="X1610" s="223"/>
      <c r="Y1610" s="223"/>
      <c r="Z1610" s="212"/>
      <c r="AA1610" s="212"/>
      <c r="AB1610" s="212"/>
      <c r="AC1610" s="212"/>
      <c r="AD1610" s="212"/>
      <c r="AE1610" s="212"/>
      <c r="AF1610" s="212"/>
      <c r="AG1610" s="212" t="s">
        <v>289</v>
      </c>
      <c r="AH1610" s="212">
        <v>2</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71" t="s">
        <v>1796</v>
      </c>
      <c r="D1611" s="252"/>
      <c r="E1611" s="253">
        <v>0.15872</v>
      </c>
      <c r="F1611" s="223"/>
      <c r="G1611" s="223"/>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289</v>
      </c>
      <c r="AH1611" s="212">
        <v>2</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71" t="s">
        <v>1798</v>
      </c>
      <c r="D1612" s="252"/>
      <c r="E1612" s="253">
        <v>0.15872</v>
      </c>
      <c r="F1612" s="223"/>
      <c r="G1612" s="223"/>
      <c r="H1612" s="223"/>
      <c r="I1612" s="223"/>
      <c r="J1612" s="223"/>
      <c r="K1612" s="223"/>
      <c r="L1612" s="223"/>
      <c r="M1612" s="223"/>
      <c r="N1612" s="222"/>
      <c r="O1612" s="222"/>
      <c r="P1612" s="222"/>
      <c r="Q1612" s="222"/>
      <c r="R1612" s="223"/>
      <c r="S1612" s="223"/>
      <c r="T1612" s="223"/>
      <c r="U1612" s="223"/>
      <c r="V1612" s="223"/>
      <c r="W1612" s="223"/>
      <c r="X1612" s="223"/>
      <c r="Y1612" s="223"/>
      <c r="Z1612" s="212"/>
      <c r="AA1612" s="212"/>
      <c r="AB1612" s="212"/>
      <c r="AC1612" s="212"/>
      <c r="AD1612" s="212"/>
      <c r="AE1612" s="212"/>
      <c r="AF1612" s="212"/>
      <c r="AG1612" s="212" t="s">
        <v>289</v>
      </c>
      <c r="AH1612" s="212">
        <v>2</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71" t="s">
        <v>2004</v>
      </c>
      <c r="D1613" s="252"/>
      <c r="E1613" s="253">
        <v>8.5760000000000003E-2</v>
      </c>
      <c r="F1613" s="223"/>
      <c r="G1613" s="223"/>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289</v>
      </c>
      <c r="AH1613" s="212">
        <v>2</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71" t="s">
        <v>2005</v>
      </c>
      <c r="D1614" s="252"/>
      <c r="E1614" s="253">
        <v>0.1024</v>
      </c>
      <c r="F1614" s="223"/>
      <c r="G1614" s="223"/>
      <c r="H1614" s="223"/>
      <c r="I1614" s="223"/>
      <c r="J1614" s="223"/>
      <c r="K1614" s="223"/>
      <c r="L1614" s="223"/>
      <c r="M1614" s="223"/>
      <c r="N1614" s="222"/>
      <c r="O1614" s="222"/>
      <c r="P1614" s="222"/>
      <c r="Q1614" s="222"/>
      <c r="R1614" s="223"/>
      <c r="S1614" s="223"/>
      <c r="T1614" s="223"/>
      <c r="U1614" s="223"/>
      <c r="V1614" s="223"/>
      <c r="W1614" s="223"/>
      <c r="X1614" s="223"/>
      <c r="Y1614" s="223"/>
      <c r="Z1614" s="212"/>
      <c r="AA1614" s="212"/>
      <c r="AB1614" s="212"/>
      <c r="AC1614" s="212"/>
      <c r="AD1614" s="212"/>
      <c r="AE1614" s="212"/>
      <c r="AF1614" s="212"/>
      <c r="AG1614" s="212" t="s">
        <v>289</v>
      </c>
      <c r="AH1614" s="212">
        <v>2</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71" t="s">
        <v>2006</v>
      </c>
      <c r="D1615" s="252"/>
      <c r="E1615" s="253">
        <v>0.20480000000000001</v>
      </c>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289</v>
      </c>
      <c r="AH1615" s="212">
        <v>2</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72" t="s">
        <v>701</v>
      </c>
      <c r="D1616" s="254"/>
      <c r="E1616" s="255">
        <v>1.82656</v>
      </c>
      <c r="F1616" s="223"/>
      <c r="G1616" s="223"/>
      <c r="H1616" s="223"/>
      <c r="I1616" s="223"/>
      <c r="J1616" s="223"/>
      <c r="K1616" s="223"/>
      <c r="L1616" s="223"/>
      <c r="M1616" s="223"/>
      <c r="N1616" s="222"/>
      <c r="O1616" s="222"/>
      <c r="P1616" s="222"/>
      <c r="Q1616" s="222"/>
      <c r="R1616" s="223"/>
      <c r="S1616" s="223"/>
      <c r="T1616" s="223"/>
      <c r="U1616" s="223"/>
      <c r="V1616" s="223"/>
      <c r="W1616" s="223"/>
      <c r="X1616" s="223"/>
      <c r="Y1616" s="223"/>
      <c r="Z1616" s="212"/>
      <c r="AA1616" s="212"/>
      <c r="AB1616" s="212"/>
      <c r="AC1616" s="212"/>
      <c r="AD1616" s="212"/>
      <c r="AE1616" s="212"/>
      <c r="AF1616" s="212"/>
      <c r="AG1616" s="212" t="s">
        <v>289</v>
      </c>
      <c r="AH1616" s="212">
        <v>3</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70" t="s">
        <v>702</v>
      </c>
      <c r="D1617" s="252"/>
      <c r="E1617" s="253"/>
      <c r="F1617" s="223"/>
      <c r="G1617" s="223"/>
      <c r="H1617" s="223"/>
      <c r="I1617" s="223"/>
      <c r="J1617" s="223"/>
      <c r="K1617" s="223"/>
      <c r="L1617" s="223"/>
      <c r="M1617" s="223"/>
      <c r="N1617" s="222"/>
      <c r="O1617" s="222"/>
      <c r="P1617" s="222"/>
      <c r="Q1617" s="222"/>
      <c r="R1617" s="223"/>
      <c r="S1617" s="223"/>
      <c r="T1617" s="223"/>
      <c r="U1617" s="223"/>
      <c r="V1617" s="223"/>
      <c r="W1617" s="223"/>
      <c r="X1617" s="223"/>
      <c r="Y1617" s="223"/>
      <c r="Z1617" s="212"/>
      <c r="AA1617" s="212"/>
      <c r="AB1617" s="212"/>
      <c r="AC1617" s="212"/>
      <c r="AD1617" s="212"/>
      <c r="AE1617" s="212"/>
      <c r="AF1617" s="212"/>
      <c r="AG1617" s="212" t="s">
        <v>289</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47" t="s">
        <v>2007</v>
      </c>
      <c r="D1618" s="225"/>
      <c r="E1618" s="226">
        <v>1.97268</v>
      </c>
      <c r="F1618" s="223"/>
      <c r="G1618" s="223"/>
      <c r="H1618" s="223"/>
      <c r="I1618" s="223"/>
      <c r="J1618" s="223"/>
      <c r="K1618" s="223"/>
      <c r="L1618" s="223"/>
      <c r="M1618" s="223"/>
      <c r="N1618" s="222"/>
      <c r="O1618" s="222"/>
      <c r="P1618" s="222"/>
      <c r="Q1618" s="222"/>
      <c r="R1618" s="223"/>
      <c r="S1618" s="223"/>
      <c r="T1618" s="223"/>
      <c r="U1618" s="223"/>
      <c r="V1618" s="223"/>
      <c r="W1618" s="223"/>
      <c r="X1618" s="223"/>
      <c r="Y1618" s="223"/>
      <c r="Z1618" s="212"/>
      <c r="AA1618" s="212"/>
      <c r="AB1618" s="212"/>
      <c r="AC1618" s="212"/>
      <c r="AD1618" s="212"/>
      <c r="AE1618" s="212"/>
      <c r="AF1618" s="212"/>
      <c r="AG1618" s="212" t="s">
        <v>289</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1" x14ac:dyDescent="0.2">
      <c r="A1619" s="235">
        <v>363</v>
      </c>
      <c r="B1619" s="236" t="s">
        <v>2008</v>
      </c>
      <c r="C1619" s="245" t="s">
        <v>1991</v>
      </c>
      <c r="D1619" s="237" t="s">
        <v>295</v>
      </c>
      <c r="E1619" s="238">
        <v>0.28754000000000002</v>
      </c>
      <c r="F1619" s="239"/>
      <c r="G1619" s="240">
        <f>ROUND(E1619*F1619,2)</f>
        <v>0</v>
      </c>
      <c r="H1619" s="239"/>
      <c r="I1619" s="240">
        <f>ROUND(E1619*H1619,2)</f>
        <v>0</v>
      </c>
      <c r="J1619" s="239"/>
      <c r="K1619" s="240">
        <f>ROUND(E1619*J1619,2)</f>
        <v>0</v>
      </c>
      <c r="L1619" s="240">
        <v>21</v>
      </c>
      <c r="M1619" s="240">
        <f>G1619*(1+L1619/100)</f>
        <v>0</v>
      </c>
      <c r="N1619" s="238">
        <v>0.55000000000000004</v>
      </c>
      <c r="O1619" s="238">
        <f>ROUND(E1619*N1619,2)</f>
        <v>0.16</v>
      </c>
      <c r="P1619" s="238">
        <v>0</v>
      </c>
      <c r="Q1619" s="238">
        <f>ROUND(E1619*P1619,2)</f>
        <v>0</v>
      </c>
      <c r="R1619" s="240" t="s">
        <v>461</v>
      </c>
      <c r="S1619" s="240" t="s">
        <v>258</v>
      </c>
      <c r="T1619" s="241" t="s">
        <v>258</v>
      </c>
      <c r="U1619" s="223">
        <v>0</v>
      </c>
      <c r="V1619" s="223">
        <f>ROUND(E1619*U1619,2)</f>
        <v>0</v>
      </c>
      <c r="W1619" s="223"/>
      <c r="X1619" s="223" t="s">
        <v>462</v>
      </c>
      <c r="Y1619" s="223" t="s">
        <v>261</v>
      </c>
      <c r="Z1619" s="212"/>
      <c r="AA1619" s="212"/>
      <c r="AB1619" s="212"/>
      <c r="AC1619" s="212"/>
      <c r="AD1619" s="212"/>
      <c r="AE1619" s="212"/>
      <c r="AF1619" s="212"/>
      <c r="AG1619" s="212" t="s">
        <v>463</v>
      </c>
      <c r="AH1619" s="212"/>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2" x14ac:dyDescent="0.2">
      <c r="A1620" s="219"/>
      <c r="B1620" s="220"/>
      <c r="C1620" s="247" t="s">
        <v>2009</v>
      </c>
      <c r="D1620" s="225"/>
      <c r="E1620" s="226">
        <v>0.28754000000000002</v>
      </c>
      <c r="F1620" s="223"/>
      <c r="G1620" s="223"/>
      <c r="H1620" s="223"/>
      <c r="I1620" s="223"/>
      <c r="J1620" s="223"/>
      <c r="K1620" s="223"/>
      <c r="L1620" s="223"/>
      <c r="M1620" s="223"/>
      <c r="N1620" s="222"/>
      <c r="O1620" s="222"/>
      <c r="P1620" s="222"/>
      <c r="Q1620" s="222"/>
      <c r="R1620" s="223"/>
      <c r="S1620" s="223"/>
      <c r="T1620" s="223"/>
      <c r="U1620" s="223"/>
      <c r="V1620" s="223"/>
      <c r="W1620" s="223"/>
      <c r="X1620" s="223"/>
      <c r="Y1620" s="223"/>
      <c r="Z1620" s="212"/>
      <c r="AA1620" s="212"/>
      <c r="AB1620" s="212"/>
      <c r="AC1620" s="212"/>
      <c r="AD1620" s="212"/>
      <c r="AE1620" s="212"/>
      <c r="AF1620" s="212"/>
      <c r="AG1620" s="212" t="s">
        <v>289</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1" x14ac:dyDescent="0.2">
      <c r="A1621" s="235">
        <v>364</v>
      </c>
      <c r="B1621" s="236" t="s">
        <v>2010</v>
      </c>
      <c r="C1621" s="245" t="s">
        <v>1991</v>
      </c>
      <c r="D1621" s="237" t="s">
        <v>295</v>
      </c>
      <c r="E1621" s="238">
        <v>1.0921000000000001</v>
      </c>
      <c r="F1621" s="239"/>
      <c r="G1621" s="240">
        <f>ROUND(E1621*F1621,2)</f>
        <v>0</v>
      </c>
      <c r="H1621" s="239"/>
      <c r="I1621" s="240">
        <f>ROUND(E1621*H1621,2)</f>
        <v>0</v>
      </c>
      <c r="J1621" s="239"/>
      <c r="K1621" s="240">
        <f>ROUND(E1621*J1621,2)</f>
        <v>0</v>
      </c>
      <c r="L1621" s="240">
        <v>21</v>
      </c>
      <c r="M1621" s="240">
        <f>G1621*(1+L1621/100)</f>
        <v>0</v>
      </c>
      <c r="N1621" s="238">
        <v>0.55000000000000004</v>
      </c>
      <c r="O1621" s="238">
        <f>ROUND(E1621*N1621,2)</f>
        <v>0.6</v>
      </c>
      <c r="P1621" s="238">
        <v>0</v>
      </c>
      <c r="Q1621" s="238">
        <f>ROUND(E1621*P1621,2)</f>
        <v>0</v>
      </c>
      <c r="R1621" s="240" t="s">
        <v>461</v>
      </c>
      <c r="S1621" s="240" t="s">
        <v>258</v>
      </c>
      <c r="T1621" s="241" t="s">
        <v>258</v>
      </c>
      <c r="U1621" s="223">
        <v>0</v>
      </c>
      <c r="V1621" s="223">
        <f>ROUND(E1621*U1621,2)</f>
        <v>0</v>
      </c>
      <c r="W1621" s="223"/>
      <c r="X1621" s="223" t="s">
        <v>462</v>
      </c>
      <c r="Y1621" s="223" t="s">
        <v>261</v>
      </c>
      <c r="Z1621" s="212"/>
      <c r="AA1621" s="212"/>
      <c r="AB1621" s="212"/>
      <c r="AC1621" s="212"/>
      <c r="AD1621" s="212"/>
      <c r="AE1621" s="212"/>
      <c r="AF1621" s="212"/>
      <c r="AG1621" s="212" t="s">
        <v>463</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2" x14ac:dyDescent="0.2">
      <c r="A1622" s="219"/>
      <c r="B1622" s="220"/>
      <c r="C1622" s="270" t="s">
        <v>696</v>
      </c>
      <c r="D1622" s="252"/>
      <c r="E1622" s="253"/>
      <c r="F1622" s="223"/>
      <c r="G1622" s="223"/>
      <c r="H1622" s="223"/>
      <c r="I1622" s="223"/>
      <c r="J1622" s="223"/>
      <c r="K1622" s="223"/>
      <c r="L1622" s="223"/>
      <c r="M1622" s="223"/>
      <c r="N1622" s="222"/>
      <c r="O1622" s="222"/>
      <c r="P1622" s="222"/>
      <c r="Q1622" s="222"/>
      <c r="R1622" s="223"/>
      <c r="S1622" s="223"/>
      <c r="T1622" s="223"/>
      <c r="U1622" s="223"/>
      <c r="V1622" s="223"/>
      <c r="W1622" s="223"/>
      <c r="X1622" s="223"/>
      <c r="Y1622" s="223"/>
      <c r="Z1622" s="212"/>
      <c r="AA1622" s="212"/>
      <c r="AB1622" s="212"/>
      <c r="AC1622" s="212"/>
      <c r="AD1622" s="212"/>
      <c r="AE1622" s="212"/>
      <c r="AF1622" s="212"/>
      <c r="AG1622" s="212" t="s">
        <v>289</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71" t="s">
        <v>2011</v>
      </c>
      <c r="D1623" s="252"/>
      <c r="E1623" s="253">
        <v>0.50560000000000005</v>
      </c>
      <c r="F1623" s="223"/>
      <c r="G1623" s="223"/>
      <c r="H1623" s="223"/>
      <c r="I1623" s="223"/>
      <c r="J1623" s="223"/>
      <c r="K1623" s="223"/>
      <c r="L1623" s="223"/>
      <c r="M1623" s="223"/>
      <c r="N1623" s="222"/>
      <c r="O1623" s="222"/>
      <c r="P1623" s="222"/>
      <c r="Q1623" s="222"/>
      <c r="R1623" s="223"/>
      <c r="S1623" s="223"/>
      <c r="T1623" s="223"/>
      <c r="U1623" s="223"/>
      <c r="V1623" s="223"/>
      <c r="W1623" s="223"/>
      <c r="X1623" s="223"/>
      <c r="Y1623" s="223"/>
      <c r="Z1623" s="212"/>
      <c r="AA1623" s="212"/>
      <c r="AB1623" s="212"/>
      <c r="AC1623" s="212"/>
      <c r="AD1623" s="212"/>
      <c r="AE1623" s="212"/>
      <c r="AF1623" s="212"/>
      <c r="AG1623" s="212" t="s">
        <v>289</v>
      </c>
      <c r="AH1623" s="212">
        <v>2</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71" t="s">
        <v>2012</v>
      </c>
      <c r="D1624" s="252"/>
      <c r="E1624" s="253">
        <v>0.50560000000000005</v>
      </c>
      <c r="F1624" s="223"/>
      <c r="G1624" s="223"/>
      <c r="H1624" s="223"/>
      <c r="I1624" s="223"/>
      <c r="J1624" s="223"/>
      <c r="K1624" s="223"/>
      <c r="L1624" s="223"/>
      <c r="M1624" s="223"/>
      <c r="N1624" s="222"/>
      <c r="O1624" s="222"/>
      <c r="P1624" s="222"/>
      <c r="Q1624" s="222"/>
      <c r="R1624" s="223"/>
      <c r="S1624" s="223"/>
      <c r="T1624" s="223"/>
      <c r="U1624" s="223"/>
      <c r="V1624" s="223"/>
      <c r="W1624" s="223"/>
      <c r="X1624" s="223"/>
      <c r="Y1624" s="223"/>
      <c r="Z1624" s="212"/>
      <c r="AA1624" s="212"/>
      <c r="AB1624" s="212"/>
      <c r="AC1624" s="212"/>
      <c r="AD1624" s="212"/>
      <c r="AE1624" s="212"/>
      <c r="AF1624" s="212"/>
      <c r="AG1624" s="212" t="s">
        <v>289</v>
      </c>
      <c r="AH1624" s="212">
        <v>2</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72" t="s">
        <v>701</v>
      </c>
      <c r="D1625" s="254"/>
      <c r="E1625" s="255">
        <v>1.0112000000000001</v>
      </c>
      <c r="F1625" s="223"/>
      <c r="G1625" s="223"/>
      <c r="H1625" s="223"/>
      <c r="I1625" s="223"/>
      <c r="J1625" s="223"/>
      <c r="K1625" s="223"/>
      <c r="L1625" s="223"/>
      <c r="M1625" s="223"/>
      <c r="N1625" s="222"/>
      <c r="O1625" s="222"/>
      <c r="P1625" s="222"/>
      <c r="Q1625" s="222"/>
      <c r="R1625" s="223"/>
      <c r="S1625" s="223"/>
      <c r="T1625" s="223"/>
      <c r="U1625" s="223"/>
      <c r="V1625" s="223"/>
      <c r="W1625" s="223"/>
      <c r="X1625" s="223"/>
      <c r="Y1625" s="223"/>
      <c r="Z1625" s="212"/>
      <c r="AA1625" s="212"/>
      <c r="AB1625" s="212"/>
      <c r="AC1625" s="212"/>
      <c r="AD1625" s="212"/>
      <c r="AE1625" s="212"/>
      <c r="AF1625" s="212"/>
      <c r="AG1625" s="212" t="s">
        <v>289</v>
      </c>
      <c r="AH1625" s="212">
        <v>3</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70" t="s">
        <v>702</v>
      </c>
      <c r="D1626" s="252"/>
      <c r="E1626" s="253"/>
      <c r="F1626" s="223"/>
      <c r="G1626" s="223"/>
      <c r="H1626" s="223"/>
      <c r="I1626" s="223"/>
      <c r="J1626" s="223"/>
      <c r="K1626" s="223"/>
      <c r="L1626" s="223"/>
      <c r="M1626" s="223"/>
      <c r="N1626" s="222"/>
      <c r="O1626" s="222"/>
      <c r="P1626" s="222"/>
      <c r="Q1626" s="222"/>
      <c r="R1626" s="223"/>
      <c r="S1626" s="223"/>
      <c r="T1626" s="223"/>
      <c r="U1626" s="223"/>
      <c r="V1626" s="223"/>
      <c r="W1626" s="223"/>
      <c r="X1626" s="223"/>
      <c r="Y1626" s="223"/>
      <c r="Z1626" s="212"/>
      <c r="AA1626" s="212"/>
      <c r="AB1626" s="212"/>
      <c r="AC1626" s="212"/>
      <c r="AD1626" s="212"/>
      <c r="AE1626" s="212"/>
      <c r="AF1626" s="212"/>
      <c r="AG1626" s="212" t="s">
        <v>289</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3" x14ac:dyDescent="0.2">
      <c r="A1627" s="219"/>
      <c r="B1627" s="220"/>
      <c r="C1627" s="247" t="s">
        <v>2013</v>
      </c>
      <c r="D1627" s="225"/>
      <c r="E1627" s="226">
        <v>1.0921000000000001</v>
      </c>
      <c r="F1627" s="223"/>
      <c r="G1627" s="223"/>
      <c r="H1627" s="223"/>
      <c r="I1627" s="223"/>
      <c r="J1627" s="223"/>
      <c r="K1627" s="223"/>
      <c r="L1627" s="223"/>
      <c r="M1627" s="223"/>
      <c r="N1627" s="222"/>
      <c r="O1627" s="222"/>
      <c r="P1627" s="222"/>
      <c r="Q1627" s="222"/>
      <c r="R1627" s="223"/>
      <c r="S1627" s="223"/>
      <c r="T1627" s="223"/>
      <c r="U1627" s="223"/>
      <c r="V1627" s="223"/>
      <c r="W1627" s="223"/>
      <c r="X1627" s="223"/>
      <c r="Y1627" s="223"/>
      <c r="Z1627" s="212"/>
      <c r="AA1627" s="212"/>
      <c r="AB1627" s="212"/>
      <c r="AC1627" s="212"/>
      <c r="AD1627" s="212"/>
      <c r="AE1627" s="212"/>
      <c r="AF1627" s="212"/>
      <c r="AG1627" s="212" t="s">
        <v>289</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35">
        <v>365</v>
      </c>
      <c r="B1628" s="236" t="s">
        <v>2014</v>
      </c>
      <c r="C1628" s="245" t="s">
        <v>1991</v>
      </c>
      <c r="D1628" s="237" t="s">
        <v>295</v>
      </c>
      <c r="E1628" s="238">
        <v>1.0402</v>
      </c>
      <c r="F1628" s="239"/>
      <c r="G1628" s="240">
        <f>ROUND(E1628*F1628,2)</f>
        <v>0</v>
      </c>
      <c r="H1628" s="239"/>
      <c r="I1628" s="240">
        <f>ROUND(E1628*H1628,2)</f>
        <v>0</v>
      </c>
      <c r="J1628" s="239"/>
      <c r="K1628" s="240">
        <f>ROUND(E1628*J1628,2)</f>
        <v>0</v>
      </c>
      <c r="L1628" s="240">
        <v>21</v>
      </c>
      <c r="M1628" s="240">
        <f>G1628*(1+L1628/100)</f>
        <v>0</v>
      </c>
      <c r="N1628" s="238">
        <v>0.55000000000000004</v>
      </c>
      <c r="O1628" s="238">
        <f>ROUND(E1628*N1628,2)</f>
        <v>0.56999999999999995</v>
      </c>
      <c r="P1628" s="238">
        <v>0</v>
      </c>
      <c r="Q1628" s="238">
        <f>ROUND(E1628*P1628,2)</f>
        <v>0</v>
      </c>
      <c r="R1628" s="240" t="s">
        <v>461</v>
      </c>
      <c r="S1628" s="240" t="s">
        <v>258</v>
      </c>
      <c r="T1628" s="241" t="s">
        <v>258</v>
      </c>
      <c r="U1628" s="223">
        <v>0</v>
      </c>
      <c r="V1628" s="223">
        <f>ROUND(E1628*U1628,2)</f>
        <v>0</v>
      </c>
      <c r="W1628" s="223"/>
      <c r="X1628" s="223" t="s">
        <v>462</v>
      </c>
      <c r="Y1628" s="223" t="s">
        <v>261</v>
      </c>
      <c r="Z1628" s="212"/>
      <c r="AA1628" s="212"/>
      <c r="AB1628" s="212"/>
      <c r="AC1628" s="212"/>
      <c r="AD1628" s="212"/>
      <c r="AE1628" s="212"/>
      <c r="AF1628" s="212"/>
      <c r="AG1628" s="212" t="s">
        <v>463</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2" x14ac:dyDescent="0.2">
      <c r="A1629" s="219"/>
      <c r="B1629" s="220"/>
      <c r="C1629" s="247" t="s">
        <v>2015</v>
      </c>
      <c r="D1629" s="225"/>
      <c r="E1629" s="226">
        <v>1.0402</v>
      </c>
      <c r="F1629" s="223"/>
      <c r="G1629" s="223"/>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289</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ht="22.5" outlineLevel="1" x14ac:dyDescent="0.2">
      <c r="A1630" s="235">
        <v>366</v>
      </c>
      <c r="B1630" s="236" t="s">
        <v>2016</v>
      </c>
      <c r="C1630" s="245" t="s">
        <v>2017</v>
      </c>
      <c r="D1630" s="237" t="s">
        <v>295</v>
      </c>
      <c r="E1630" s="238">
        <v>0.10731</v>
      </c>
      <c r="F1630" s="239"/>
      <c r="G1630" s="240">
        <f>ROUND(E1630*F1630,2)</f>
        <v>0</v>
      </c>
      <c r="H1630" s="239"/>
      <c r="I1630" s="240">
        <f>ROUND(E1630*H1630,2)</f>
        <v>0</v>
      </c>
      <c r="J1630" s="239"/>
      <c r="K1630" s="240">
        <f>ROUND(E1630*J1630,2)</f>
        <v>0</v>
      </c>
      <c r="L1630" s="240">
        <v>21</v>
      </c>
      <c r="M1630" s="240">
        <f>G1630*(1+L1630/100)</f>
        <v>0</v>
      </c>
      <c r="N1630" s="238">
        <v>0.5</v>
      </c>
      <c r="O1630" s="238">
        <f>ROUND(E1630*N1630,2)</f>
        <v>0.05</v>
      </c>
      <c r="P1630" s="238">
        <v>0</v>
      </c>
      <c r="Q1630" s="238">
        <f>ROUND(E1630*P1630,2)</f>
        <v>0</v>
      </c>
      <c r="R1630" s="240" t="s">
        <v>461</v>
      </c>
      <c r="S1630" s="240" t="s">
        <v>258</v>
      </c>
      <c r="T1630" s="241" t="s">
        <v>258</v>
      </c>
      <c r="U1630" s="223">
        <v>0</v>
      </c>
      <c r="V1630" s="223">
        <f>ROUND(E1630*U1630,2)</f>
        <v>0</v>
      </c>
      <c r="W1630" s="223"/>
      <c r="X1630" s="223" t="s">
        <v>462</v>
      </c>
      <c r="Y1630" s="223" t="s">
        <v>261</v>
      </c>
      <c r="Z1630" s="212"/>
      <c r="AA1630" s="212"/>
      <c r="AB1630" s="212"/>
      <c r="AC1630" s="212"/>
      <c r="AD1630" s="212"/>
      <c r="AE1630" s="212"/>
      <c r="AF1630" s="212"/>
      <c r="AG1630" s="212" t="s">
        <v>463</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2" x14ac:dyDescent="0.2">
      <c r="A1631" s="219"/>
      <c r="B1631" s="220"/>
      <c r="C1631" s="247" t="s">
        <v>2018</v>
      </c>
      <c r="D1631" s="225"/>
      <c r="E1631" s="226">
        <v>0.10731</v>
      </c>
      <c r="F1631" s="223"/>
      <c r="G1631" s="223"/>
      <c r="H1631" s="223"/>
      <c r="I1631" s="223"/>
      <c r="J1631" s="223"/>
      <c r="K1631" s="223"/>
      <c r="L1631" s="223"/>
      <c r="M1631" s="223"/>
      <c r="N1631" s="222"/>
      <c r="O1631" s="222"/>
      <c r="P1631" s="222"/>
      <c r="Q1631" s="222"/>
      <c r="R1631" s="223"/>
      <c r="S1631" s="223"/>
      <c r="T1631" s="223"/>
      <c r="U1631" s="223"/>
      <c r="V1631" s="223"/>
      <c r="W1631" s="223"/>
      <c r="X1631" s="223"/>
      <c r="Y1631" s="223"/>
      <c r="Z1631" s="212"/>
      <c r="AA1631" s="212"/>
      <c r="AB1631" s="212"/>
      <c r="AC1631" s="212"/>
      <c r="AD1631" s="212"/>
      <c r="AE1631" s="212"/>
      <c r="AF1631" s="212"/>
      <c r="AG1631" s="212" t="s">
        <v>289</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ht="22.5" outlineLevel="1" x14ac:dyDescent="0.2">
      <c r="A1632" s="235">
        <v>367</v>
      </c>
      <c r="B1632" s="236" t="s">
        <v>2019</v>
      </c>
      <c r="C1632" s="245" t="s">
        <v>2020</v>
      </c>
      <c r="D1632" s="237" t="s">
        <v>295</v>
      </c>
      <c r="E1632" s="238">
        <v>0.13893</v>
      </c>
      <c r="F1632" s="239"/>
      <c r="G1632" s="240">
        <f>ROUND(E1632*F1632,2)</f>
        <v>0</v>
      </c>
      <c r="H1632" s="239"/>
      <c r="I1632" s="240">
        <f>ROUND(E1632*H1632,2)</f>
        <v>0</v>
      </c>
      <c r="J1632" s="239"/>
      <c r="K1632" s="240">
        <f>ROUND(E1632*J1632,2)</f>
        <v>0</v>
      </c>
      <c r="L1632" s="240">
        <v>21</v>
      </c>
      <c r="M1632" s="240">
        <f>G1632*(1+L1632/100)</f>
        <v>0</v>
      </c>
      <c r="N1632" s="238">
        <v>0.5</v>
      </c>
      <c r="O1632" s="238">
        <f>ROUND(E1632*N1632,2)</f>
        <v>7.0000000000000007E-2</v>
      </c>
      <c r="P1632" s="238">
        <v>0</v>
      </c>
      <c r="Q1632" s="238">
        <f>ROUND(E1632*P1632,2)</f>
        <v>0</v>
      </c>
      <c r="R1632" s="240" t="s">
        <v>461</v>
      </c>
      <c r="S1632" s="240" t="s">
        <v>258</v>
      </c>
      <c r="T1632" s="241" t="s">
        <v>258</v>
      </c>
      <c r="U1632" s="223">
        <v>0</v>
      </c>
      <c r="V1632" s="223">
        <f>ROUND(E1632*U1632,2)</f>
        <v>0</v>
      </c>
      <c r="W1632" s="223"/>
      <c r="X1632" s="223" t="s">
        <v>462</v>
      </c>
      <c r="Y1632" s="223" t="s">
        <v>261</v>
      </c>
      <c r="Z1632" s="212"/>
      <c r="AA1632" s="212"/>
      <c r="AB1632" s="212"/>
      <c r="AC1632" s="212"/>
      <c r="AD1632" s="212"/>
      <c r="AE1632" s="212"/>
      <c r="AF1632" s="212"/>
      <c r="AG1632" s="212" t="s">
        <v>463</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2" x14ac:dyDescent="0.2">
      <c r="A1633" s="219"/>
      <c r="B1633" s="220"/>
      <c r="C1633" s="247" t="s">
        <v>2021</v>
      </c>
      <c r="D1633" s="225"/>
      <c r="E1633" s="226">
        <v>0.13893</v>
      </c>
      <c r="F1633" s="223"/>
      <c r="G1633" s="223"/>
      <c r="H1633" s="223"/>
      <c r="I1633" s="223"/>
      <c r="J1633" s="223"/>
      <c r="K1633" s="223"/>
      <c r="L1633" s="223"/>
      <c r="M1633" s="223"/>
      <c r="N1633" s="222"/>
      <c r="O1633" s="222"/>
      <c r="P1633" s="222"/>
      <c r="Q1633" s="222"/>
      <c r="R1633" s="223"/>
      <c r="S1633" s="223"/>
      <c r="T1633" s="223"/>
      <c r="U1633" s="223"/>
      <c r="V1633" s="223"/>
      <c r="W1633" s="223"/>
      <c r="X1633" s="223"/>
      <c r="Y1633" s="223"/>
      <c r="Z1633" s="212"/>
      <c r="AA1633" s="212"/>
      <c r="AB1633" s="212"/>
      <c r="AC1633" s="212"/>
      <c r="AD1633" s="212"/>
      <c r="AE1633" s="212"/>
      <c r="AF1633" s="212"/>
      <c r="AG1633" s="212" t="s">
        <v>289</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ht="22.5" outlineLevel="1" x14ac:dyDescent="0.2">
      <c r="A1634" s="235">
        <v>368</v>
      </c>
      <c r="B1634" s="236" t="s">
        <v>2022</v>
      </c>
      <c r="C1634" s="245" t="s">
        <v>2023</v>
      </c>
      <c r="D1634" s="237" t="s">
        <v>295</v>
      </c>
      <c r="E1634" s="238">
        <v>0.28616000000000003</v>
      </c>
      <c r="F1634" s="239"/>
      <c r="G1634" s="240">
        <f>ROUND(E1634*F1634,2)</f>
        <v>0</v>
      </c>
      <c r="H1634" s="239"/>
      <c r="I1634" s="240">
        <f>ROUND(E1634*H1634,2)</f>
        <v>0</v>
      </c>
      <c r="J1634" s="239"/>
      <c r="K1634" s="240">
        <f>ROUND(E1634*J1634,2)</f>
        <v>0</v>
      </c>
      <c r="L1634" s="240">
        <v>21</v>
      </c>
      <c r="M1634" s="240">
        <f>G1634*(1+L1634/100)</f>
        <v>0</v>
      </c>
      <c r="N1634" s="238">
        <v>0.5</v>
      </c>
      <c r="O1634" s="238">
        <f>ROUND(E1634*N1634,2)</f>
        <v>0.14000000000000001</v>
      </c>
      <c r="P1634" s="238">
        <v>0</v>
      </c>
      <c r="Q1634" s="238">
        <f>ROUND(E1634*P1634,2)</f>
        <v>0</v>
      </c>
      <c r="R1634" s="240"/>
      <c r="S1634" s="240" t="s">
        <v>649</v>
      </c>
      <c r="T1634" s="241" t="s">
        <v>2024</v>
      </c>
      <c r="U1634" s="223">
        <v>0</v>
      </c>
      <c r="V1634" s="223">
        <f>ROUND(E1634*U1634,2)</f>
        <v>0</v>
      </c>
      <c r="W1634" s="223"/>
      <c r="X1634" s="223" t="s">
        <v>462</v>
      </c>
      <c r="Y1634" s="223" t="s">
        <v>261</v>
      </c>
      <c r="Z1634" s="212"/>
      <c r="AA1634" s="212"/>
      <c r="AB1634" s="212"/>
      <c r="AC1634" s="212"/>
      <c r="AD1634" s="212"/>
      <c r="AE1634" s="212"/>
      <c r="AF1634" s="212"/>
      <c r="AG1634" s="212" t="s">
        <v>463</v>
      </c>
      <c r="AH1634" s="212"/>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2" x14ac:dyDescent="0.2">
      <c r="A1635" s="219"/>
      <c r="B1635" s="220"/>
      <c r="C1635" s="247" t="s">
        <v>2025</v>
      </c>
      <c r="D1635" s="225"/>
      <c r="E1635" s="226">
        <v>0.28616000000000003</v>
      </c>
      <c r="F1635" s="223"/>
      <c r="G1635" s="223"/>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289</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
      <c r="A1636" s="235">
        <v>369</v>
      </c>
      <c r="B1636" s="236" t="s">
        <v>2026</v>
      </c>
      <c r="C1636" s="245" t="s">
        <v>2027</v>
      </c>
      <c r="D1636" s="237" t="s">
        <v>404</v>
      </c>
      <c r="E1636" s="238">
        <v>9.5166599999999999</v>
      </c>
      <c r="F1636" s="239"/>
      <c r="G1636" s="240">
        <f>ROUND(E1636*F1636,2)</f>
        <v>0</v>
      </c>
      <c r="H1636" s="239"/>
      <c r="I1636" s="240">
        <f>ROUND(E1636*H1636,2)</f>
        <v>0</v>
      </c>
      <c r="J1636" s="239"/>
      <c r="K1636" s="240">
        <f>ROUND(E1636*J1636,2)</f>
        <v>0</v>
      </c>
      <c r="L1636" s="240">
        <v>21</v>
      </c>
      <c r="M1636" s="240">
        <f>G1636*(1+L1636/100)</f>
        <v>0</v>
      </c>
      <c r="N1636" s="238">
        <v>0</v>
      </c>
      <c r="O1636" s="238">
        <f>ROUND(E1636*N1636,2)</f>
        <v>0</v>
      </c>
      <c r="P1636" s="238">
        <v>0</v>
      </c>
      <c r="Q1636" s="238">
        <f>ROUND(E1636*P1636,2)</f>
        <v>0</v>
      </c>
      <c r="R1636" s="240" t="s">
        <v>643</v>
      </c>
      <c r="S1636" s="240" t="s">
        <v>258</v>
      </c>
      <c r="T1636" s="241" t="s">
        <v>258</v>
      </c>
      <c r="U1636" s="223">
        <v>1.863</v>
      </c>
      <c r="V1636" s="223">
        <f>ROUND(E1636*U1636,2)</f>
        <v>17.73</v>
      </c>
      <c r="W1636" s="223"/>
      <c r="X1636" s="223" t="s">
        <v>1580</v>
      </c>
      <c r="Y1636" s="223" t="s">
        <v>261</v>
      </c>
      <c r="Z1636" s="212"/>
      <c r="AA1636" s="212"/>
      <c r="AB1636" s="212"/>
      <c r="AC1636" s="212"/>
      <c r="AD1636" s="212"/>
      <c r="AE1636" s="212"/>
      <c r="AF1636" s="212"/>
      <c r="AG1636" s="212" t="s">
        <v>1581</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67" t="s">
        <v>1697</v>
      </c>
      <c r="D1637" s="256"/>
      <c r="E1637" s="256"/>
      <c r="F1637" s="256"/>
      <c r="G1637" s="256"/>
      <c r="H1637" s="223"/>
      <c r="I1637" s="223"/>
      <c r="J1637" s="223"/>
      <c r="K1637" s="223"/>
      <c r="L1637" s="223"/>
      <c r="M1637" s="223"/>
      <c r="N1637" s="222"/>
      <c r="O1637" s="222"/>
      <c r="P1637" s="222"/>
      <c r="Q1637" s="222"/>
      <c r="R1637" s="223"/>
      <c r="S1637" s="223"/>
      <c r="T1637" s="223"/>
      <c r="U1637" s="223"/>
      <c r="V1637" s="223"/>
      <c r="W1637" s="223"/>
      <c r="X1637" s="223"/>
      <c r="Y1637" s="223"/>
      <c r="Z1637" s="212"/>
      <c r="AA1637" s="212"/>
      <c r="AB1637" s="212"/>
      <c r="AC1637" s="212"/>
      <c r="AD1637" s="212"/>
      <c r="AE1637" s="212"/>
      <c r="AF1637" s="212"/>
      <c r="AG1637" s="212" t="s">
        <v>300</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x14ac:dyDescent="0.2">
      <c r="A1638" s="228" t="s">
        <v>253</v>
      </c>
      <c r="B1638" s="229" t="s">
        <v>183</v>
      </c>
      <c r="C1638" s="244" t="s">
        <v>184</v>
      </c>
      <c r="D1638" s="230"/>
      <c r="E1638" s="231"/>
      <c r="F1638" s="232"/>
      <c r="G1638" s="232">
        <f>SUMIF(AG1639:AG1653,"&lt;&gt;NOR",G1639:G1653)</f>
        <v>0</v>
      </c>
      <c r="H1638" s="232"/>
      <c r="I1638" s="232">
        <f>SUM(I1639:I1653)</f>
        <v>0</v>
      </c>
      <c r="J1638" s="232"/>
      <c r="K1638" s="232">
        <f>SUM(K1639:K1653)</f>
        <v>0</v>
      </c>
      <c r="L1638" s="232"/>
      <c r="M1638" s="232">
        <f>SUM(M1639:M1653)</f>
        <v>0</v>
      </c>
      <c r="N1638" s="231"/>
      <c r="O1638" s="231">
        <f>SUM(O1639:O1653)</f>
        <v>1.06</v>
      </c>
      <c r="P1638" s="231"/>
      <c r="Q1638" s="231">
        <f>SUM(Q1639:Q1653)</f>
        <v>0</v>
      </c>
      <c r="R1638" s="232"/>
      <c r="S1638" s="232"/>
      <c r="T1638" s="233"/>
      <c r="U1638" s="227"/>
      <c r="V1638" s="227">
        <f>SUM(V1639:V1653)</f>
        <v>25.82</v>
      </c>
      <c r="W1638" s="227"/>
      <c r="X1638" s="227"/>
      <c r="Y1638" s="227"/>
      <c r="AG1638" t="s">
        <v>254</v>
      </c>
    </row>
    <row r="1639" spans="1:60" outlineLevel="1" x14ac:dyDescent="0.2">
      <c r="A1639" s="235">
        <v>370</v>
      </c>
      <c r="B1639" s="236" t="s">
        <v>2028</v>
      </c>
      <c r="C1639" s="245" t="s">
        <v>2029</v>
      </c>
      <c r="D1639" s="237" t="s">
        <v>295</v>
      </c>
      <c r="E1639" s="238">
        <v>1.5525500000000001</v>
      </c>
      <c r="F1639" s="239"/>
      <c r="G1639" s="240">
        <f>ROUND(E1639*F1639,2)</f>
        <v>0</v>
      </c>
      <c r="H1639" s="239"/>
      <c r="I1639" s="240">
        <f>ROUND(E1639*H1639,2)</f>
        <v>0</v>
      </c>
      <c r="J1639" s="239"/>
      <c r="K1639" s="240">
        <f>ROUND(E1639*J1639,2)</f>
        <v>0</v>
      </c>
      <c r="L1639" s="240">
        <v>21</v>
      </c>
      <c r="M1639" s="240">
        <f>G1639*(1+L1639/100)</f>
        <v>0</v>
      </c>
      <c r="N1639" s="238">
        <v>2.9499999999999999E-3</v>
      </c>
      <c r="O1639" s="238">
        <f>ROUND(E1639*N1639,2)</f>
        <v>0</v>
      </c>
      <c r="P1639" s="238">
        <v>0</v>
      </c>
      <c r="Q1639" s="238">
        <f>ROUND(E1639*P1639,2)</f>
        <v>0</v>
      </c>
      <c r="R1639" s="240" t="s">
        <v>643</v>
      </c>
      <c r="S1639" s="240" t="s">
        <v>258</v>
      </c>
      <c r="T1639" s="241" t="s">
        <v>258</v>
      </c>
      <c r="U1639" s="223">
        <v>0</v>
      </c>
      <c r="V1639" s="223">
        <f>ROUND(E1639*U1639,2)</f>
        <v>0</v>
      </c>
      <c r="W1639" s="223"/>
      <c r="X1639" s="223" t="s">
        <v>297</v>
      </c>
      <c r="Y1639" s="223" t="s">
        <v>261</v>
      </c>
      <c r="Z1639" s="212"/>
      <c r="AA1639" s="212"/>
      <c r="AB1639" s="212"/>
      <c r="AC1639" s="212"/>
      <c r="AD1639" s="212"/>
      <c r="AE1639" s="212"/>
      <c r="AF1639" s="212"/>
      <c r="AG1639" s="212" t="s">
        <v>298</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2" x14ac:dyDescent="0.2">
      <c r="A1640" s="219"/>
      <c r="B1640" s="220"/>
      <c r="C1640" s="247" t="s">
        <v>2030</v>
      </c>
      <c r="D1640" s="225"/>
      <c r="E1640" s="226">
        <v>1.5525500000000001</v>
      </c>
      <c r="F1640" s="223"/>
      <c r="G1640" s="223"/>
      <c r="H1640" s="223"/>
      <c r="I1640" s="223"/>
      <c r="J1640" s="223"/>
      <c r="K1640" s="223"/>
      <c r="L1640" s="223"/>
      <c r="M1640" s="223"/>
      <c r="N1640" s="222"/>
      <c r="O1640" s="222"/>
      <c r="P1640" s="222"/>
      <c r="Q1640" s="222"/>
      <c r="R1640" s="223"/>
      <c r="S1640" s="223"/>
      <c r="T1640" s="223"/>
      <c r="U1640" s="223"/>
      <c r="V1640" s="223"/>
      <c r="W1640" s="223"/>
      <c r="X1640" s="223"/>
      <c r="Y1640" s="223"/>
      <c r="Z1640" s="212"/>
      <c r="AA1640" s="212"/>
      <c r="AB1640" s="212"/>
      <c r="AC1640" s="212"/>
      <c r="AD1640" s="212"/>
      <c r="AE1640" s="212"/>
      <c r="AF1640" s="212"/>
      <c r="AG1640" s="212" t="s">
        <v>289</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ht="22.5" outlineLevel="1" x14ac:dyDescent="0.2">
      <c r="A1641" s="235">
        <v>371</v>
      </c>
      <c r="B1641" s="236" t="s">
        <v>2031</v>
      </c>
      <c r="C1641" s="245" t="s">
        <v>2032</v>
      </c>
      <c r="D1641" s="237" t="s">
        <v>524</v>
      </c>
      <c r="E1641" s="238">
        <v>5.43</v>
      </c>
      <c r="F1641" s="239"/>
      <c r="G1641" s="240">
        <f>ROUND(E1641*F1641,2)</f>
        <v>0</v>
      </c>
      <c r="H1641" s="239"/>
      <c r="I1641" s="240">
        <f>ROUND(E1641*H1641,2)</f>
        <v>0</v>
      </c>
      <c r="J1641" s="239"/>
      <c r="K1641" s="240">
        <f>ROUND(E1641*J1641,2)</f>
        <v>0</v>
      </c>
      <c r="L1641" s="240">
        <v>21</v>
      </c>
      <c r="M1641" s="240">
        <f>G1641*(1+L1641/100)</f>
        <v>0</v>
      </c>
      <c r="N1641" s="238">
        <v>2.5500000000000002E-3</v>
      </c>
      <c r="O1641" s="238">
        <f>ROUND(E1641*N1641,2)</f>
        <v>0.01</v>
      </c>
      <c r="P1641" s="238">
        <v>0</v>
      </c>
      <c r="Q1641" s="238">
        <f>ROUND(E1641*P1641,2)</f>
        <v>0</v>
      </c>
      <c r="R1641" s="240" t="s">
        <v>643</v>
      </c>
      <c r="S1641" s="240" t="s">
        <v>258</v>
      </c>
      <c r="T1641" s="241" t="s">
        <v>258</v>
      </c>
      <c r="U1641" s="223">
        <v>0.82499999999999996</v>
      </c>
      <c r="V1641" s="223">
        <f>ROUND(E1641*U1641,2)</f>
        <v>4.4800000000000004</v>
      </c>
      <c r="W1641" s="223"/>
      <c r="X1641" s="223" t="s">
        <v>297</v>
      </c>
      <c r="Y1641" s="223" t="s">
        <v>261</v>
      </c>
      <c r="Z1641" s="212"/>
      <c r="AA1641" s="212"/>
      <c r="AB1641" s="212"/>
      <c r="AC1641" s="212"/>
      <c r="AD1641" s="212"/>
      <c r="AE1641" s="212"/>
      <c r="AF1641" s="212"/>
      <c r="AG1641" s="212" t="s">
        <v>298</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
      <c r="A1642" s="219"/>
      <c r="B1642" s="220"/>
      <c r="C1642" s="267" t="s">
        <v>2033</v>
      </c>
      <c r="D1642" s="256"/>
      <c r="E1642" s="256"/>
      <c r="F1642" s="256"/>
      <c r="G1642" s="256"/>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300</v>
      </c>
      <c r="AH1642" s="212"/>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2" x14ac:dyDescent="0.2">
      <c r="A1643" s="219"/>
      <c r="B1643" s="220"/>
      <c r="C1643" s="247" t="s">
        <v>2034</v>
      </c>
      <c r="D1643" s="225"/>
      <c r="E1643" s="226"/>
      <c r="F1643" s="223"/>
      <c r="G1643" s="223"/>
      <c r="H1643" s="223"/>
      <c r="I1643" s="223"/>
      <c r="J1643" s="223"/>
      <c r="K1643" s="223"/>
      <c r="L1643" s="223"/>
      <c r="M1643" s="223"/>
      <c r="N1643" s="222"/>
      <c r="O1643" s="222"/>
      <c r="P1643" s="222"/>
      <c r="Q1643" s="222"/>
      <c r="R1643" s="223"/>
      <c r="S1643" s="223"/>
      <c r="T1643" s="223"/>
      <c r="U1643" s="223"/>
      <c r="V1643" s="223"/>
      <c r="W1643" s="223"/>
      <c r="X1643" s="223"/>
      <c r="Y1643" s="223"/>
      <c r="Z1643" s="212"/>
      <c r="AA1643" s="212"/>
      <c r="AB1643" s="212"/>
      <c r="AC1643" s="212"/>
      <c r="AD1643" s="212"/>
      <c r="AE1643" s="212"/>
      <c r="AF1643" s="212"/>
      <c r="AG1643" s="212" t="s">
        <v>289</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47" t="s">
        <v>2035</v>
      </c>
      <c r="D1644" s="225"/>
      <c r="E1644" s="226">
        <v>5.43</v>
      </c>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289</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
      <c r="A1645" s="235">
        <v>372</v>
      </c>
      <c r="B1645" s="236" t="s">
        <v>2036</v>
      </c>
      <c r="C1645" s="245" t="s">
        <v>2037</v>
      </c>
      <c r="D1645" s="237" t="s">
        <v>295</v>
      </c>
      <c r="E1645" s="238">
        <v>0.2248</v>
      </c>
      <c r="F1645" s="239"/>
      <c r="G1645" s="240">
        <f>ROUND(E1645*F1645,2)</f>
        <v>0</v>
      </c>
      <c r="H1645" s="239"/>
      <c r="I1645" s="240">
        <f>ROUND(E1645*H1645,2)</f>
        <v>0</v>
      </c>
      <c r="J1645" s="239"/>
      <c r="K1645" s="240">
        <f>ROUND(E1645*J1645,2)</f>
        <v>0</v>
      </c>
      <c r="L1645" s="240">
        <v>21</v>
      </c>
      <c r="M1645" s="240">
        <f>G1645*(1+L1645/100)</f>
        <v>0</v>
      </c>
      <c r="N1645" s="238">
        <v>2.9100000000000001E-2</v>
      </c>
      <c r="O1645" s="238">
        <f>ROUND(E1645*N1645,2)</f>
        <v>0.01</v>
      </c>
      <c r="P1645" s="238">
        <v>0</v>
      </c>
      <c r="Q1645" s="238">
        <f>ROUND(E1645*P1645,2)</f>
        <v>0</v>
      </c>
      <c r="R1645" s="240" t="s">
        <v>643</v>
      </c>
      <c r="S1645" s="240" t="s">
        <v>258</v>
      </c>
      <c r="T1645" s="241" t="s">
        <v>258</v>
      </c>
      <c r="U1645" s="223">
        <v>0</v>
      </c>
      <c r="V1645" s="223">
        <f>ROUND(E1645*U1645,2)</f>
        <v>0</v>
      </c>
      <c r="W1645" s="223"/>
      <c r="X1645" s="223" t="s">
        <v>297</v>
      </c>
      <c r="Y1645" s="223" t="s">
        <v>261</v>
      </c>
      <c r="Z1645" s="212"/>
      <c r="AA1645" s="212"/>
      <c r="AB1645" s="212"/>
      <c r="AC1645" s="212"/>
      <c r="AD1645" s="212"/>
      <c r="AE1645" s="212"/>
      <c r="AF1645" s="212"/>
      <c r="AG1645" s="212" t="s">
        <v>298</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2" x14ac:dyDescent="0.2">
      <c r="A1646" s="219"/>
      <c r="B1646" s="220"/>
      <c r="C1646" s="247" t="s">
        <v>2038</v>
      </c>
      <c r="D1646" s="225"/>
      <c r="E1646" s="226">
        <v>0.2248</v>
      </c>
      <c r="F1646" s="223"/>
      <c r="G1646" s="223"/>
      <c r="H1646" s="223"/>
      <c r="I1646" s="223"/>
      <c r="J1646" s="223"/>
      <c r="K1646" s="223"/>
      <c r="L1646" s="223"/>
      <c r="M1646" s="223"/>
      <c r="N1646" s="222"/>
      <c r="O1646" s="222"/>
      <c r="P1646" s="222"/>
      <c r="Q1646" s="222"/>
      <c r="R1646" s="223"/>
      <c r="S1646" s="223"/>
      <c r="T1646" s="223"/>
      <c r="U1646" s="223"/>
      <c r="V1646" s="223"/>
      <c r="W1646" s="223"/>
      <c r="X1646" s="223"/>
      <c r="Y1646" s="223"/>
      <c r="Z1646" s="212"/>
      <c r="AA1646" s="212"/>
      <c r="AB1646" s="212"/>
      <c r="AC1646" s="212"/>
      <c r="AD1646" s="212"/>
      <c r="AE1646" s="212"/>
      <c r="AF1646" s="212"/>
      <c r="AG1646" s="212" t="s">
        <v>289</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ht="22.5" outlineLevel="1" x14ac:dyDescent="0.2">
      <c r="A1647" s="235">
        <v>373</v>
      </c>
      <c r="B1647" s="236" t="s">
        <v>2039</v>
      </c>
      <c r="C1647" s="245" t="s">
        <v>2040</v>
      </c>
      <c r="D1647" s="237" t="s">
        <v>321</v>
      </c>
      <c r="E1647" s="238">
        <v>70.570449999999994</v>
      </c>
      <c r="F1647" s="239"/>
      <c r="G1647" s="240">
        <f>ROUND(E1647*F1647,2)</f>
        <v>0</v>
      </c>
      <c r="H1647" s="239"/>
      <c r="I1647" s="240">
        <f>ROUND(E1647*H1647,2)</f>
        <v>0</v>
      </c>
      <c r="J1647" s="239"/>
      <c r="K1647" s="240">
        <f>ROUND(E1647*J1647,2)</f>
        <v>0</v>
      </c>
      <c r="L1647" s="240">
        <v>21</v>
      </c>
      <c r="M1647" s="240">
        <f>G1647*(1+L1647/100)</f>
        <v>0</v>
      </c>
      <c r="N1647" s="238">
        <v>1.4670000000000001E-2</v>
      </c>
      <c r="O1647" s="238">
        <f>ROUND(E1647*N1647,2)</f>
        <v>1.04</v>
      </c>
      <c r="P1647" s="238">
        <v>0</v>
      </c>
      <c r="Q1647" s="238">
        <f>ROUND(E1647*P1647,2)</f>
        <v>0</v>
      </c>
      <c r="R1647" s="240" t="s">
        <v>2041</v>
      </c>
      <c r="S1647" s="240" t="s">
        <v>258</v>
      </c>
      <c r="T1647" s="241" t="s">
        <v>258</v>
      </c>
      <c r="U1647" s="223">
        <v>0.28499999999999998</v>
      </c>
      <c r="V1647" s="223">
        <f>ROUND(E1647*U1647,2)</f>
        <v>20.11</v>
      </c>
      <c r="W1647" s="223"/>
      <c r="X1647" s="223" t="s">
        <v>297</v>
      </c>
      <c r="Y1647" s="223" t="s">
        <v>261</v>
      </c>
      <c r="Z1647" s="212"/>
      <c r="AA1647" s="212"/>
      <c r="AB1647" s="212"/>
      <c r="AC1647" s="212"/>
      <c r="AD1647" s="212"/>
      <c r="AE1647" s="212"/>
      <c r="AF1647" s="212"/>
      <c r="AG1647" s="212" t="s">
        <v>298</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2" x14ac:dyDescent="0.2">
      <c r="A1648" s="219"/>
      <c r="B1648" s="220"/>
      <c r="C1648" s="267" t="s">
        <v>2042</v>
      </c>
      <c r="D1648" s="256"/>
      <c r="E1648" s="256"/>
      <c r="F1648" s="256"/>
      <c r="G1648" s="256"/>
      <c r="H1648" s="223"/>
      <c r="I1648" s="223"/>
      <c r="J1648" s="223"/>
      <c r="K1648" s="223"/>
      <c r="L1648" s="223"/>
      <c r="M1648" s="223"/>
      <c r="N1648" s="222"/>
      <c r="O1648" s="222"/>
      <c r="P1648" s="222"/>
      <c r="Q1648" s="222"/>
      <c r="R1648" s="223"/>
      <c r="S1648" s="223"/>
      <c r="T1648" s="223"/>
      <c r="U1648" s="223"/>
      <c r="V1648" s="223"/>
      <c r="W1648" s="223"/>
      <c r="X1648" s="223"/>
      <c r="Y1648" s="223"/>
      <c r="Z1648" s="212"/>
      <c r="AA1648" s="212"/>
      <c r="AB1648" s="212"/>
      <c r="AC1648" s="212"/>
      <c r="AD1648" s="212"/>
      <c r="AE1648" s="212"/>
      <c r="AF1648" s="212"/>
      <c r="AG1648" s="212" t="s">
        <v>300</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2" x14ac:dyDescent="0.2">
      <c r="A1649" s="219"/>
      <c r="B1649" s="220"/>
      <c r="C1649" s="247" t="s">
        <v>2043</v>
      </c>
      <c r="D1649" s="225"/>
      <c r="E1649" s="226">
        <v>21.301500000000001</v>
      </c>
      <c r="F1649" s="223"/>
      <c r="G1649" s="223"/>
      <c r="H1649" s="223"/>
      <c r="I1649" s="223"/>
      <c r="J1649" s="223"/>
      <c r="K1649" s="223"/>
      <c r="L1649" s="223"/>
      <c r="M1649" s="223"/>
      <c r="N1649" s="222"/>
      <c r="O1649" s="222"/>
      <c r="P1649" s="222"/>
      <c r="Q1649" s="222"/>
      <c r="R1649" s="223"/>
      <c r="S1649" s="223"/>
      <c r="T1649" s="223"/>
      <c r="U1649" s="223"/>
      <c r="V1649" s="223"/>
      <c r="W1649" s="223"/>
      <c r="X1649" s="223"/>
      <c r="Y1649" s="223"/>
      <c r="Z1649" s="212"/>
      <c r="AA1649" s="212"/>
      <c r="AB1649" s="212"/>
      <c r="AC1649" s="212"/>
      <c r="AD1649" s="212"/>
      <c r="AE1649" s="212"/>
      <c r="AF1649" s="212"/>
      <c r="AG1649" s="212" t="s">
        <v>289</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47" t="s">
        <v>1715</v>
      </c>
      <c r="D1650" s="225"/>
      <c r="E1650" s="226">
        <v>35.668950000000002</v>
      </c>
      <c r="F1650" s="223"/>
      <c r="G1650" s="223"/>
      <c r="H1650" s="223"/>
      <c r="I1650" s="223"/>
      <c r="J1650" s="223"/>
      <c r="K1650" s="223"/>
      <c r="L1650" s="223"/>
      <c r="M1650" s="223"/>
      <c r="N1650" s="222"/>
      <c r="O1650" s="222"/>
      <c r="P1650" s="222"/>
      <c r="Q1650" s="222"/>
      <c r="R1650" s="223"/>
      <c r="S1650" s="223"/>
      <c r="T1650" s="223"/>
      <c r="U1650" s="223"/>
      <c r="V1650" s="223"/>
      <c r="W1650" s="223"/>
      <c r="X1650" s="223"/>
      <c r="Y1650" s="223"/>
      <c r="Z1650" s="212"/>
      <c r="AA1650" s="212"/>
      <c r="AB1650" s="212"/>
      <c r="AC1650" s="212"/>
      <c r="AD1650" s="212"/>
      <c r="AE1650" s="212"/>
      <c r="AF1650" s="212"/>
      <c r="AG1650" s="212" t="s">
        <v>289</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47" t="s">
        <v>1720</v>
      </c>
      <c r="D1651" s="225"/>
      <c r="E1651" s="226">
        <v>13.6</v>
      </c>
      <c r="F1651" s="223"/>
      <c r="G1651" s="223"/>
      <c r="H1651" s="223"/>
      <c r="I1651" s="223"/>
      <c r="J1651" s="223"/>
      <c r="K1651" s="223"/>
      <c r="L1651" s="223"/>
      <c r="M1651" s="223"/>
      <c r="N1651" s="222"/>
      <c r="O1651" s="222"/>
      <c r="P1651" s="222"/>
      <c r="Q1651" s="222"/>
      <c r="R1651" s="223"/>
      <c r="S1651" s="223"/>
      <c r="T1651" s="223"/>
      <c r="U1651" s="223"/>
      <c r="V1651" s="223"/>
      <c r="W1651" s="223"/>
      <c r="X1651" s="223"/>
      <c r="Y1651" s="223"/>
      <c r="Z1651" s="212"/>
      <c r="AA1651" s="212"/>
      <c r="AB1651" s="212"/>
      <c r="AC1651" s="212"/>
      <c r="AD1651" s="212"/>
      <c r="AE1651" s="212"/>
      <c r="AF1651" s="212"/>
      <c r="AG1651" s="212" t="s">
        <v>289</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1" x14ac:dyDescent="0.2">
      <c r="A1652" s="235">
        <v>374</v>
      </c>
      <c r="B1652" s="236" t="s">
        <v>2044</v>
      </c>
      <c r="C1652" s="245" t="s">
        <v>2045</v>
      </c>
      <c r="D1652" s="237" t="s">
        <v>404</v>
      </c>
      <c r="E1652" s="238">
        <v>1.0602400000000001</v>
      </c>
      <c r="F1652" s="239"/>
      <c r="G1652" s="240">
        <f>ROUND(E1652*F1652,2)</f>
        <v>0</v>
      </c>
      <c r="H1652" s="239"/>
      <c r="I1652" s="240">
        <f>ROUND(E1652*H1652,2)</f>
        <v>0</v>
      </c>
      <c r="J1652" s="239"/>
      <c r="K1652" s="240">
        <f>ROUND(E1652*J1652,2)</f>
        <v>0</v>
      </c>
      <c r="L1652" s="240">
        <v>21</v>
      </c>
      <c r="M1652" s="240">
        <f>G1652*(1+L1652/100)</f>
        <v>0</v>
      </c>
      <c r="N1652" s="238">
        <v>0</v>
      </c>
      <c r="O1652" s="238">
        <f>ROUND(E1652*N1652,2)</f>
        <v>0</v>
      </c>
      <c r="P1652" s="238">
        <v>0</v>
      </c>
      <c r="Q1652" s="238">
        <f>ROUND(E1652*P1652,2)</f>
        <v>0</v>
      </c>
      <c r="R1652" s="240" t="s">
        <v>2041</v>
      </c>
      <c r="S1652" s="240" t="s">
        <v>258</v>
      </c>
      <c r="T1652" s="241" t="s">
        <v>258</v>
      </c>
      <c r="U1652" s="223">
        <v>1.1559999999999999</v>
      </c>
      <c r="V1652" s="223">
        <f>ROUND(E1652*U1652,2)</f>
        <v>1.23</v>
      </c>
      <c r="W1652" s="223"/>
      <c r="X1652" s="223" t="s">
        <v>1580</v>
      </c>
      <c r="Y1652" s="223" t="s">
        <v>261</v>
      </c>
      <c r="Z1652" s="212"/>
      <c r="AA1652" s="212"/>
      <c r="AB1652" s="212"/>
      <c r="AC1652" s="212"/>
      <c r="AD1652" s="212"/>
      <c r="AE1652" s="212"/>
      <c r="AF1652" s="212"/>
      <c r="AG1652" s="212" t="s">
        <v>1581</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2" x14ac:dyDescent="0.2">
      <c r="A1653" s="219"/>
      <c r="B1653" s="220"/>
      <c r="C1653" s="267" t="s">
        <v>1697</v>
      </c>
      <c r="D1653" s="256"/>
      <c r="E1653" s="256"/>
      <c r="F1653" s="256"/>
      <c r="G1653" s="256"/>
      <c r="H1653" s="223"/>
      <c r="I1653" s="223"/>
      <c r="J1653" s="223"/>
      <c r="K1653" s="223"/>
      <c r="L1653" s="223"/>
      <c r="M1653" s="223"/>
      <c r="N1653" s="222"/>
      <c r="O1653" s="222"/>
      <c r="P1653" s="222"/>
      <c r="Q1653" s="222"/>
      <c r="R1653" s="223"/>
      <c r="S1653" s="223"/>
      <c r="T1653" s="223"/>
      <c r="U1653" s="223"/>
      <c r="V1653" s="223"/>
      <c r="W1653" s="223"/>
      <c r="X1653" s="223"/>
      <c r="Y1653" s="223"/>
      <c r="Z1653" s="212"/>
      <c r="AA1653" s="212"/>
      <c r="AB1653" s="212"/>
      <c r="AC1653" s="212"/>
      <c r="AD1653" s="212"/>
      <c r="AE1653" s="212"/>
      <c r="AF1653" s="212"/>
      <c r="AG1653" s="212" t="s">
        <v>300</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x14ac:dyDescent="0.2">
      <c r="A1654" s="228" t="s">
        <v>253</v>
      </c>
      <c r="B1654" s="229" t="s">
        <v>185</v>
      </c>
      <c r="C1654" s="244" t="s">
        <v>186</v>
      </c>
      <c r="D1654" s="230"/>
      <c r="E1654" s="231"/>
      <c r="F1654" s="232"/>
      <c r="G1654" s="232">
        <f>SUMIF(AG1655:AG1734,"&lt;&gt;NOR",G1655:G1734)</f>
        <v>0</v>
      </c>
      <c r="H1654" s="232"/>
      <c r="I1654" s="232">
        <f>SUM(I1655:I1734)</f>
        <v>0</v>
      </c>
      <c r="J1654" s="232"/>
      <c r="K1654" s="232">
        <f>SUM(K1655:K1734)</f>
        <v>0</v>
      </c>
      <c r="L1654" s="232"/>
      <c r="M1654" s="232">
        <f>SUM(M1655:M1734)</f>
        <v>0</v>
      </c>
      <c r="N1654" s="231"/>
      <c r="O1654" s="231">
        <f>SUM(O1655:O1734)</f>
        <v>0.56000000000000005</v>
      </c>
      <c r="P1654" s="231"/>
      <c r="Q1654" s="231">
        <f>SUM(Q1655:Q1734)</f>
        <v>0</v>
      </c>
      <c r="R1654" s="232"/>
      <c r="S1654" s="232"/>
      <c r="T1654" s="233"/>
      <c r="U1654" s="227"/>
      <c r="V1654" s="227">
        <f>SUM(V1655:V1734)</f>
        <v>141.32000000000002</v>
      </c>
      <c r="W1654" s="227"/>
      <c r="X1654" s="227"/>
      <c r="Y1654" s="227"/>
      <c r="AG1654" t="s">
        <v>254</v>
      </c>
    </row>
    <row r="1655" spans="1:60" ht="33.75" outlineLevel="1" x14ac:dyDescent="0.2">
      <c r="A1655" s="235">
        <v>375</v>
      </c>
      <c r="B1655" s="236" t="s">
        <v>2046</v>
      </c>
      <c r="C1655" s="245" t="s">
        <v>2047</v>
      </c>
      <c r="D1655" s="237" t="s">
        <v>368</v>
      </c>
      <c r="E1655" s="238">
        <v>2</v>
      </c>
      <c r="F1655" s="239"/>
      <c r="G1655" s="240">
        <f>ROUND(E1655*F1655,2)</f>
        <v>0</v>
      </c>
      <c r="H1655" s="239"/>
      <c r="I1655" s="240">
        <f>ROUND(E1655*H1655,2)</f>
        <v>0</v>
      </c>
      <c r="J1655" s="239"/>
      <c r="K1655" s="240">
        <f>ROUND(E1655*J1655,2)</f>
        <v>0</v>
      </c>
      <c r="L1655" s="240">
        <v>21</v>
      </c>
      <c r="M1655" s="240">
        <f>G1655*(1+L1655/100)</f>
        <v>0</v>
      </c>
      <c r="N1655" s="238">
        <v>2.5400000000000002E-3</v>
      </c>
      <c r="O1655" s="238">
        <f>ROUND(E1655*N1655,2)</f>
        <v>0.01</v>
      </c>
      <c r="P1655" s="238">
        <v>0</v>
      </c>
      <c r="Q1655" s="238">
        <f>ROUND(E1655*P1655,2)</f>
        <v>0</v>
      </c>
      <c r="R1655" s="240" t="s">
        <v>1516</v>
      </c>
      <c r="S1655" s="240" t="s">
        <v>258</v>
      </c>
      <c r="T1655" s="241" t="s">
        <v>258</v>
      </c>
      <c r="U1655" s="223">
        <v>0.51060000000000005</v>
      </c>
      <c r="V1655" s="223">
        <f>ROUND(E1655*U1655,2)</f>
        <v>1.02</v>
      </c>
      <c r="W1655" s="223"/>
      <c r="X1655" s="223" t="s">
        <v>297</v>
      </c>
      <c r="Y1655" s="223" t="s">
        <v>261</v>
      </c>
      <c r="Z1655" s="212"/>
      <c r="AA1655" s="212"/>
      <c r="AB1655" s="212"/>
      <c r="AC1655" s="212"/>
      <c r="AD1655" s="212"/>
      <c r="AE1655" s="212"/>
      <c r="AF1655" s="212"/>
      <c r="AG1655" s="212" t="s">
        <v>298</v>
      </c>
      <c r="AH1655" s="212"/>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2" x14ac:dyDescent="0.2">
      <c r="A1656" s="219"/>
      <c r="B1656" s="220"/>
      <c r="C1656" s="247" t="s">
        <v>2048</v>
      </c>
      <c r="D1656" s="225"/>
      <c r="E1656" s="226">
        <v>2</v>
      </c>
      <c r="F1656" s="223"/>
      <c r="G1656" s="223"/>
      <c r="H1656" s="223"/>
      <c r="I1656" s="223"/>
      <c r="J1656" s="223"/>
      <c r="K1656" s="223"/>
      <c r="L1656" s="223"/>
      <c r="M1656" s="223"/>
      <c r="N1656" s="222"/>
      <c r="O1656" s="222"/>
      <c r="P1656" s="222"/>
      <c r="Q1656" s="222"/>
      <c r="R1656" s="223"/>
      <c r="S1656" s="223"/>
      <c r="T1656" s="223"/>
      <c r="U1656" s="223"/>
      <c r="V1656" s="223"/>
      <c r="W1656" s="223"/>
      <c r="X1656" s="223"/>
      <c r="Y1656" s="223"/>
      <c r="Z1656" s="212"/>
      <c r="AA1656" s="212"/>
      <c r="AB1656" s="212"/>
      <c r="AC1656" s="212"/>
      <c r="AD1656" s="212"/>
      <c r="AE1656" s="212"/>
      <c r="AF1656" s="212"/>
      <c r="AG1656" s="212" t="s">
        <v>289</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ht="33.75" outlineLevel="1" x14ac:dyDescent="0.2">
      <c r="A1657" s="235">
        <v>376</v>
      </c>
      <c r="B1657" s="236" t="s">
        <v>2049</v>
      </c>
      <c r="C1657" s="245" t="s">
        <v>2050</v>
      </c>
      <c r="D1657" s="237" t="s">
        <v>368</v>
      </c>
      <c r="E1657" s="238">
        <v>1</v>
      </c>
      <c r="F1657" s="239"/>
      <c r="G1657" s="240">
        <f>ROUND(E1657*F1657,2)</f>
        <v>0</v>
      </c>
      <c r="H1657" s="239"/>
      <c r="I1657" s="240">
        <f>ROUND(E1657*H1657,2)</f>
        <v>0</v>
      </c>
      <c r="J1657" s="239"/>
      <c r="K1657" s="240">
        <f>ROUND(E1657*J1657,2)</f>
        <v>0</v>
      </c>
      <c r="L1657" s="240">
        <v>21</v>
      </c>
      <c r="M1657" s="240">
        <f>G1657*(1+L1657/100)</f>
        <v>0</v>
      </c>
      <c r="N1657" s="238">
        <v>3.7399999999999998E-3</v>
      </c>
      <c r="O1657" s="238">
        <f>ROUND(E1657*N1657,2)</f>
        <v>0</v>
      </c>
      <c r="P1657" s="238">
        <v>0</v>
      </c>
      <c r="Q1657" s="238">
        <f>ROUND(E1657*P1657,2)</f>
        <v>0</v>
      </c>
      <c r="R1657" s="240" t="s">
        <v>1516</v>
      </c>
      <c r="S1657" s="240" t="s">
        <v>258</v>
      </c>
      <c r="T1657" s="241" t="s">
        <v>258</v>
      </c>
      <c r="U1657" s="223">
        <v>0.58650000000000002</v>
      </c>
      <c r="V1657" s="223">
        <f>ROUND(E1657*U1657,2)</f>
        <v>0.59</v>
      </c>
      <c r="W1657" s="223"/>
      <c r="X1657" s="223" t="s">
        <v>297</v>
      </c>
      <c r="Y1657" s="223" t="s">
        <v>261</v>
      </c>
      <c r="Z1657" s="212"/>
      <c r="AA1657" s="212"/>
      <c r="AB1657" s="212"/>
      <c r="AC1657" s="212"/>
      <c r="AD1657" s="212"/>
      <c r="AE1657" s="212"/>
      <c r="AF1657" s="212"/>
      <c r="AG1657" s="212" t="s">
        <v>298</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2" x14ac:dyDescent="0.2">
      <c r="A1658" s="219"/>
      <c r="B1658" s="220"/>
      <c r="C1658" s="247" t="s">
        <v>2051</v>
      </c>
      <c r="D1658" s="225"/>
      <c r="E1658" s="226">
        <v>1</v>
      </c>
      <c r="F1658" s="223"/>
      <c r="G1658" s="223"/>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289</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ht="22.5" outlineLevel="1" x14ac:dyDescent="0.2">
      <c r="A1659" s="235">
        <v>377</v>
      </c>
      <c r="B1659" s="236" t="s">
        <v>2052</v>
      </c>
      <c r="C1659" s="245" t="s">
        <v>2053</v>
      </c>
      <c r="D1659" s="237" t="s">
        <v>321</v>
      </c>
      <c r="E1659" s="238">
        <v>49.5</v>
      </c>
      <c r="F1659" s="239"/>
      <c r="G1659" s="240">
        <f>ROUND(E1659*F1659,2)</f>
        <v>0</v>
      </c>
      <c r="H1659" s="239"/>
      <c r="I1659" s="240">
        <f>ROUND(E1659*H1659,2)</f>
        <v>0</v>
      </c>
      <c r="J1659" s="239"/>
      <c r="K1659" s="240">
        <f>ROUND(E1659*J1659,2)</f>
        <v>0</v>
      </c>
      <c r="L1659" s="240">
        <v>21</v>
      </c>
      <c r="M1659" s="240">
        <f>G1659*(1+L1659/100)</f>
        <v>0</v>
      </c>
      <c r="N1659" s="238">
        <v>2.2599999999999999E-3</v>
      </c>
      <c r="O1659" s="238">
        <f>ROUND(E1659*N1659,2)</f>
        <v>0.11</v>
      </c>
      <c r="P1659" s="238">
        <v>0</v>
      </c>
      <c r="Q1659" s="238">
        <f>ROUND(E1659*P1659,2)</f>
        <v>0</v>
      </c>
      <c r="R1659" s="240" t="s">
        <v>1516</v>
      </c>
      <c r="S1659" s="240" t="s">
        <v>258</v>
      </c>
      <c r="T1659" s="241" t="s">
        <v>258</v>
      </c>
      <c r="U1659" s="223">
        <v>1.2179500000000001</v>
      </c>
      <c r="V1659" s="223">
        <f>ROUND(E1659*U1659,2)</f>
        <v>60.29</v>
      </c>
      <c r="W1659" s="223"/>
      <c r="X1659" s="223" t="s">
        <v>297</v>
      </c>
      <c r="Y1659" s="223" t="s">
        <v>261</v>
      </c>
      <c r="Z1659" s="212"/>
      <c r="AA1659" s="212"/>
      <c r="AB1659" s="212"/>
      <c r="AC1659" s="212"/>
      <c r="AD1659" s="212"/>
      <c r="AE1659" s="212"/>
      <c r="AF1659" s="212"/>
      <c r="AG1659" s="212" t="s">
        <v>298</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
      <c r="A1660" s="219"/>
      <c r="B1660" s="220"/>
      <c r="C1660" s="267" t="s">
        <v>2054</v>
      </c>
      <c r="D1660" s="256"/>
      <c r="E1660" s="256"/>
      <c r="F1660" s="256"/>
      <c r="G1660" s="256"/>
      <c r="H1660" s="223"/>
      <c r="I1660" s="223"/>
      <c r="J1660" s="223"/>
      <c r="K1660" s="223"/>
      <c r="L1660" s="223"/>
      <c r="M1660" s="223"/>
      <c r="N1660" s="222"/>
      <c r="O1660" s="222"/>
      <c r="P1660" s="222"/>
      <c r="Q1660" s="222"/>
      <c r="R1660" s="223"/>
      <c r="S1660" s="223"/>
      <c r="T1660" s="223"/>
      <c r="U1660" s="223"/>
      <c r="V1660" s="223"/>
      <c r="W1660" s="223"/>
      <c r="X1660" s="223"/>
      <c r="Y1660" s="223"/>
      <c r="Z1660" s="212"/>
      <c r="AA1660" s="212"/>
      <c r="AB1660" s="212"/>
      <c r="AC1660" s="212"/>
      <c r="AD1660" s="212"/>
      <c r="AE1660" s="212"/>
      <c r="AF1660" s="212"/>
      <c r="AG1660" s="212" t="s">
        <v>300</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2" x14ac:dyDescent="0.2">
      <c r="A1661" s="219"/>
      <c r="B1661" s="220"/>
      <c r="C1661" s="269" t="s">
        <v>2055</v>
      </c>
      <c r="D1661" s="264"/>
      <c r="E1661" s="264"/>
      <c r="F1661" s="264"/>
      <c r="G1661" s="264"/>
      <c r="H1661" s="223"/>
      <c r="I1661" s="223"/>
      <c r="J1661" s="223"/>
      <c r="K1661" s="223"/>
      <c r="L1661" s="223"/>
      <c r="M1661" s="223"/>
      <c r="N1661" s="222"/>
      <c r="O1661" s="222"/>
      <c r="P1661" s="222"/>
      <c r="Q1661" s="222"/>
      <c r="R1661" s="223"/>
      <c r="S1661" s="223"/>
      <c r="T1661" s="223"/>
      <c r="U1661" s="223"/>
      <c r="V1661" s="223"/>
      <c r="W1661" s="223"/>
      <c r="X1661" s="223"/>
      <c r="Y1661" s="223"/>
      <c r="Z1661" s="212"/>
      <c r="AA1661" s="212"/>
      <c r="AB1661" s="212"/>
      <c r="AC1661" s="212"/>
      <c r="AD1661" s="212"/>
      <c r="AE1661" s="212"/>
      <c r="AF1661" s="212"/>
      <c r="AG1661" s="212" t="s">
        <v>264</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2" x14ac:dyDescent="0.2">
      <c r="A1662" s="219"/>
      <c r="B1662" s="220"/>
      <c r="C1662" s="247" t="s">
        <v>1694</v>
      </c>
      <c r="D1662" s="225"/>
      <c r="E1662" s="226">
        <v>49.5</v>
      </c>
      <c r="F1662" s="223"/>
      <c r="G1662" s="223"/>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289</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ht="22.5" outlineLevel="1" x14ac:dyDescent="0.2">
      <c r="A1663" s="235">
        <v>378</v>
      </c>
      <c r="B1663" s="236" t="s">
        <v>2056</v>
      </c>
      <c r="C1663" s="245" t="s">
        <v>2057</v>
      </c>
      <c r="D1663" s="237" t="s">
        <v>524</v>
      </c>
      <c r="E1663" s="238">
        <v>4</v>
      </c>
      <c r="F1663" s="239"/>
      <c r="G1663" s="240">
        <f>ROUND(E1663*F1663,2)</f>
        <v>0</v>
      </c>
      <c r="H1663" s="239"/>
      <c r="I1663" s="240">
        <f>ROUND(E1663*H1663,2)</f>
        <v>0</v>
      </c>
      <c r="J1663" s="239"/>
      <c r="K1663" s="240">
        <f>ROUND(E1663*J1663,2)</f>
        <v>0</v>
      </c>
      <c r="L1663" s="240">
        <v>21</v>
      </c>
      <c r="M1663" s="240">
        <f>G1663*(1+L1663/100)</f>
        <v>0</v>
      </c>
      <c r="N1663" s="238">
        <v>1.98E-3</v>
      </c>
      <c r="O1663" s="238">
        <f>ROUND(E1663*N1663,2)</f>
        <v>0.01</v>
      </c>
      <c r="P1663" s="238">
        <v>0</v>
      </c>
      <c r="Q1663" s="238">
        <f>ROUND(E1663*P1663,2)</f>
        <v>0</v>
      </c>
      <c r="R1663" s="240" t="s">
        <v>1516</v>
      </c>
      <c r="S1663" s="240" t="s">
        <v>258</v>
      </c>
      <c r="T1663" s="241" t="s">
        <v>258</v>
      </c>
      <c r="U1663" s="223">
        <v>0.2671</v>
      </c>
      <c r="V1663" s="223">
        <f>ROUND(E1663*U1663,2)</f>
        <v>1.07</v>
      </c>
      <c r="W1663" s="223"/>
      <c r="X1663" s="223" t="s">
        <v>297</v>
      </c>
      <c r="Y1663" s="223" t="s">
        <v>261</v>
      </c>
      <c r="Z1663" s="212"/>
      <c r="AA1663" s="212"/>
      <c r="AB1663" s="212"/>
      <c r="AC1663" s="212"/>
      <c r="AD1663" s="212"/>
      <c r="AE1663" s="212"/>
      <c r="AF1663" s="212"/>
      <c r="AG1663" s="212" t="s">
        <v>298</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2" x14ac:dyDescent="0.2">
      <c r="A1664" s="219"/>
      <c r="B1664" s="220"/>
      <c r="C1664" s="267" t="s">
        <v>2058</v>
      </c>
      <c r="D1664" s="256"/>
      <c r="E1664" s="256"/>
      <c r="F1664" s="256"/>
      <c r="G1664" s="256"/>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300</v>
      </c>
      <c r="AH1664" s="212"/>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2" x14ac:dyDescent="0.2">
      <c r="A1665" s="219"/>
      <c r="B1665" s="220"/>
      <c r="C1665" s="247" t="s">
        <v>2059</v>
      </c>
      <c r="D1665" s="225"/>
      <c r="E1665" s="226">
        <v>4</v>
      </c>
      <c r="F1665" s="223"/>
      <c r="G1665" s="223"/>
      <c r="H1665" s="223"/>
      <c r="I1665" s="223"/>
      <c r="J1665" s="223"/>
      <c r="K1665" s="223"/>
      <c r="L1665" s="223"/>
      <c r="M1665" s="223"/>
      <c r="N1665" s="222"/>
      <c r="O1665" s="222"/>
      <c r="P1665" s="222"/>
      <c r="Q1665" s="222"/>
      <c r="R1665" s="223"/>
      <c r="S1665" s="223"/>
      <c r="T1665" s="223"/>
      <c r="U1665" s="223"/>
      <c r="V1665" s="223"/>
      <c r="W1665" s="223"/>
      <c r="X1665" s="223"/>
      <c r="Y1665" s="223"/>
      <c r="Z1665" s="212"/>
      <c r="AA1665" s="212"/>
      <c r="AB1665" s="212"/>
      <c r="AC1665" s="212"/>
      <c r="AD1665" s="212"/>
      <c r="AE1665" s="212"/>
      <c r="AF1665" s="212"/>
      <c r="AG1665" s="212" t="s">
        <v>289</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1" x14ac:dyDescent="0.2">
      <c r="A1666" s="235">
        <v>379</v>
      </c>
      <c r="B1666" s="236" t="s">
        <v>2060</v>
      </c>
      <c r="C1666" s="245" t="s">
        <v>2061</v>
      </c>
      <c r="D1666" s="237" t="s">
        <v>524</v>
      </c>
      <c r="E1666" s="238">
        <v>10.7</v>
      </c>
      <c r="F1666" s="239"/>
      <c r="G1666" s="240">
        <f>ROUND(E1666*F1666,2)</f>
        <v>0</v>
      </c>
      <c r="H1666" s="239"/>
      <c r="I1666" s="240">
        <f>ROUND(E1666*H1666,2)</f>
        <v>0</v>
      </c>
      <c r="J1666" s="239"/>
      <c r="K1666" s="240">
        <f>ROUND(E1666*J1666,2)</f>
        <v>0</v>
      </c>
      <c r="L1666" s="240">
        <v>21</v>
      </c>
      <c r="M1666" s="240">
        <f>G1666*(1+L1666/100)</f>
        <v>0</v>
      </c>
      <c r="N1666" s="238">
        <v>2.47E-3</v>
      </c>
      <c r="O1666" s="238">
        <f>ROUND(E1666*N1666,2)</f>
        <v>0.03</v>
      </c>
      <c r="P1666" s="238">
        <v>0</v>
      </c>
      <c r="Q1666" s="238">
        <f>ROUND(E1666*P1666,2)</f>
        <v>0</v>
      </c>
      <c r="R1666" s="240" t="s">
        <v>1516</v>
      </c>
      <c r="S1666" s="240" t="s">
        <v>258</v>
      </c>
      <c r="T1666" s="241" t="s">
        <v>258</v>
      </c>
      <c r="U1666" s="223">
        <v>0.43690000000000001</v>
      </c>
      <c r="V1666" s="223">
        <f>ROUND(E1666*U1666,2)</f>
        <v>4.67</v>
      </c>
      <c r="W1666" s="223"/>
      <c r="X1666" s="223" t="s">
        <v>297</v>
      </c>
      <c r="Y1666" s="223" t="s">
        <v>261</v>
      </c>
      <c r="Z1666" s="212"/>
      <c r="AA1666" s="212"/>
      <c r="AB1666" s="212"/>
      <c r="AC1666" s="212"/>
      <c r="AD1666" s="212"/>
      <c r="AE1666" s="212"/>
      <c r="AF1666" s="212"/>
      <c r="AG1666" s="212" t="s">
        <v>298</v>
      </c>
      <c r="AH1666" s="212"/>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2" x14ac:dyDescent="0.2">
      <c r="A1667" s="219"/>
      <c r="B1667" s="220"/>
      <c r="C1667" s="267" t="s">
        <v>2058</v>
      </c>
      <c r="D1667" s="256"/>
      <c r="E1667" s="256"/>
      <c r="F1667" s="256"/>
      <c r="G1667" s="256"/>
      <c r="H1667" s="223"/>
      <c r="I1667" s="223"/>
      <c r="J1667" s="223"/>
      <c r="K1667" s="223"/>
      <c r="L1667" s="223"/>
      <c r="M1667" s="223"/>
      <c r="N1667" s="222"/>
      <c r="O1667" s="222"/>
      <c r="P1667" s="222"/>
      <c r="Q1667" s="222"/>
      <c r="R1667" s="223"/>
      <c r="S1667" s="223"/>
      <c r="T1667" s="223"/>
      <c r="U1667" s="223"/>
      <c r="V1667" s="223"/>
      <c r="W1667" s="223"/>
      <c r="X1667" s="223"/>
      <c r="Y1667" s="223"/>
      <c r="Z1667" s="212"/>
      <c r="AA1667" s="212"/>
      <c r="AB1667" s="212"/>
      <c r="AC1667" s="212"/>
      <c r="AD1667" s="212"/>
      <c r="AE1667" s="212"/>
      <c r="AF1667" s="212"/>
      <c r="AG1667" s="212" t="s">
        <v>300</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2" x14ac:dyDescent="0.2">
      <c r="A1668" s="219"/>
      <c r="B1668" s="220"/>
      <c r="C1668" s="247" t="s">
        <v>2062</v>
      </c>
      <c r="D1668" s="225"/>
      <c r="E1668" s="226">
        <v>10.7</v>
      </c>
      <c r="F1668" s="223"/>
      <c r="G1668" s="223"/>
      <c r="H1668" s="223"/>
      <c r="I1668" s="223"/>
      <c r="J1668" s="223"/>
      <c r="K1668" s="223"/>
      <c r="L1668" s="223"/>
      <c r="M1668" s="223"/>
      <c r="N1668" s="222"/>
      <c r="O1668" s="222"/>
      <c r="P1668" s="222"/>
      <c r="Q1668" s="222"/>
      <c r="R1668" s="223"/>
      <c r="S1668" s="223"/>
      <c r="T1668" s="223"/>
      <c r="U1668" s="223"/>
      <c r="V1668" s="223"/>
      <c r="W1668" s="223"/>
      <c r="X1668" s="223"/>
      <c r="Y1668" s="223"/>
      <c r="Z1668" s="212"/>
      <c r="AA1668" s="212"/>
      <c r="AB1668" s="212"/>
      <c r="AC1668" s="212"/>
      <c r="AD1668" s="212"/>
      <c r="AE1668" s="212"/>
      <c r="AF1668" s="212"/>
      <c r="AG1668" s="212" t="s">
        <v>289</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1" x14ac:dyDescent="0.2">
      <c r="A1669" s="235">
        <v>380</v>
      </c>
      <c r="B1669" s="236" t="s">
        <v>2063</v>
      </c>
      <c r="C1669" s="245" t="s">
        <v>2064</v>
      </c>
      <c r="D1669" s="237" t="s">
        <v>524</v>
      </c>
      <c r="E1669" s="238">
        <v>5</v>
      </c>
      <c r="F1669" s="239"/>
      <c r="G1669" s="240">
        <f>ROUND(E1669*F1669,2)</f>
        <v>0</v>
      </c>
      <c r="H1669" s="239"/>
      <c r="I1669" s="240">
        <f>ROUND(E1669*H1669,2)</f>
        <v>0</v>
      </c>
      <c r="J1669" s="239"/>
      <c r="K1669" s="240">
        <f>ROUND(E1669*J1669,2)</f>
        <v>0</v>
      </c>
      <c r="L1669" s="240">
        <v>21</v>
      </c>
      <c r="M1669" s="240">
        <f>G1669*(1+L1669/100)</f>
        <v>0</v>
      </c>
      <c r="N1669" s="238">
        <v>1.8799999999999999E-3</v>
      </c>
      <c r="O1669" s="238">
        <f>ROUND(E1669*N1669,2)</f>
        <v>0.01</v>
      </c>
      <c r="P1669" s="238">
        <v>0</v>
      </c>
      <c r="Q1669" s="238">
        <f>ROUND(E1669*P1669,2)</f>
        <v>0</v>
      </c>
      <c r="R1669" s="240" t="s">
        <v>1516</v>
      </c>
      <c r="S1669" s="240" t="s">
        <v>258</v>
      </c>
      <c r="T1669" s="241" t="s">
        <v>258</v>
      </c>
      <c r="U1669" s="223">
        <v>0.25</v>
      </c>
      <c r="V1669" s="223">
        <f>ROUND(E1669*U1669,2)</f>
        <v>1.25</v>
      </c>
      <c r="W1669" s="223"/>
      <c r="X1669" s="223" t="s">
        <v>297</v>
      </c>
      <c r="Y1669" s="223" t="s">
        <v>261</v>
      </c>
      <c r="Z1669" s="212"/>
      <c r="AA1669" s="212"/>
      <c r="AB1669" s="212"/>
      <c r="AC1669" s="212"/>
      <c r="AD1669" s="212"/>
      <c r="AE1669" s="212"/>
      <c r="AF1669" s="212"/>
      <c r="AG1669" s="212" t="s">
        <v>298</v>
      </c>
      <c r="AH1669" s="212"/>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2" x14ac:dyDescent="0.2">
      <c r="A1670" s="219"/>
      <c r="B1670" s="220"/>
      <c r="C1670" s="246" t="s">
        <v>2065</v>
      </c>
      <c r="D1670" s="243"/>
      <c r="E1670" s="243"/>
      <c r="F1670" s="243"/>
      <c r="G1670" s="243"/>
      <c r="H1670" s="223"/>
      <c r="I1670" s="223"/>
      <c r="J1670" s="223"/>
      <c r="K1670" s="223"/>
      <c r="L1670" s="223"/>
      <c r="M1670" s="223"/>
      <c r="N1670" s="222"/>
      <c r="O1670" s="222"/>
      <c r="P1670" s="222"/>
      <c r="Q1670" s="222"/>
      <c r="R1670" s="223"/>
      <c r="S1670" s="223"/>
      <c r="T1670" s="223"/>
      <c r="U1670" s="223"/>
      <c r="V1670" s="223"/>
      <c r="W1670" s="223"/>
      <c r="X1670" s="223"/>
      <c r="Y1670" s="223"/>
      <c r="Z1670" s="212"/>
      <c r="AA1670" s="212"/>
      <c r="AB1670" s="212"/>
      <c r="AC1670" s="212"/>
      <c r="AD1670" s="212"/>
      <c r="AE1670" s="212"/>
      <c r="AF1670" s="212"/>
      <c r="AG1670" s="212" t="s">
        <v>264</v>
      </c>
      <c r="AH1670" s="212"/>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2" x14ac:dyDescent="0.2">
      <c r="A1671" s="219"/>
      <c r="B1671" s="220"/>
      <c r="C1671" s="247" t="s">
        <v>2066</v>
      </c>
      <c r="D1671" s="225"/>
      <c r="E1671" s="226">
        <v>5</v>
      </c>
      <c r="F1671" s="223"/>
      <c r="G1671" s="223"/>
      <c r="H1671" s="223"/>
      <c r="I1671" s="223"/>
      <c r="J1671" s="223"/>
      <c r="K1671" s="223"/>
      <c r="L1671" s="223"/>
      <c r="M1671" s="223"/>
      <c r="N1671" s="222"/>
      <c r="O1671" s="222"/>
      <c r="P1671" s="222"/>
      <c r="Q1671" s="222"/>
      <c r="R1671" s="223"/>
      <c r="S1671" s="223"/>
      <c r="T1671" s="223"/>
      <c r="U1671" s="223"/>
      <c r="V1671" s="223"/>
      <c r="W1671" s="223"/>
      <c r="X1671" s="223"/>
      <c r="Y1671" s="223"/>
      <c r="Z1671" s="212"/>
      <c r="AA1671" s="212"/>
      <c r="AB1671" s="212"/>
      <c r="AC1671" s="212"/>
      <c r="AD1671" s="212"/>
      <c r="AE1671" s="212"/>
      <c r="AF1671" s="212"/>
      <c r="AG1671" s="212" t="s">
        <v>289</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ht="22.5" outlineLevel="1" x14ac:dyDescent="0.2">
      <c r="A1672" s="235">
        <v>381</v>
      </c>
      <c r="B1672" s="236" t="s">
        <v>2067</v>
      </c>
      <c r="C1672" s="245" t="s">
        <v>2068</v>
      </c>
      <c r="D1672" s="237" t="s">
        <v>524</v>
      </c>
      <c r="E1672" s="238">
        <v>12</v>
      </c>
      <c r="F1672" s="239"/>
      <c r="G1672" s="240">
        <f>ROUND(E1672*F1672,2)</f>
        <v>0</v>
      </c>
      <c r="H1672" s="239"/>
      <c r="I1672" s="240">
        <f>ROUND(E1672*H1672,2)</f>
        <v>0</v>
      </c>
      <c r="J1672" s="239"/>
      <c r="K1672" s="240">
        <f>ROUND(E1672*J1672,2)</f>
        <v>0</v>
      </c>
      <c r="L1672" s="240">
        <v>21</v>
      </c>
      <c r="M1672" s="240">
        <f>G1672*(1+L1672/100)</f>
        <v>0</v>
      </c>
      <c r="N1672" s="238">
        <v>2.1099999999999999E-3</v>
      </c>
      <c r="O1672" s="238">
        <f>ROUND(E1672*N1672,2)</f>
        <v>0.03</v>
      </c>
      <c r="P1672" s="238">
        <v>0</v>
      </c>
      <c r="Q1672" s="238">
        <f>ROUND(E1672*P1672,2)</f>
        <v>0</v>
      </c>
      <c r="R1672" s="240" t="s">
        <v>1516</v>
      </c>
      <c r="S1672" s="240" t="s">
        <v>258</v>
      </c>
      <c r="T1672" s="241" t="s">
        <v>258</v>
      </c>
      <c r="U1672" s="223">
        <v>0.36725000000000002</v>
      </c>
      <c r="V1672" s="223">
        <f>ROUND(E1672*U1672,2)</f>
        <v>4.41</v>
      </c>
      <c r="W1672" s="223"/>
      <c r="X1672" s="223" t="s">
        <v>297</v>
      </c>
      <c r="Y1672" s="223" t="s">
        <v>261</v>
      </c>
      <c r="Z1672" s="212"/>
      <c r="AA1672" s="212"/>
      <c r="AB1672" s="212"/>
      <c r="AC1672" s="212"/>
      <c r="AD1672" s="212"/>
      <c r="AE1672" s="212"/>
      <c r="AF1672" s="212"/>
      <c r="AG1672" s="212" t="s">
        <v>298</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2" x14ac:dyDescent="0.2">
      <c r="A1673" s="219"/>
      <c r="B1673" s="220"/>
      <c r="C1673" s="247" t="s">
        <v>2069</v>
      </c>
      <c r="D1673" s="225"/>
      <c r="E1673" s="226">
        <v>8</v>
      </c>
      <c r="F1673" s="223"/>
      <c r="G1673" s="223"/>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289</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47" t="s">
        <v>2070</v>
      </c>
      <c r="D1674" s="225"/>
      <c r="E1674" s="226">
        <v>4</v>
      </c>
      <c r="F1674" s="223"/>
      <c r="G1674" s="223"/>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289</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ht="22.5" outlineLevel="1" x14ac:dyDescent="0.2">
      <c r="A1675" s="235">
        <v>382</v>
      </c>
      <c r="B1675" s="236" t="s">
        <v>2071</v>
      </c>
      <c r="C1675" s="245" t="s">
        <v>2072</v>
      </c>
      <c r="D1675" s="237" t="s">
        <v>321</v>
      </c>
      <c r="E1675" s="238">
        <v>1</v>
      </c>
      <c r="F1675" s="239"/>
      <c r="G1675" s="240">
        <f>ROUND(E1675*F1675,2)</f>
        <v>0</v>
      </c>
      <c r="H1675" s="239"/>
      <c r="I1675" s="240">
        <f>ROUND(E1675*H1675,2)</f>
        <v>0</v>
      </c>
      <c r="J1675" s="239"/>
      <c r="K1675" s="240">
        <f>ROUND(E1675*J1675,2)</f>
        <v>0</v>
      </c>
      <c r="L1675" s="240">
        <v>21</v>
      </c>
      <c r="M1675" s="240">
        <f>G1675*(1+L1675/100)</f>
        <v>0</v>
      </c>
      <c r="N1675" s="238">
        <v>6.2199999999999998E-3</v>
      </c>
      <c r="O1675" s="238">
        <f>ROUND(E1675*N1675,2)</f>
        <v>0.01</v>
      </c>
      <c r="P1675" s="238">
        <v>0</v>
      </c>
      <c r="Q1675" s="238">
        <f>ROUND(E1675*P1675,2)</f>
        <v>0</v>
      </c>
      <c r="R1675" s="240" t="s">
        <v>1516</v>
      </c>
      <c r="S1675" s="240" t="s">
        <v>258</v>
      </c>
      <c r="T1675" s="241" t="s">
        <v>258</v>
      </c>
      <c r="U1675" s="223">
        <v>2.8048000000000002</v>
      </c>
      <c r="V1675" s="223">
        <f>ROUND(E1675*U1675,2)</f>
        <v>2.8</v>
      </c>
      <c r="W1675" s="223"/>
      <c r="X1675" s="223" t="s">
        <v>297</v>
      </c>
      <c r="Y1675" s="223" t="s">
        <v>261</v>
      </c>
      <c r="Z1675" s="212"/>
      <c r="AA1675" s="212"/>
      <c r="AB1675" s="212"/>
      <c r="AC1675" s="212"/>
      <c r="AD1675" s="212"/>
      <c r="AE1675" s="212"/>
      <c r="AF1675" s="212"/>
      <c r="AG1675" s="212" t="s">
        <v>298</v>
      </c>
      <c r="AH1675" s="212"/>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2" x14ac:dyDescent="0.2">
      <c r="A1676" s="219"/>
      <c r="B1676" s="220"/>
      <c r="C1676" s="247" t="s">
        <v>2073</v>
      </c>
      <c r="D1676" s="225"/>
      <c r="E1676" s="226">
        <v>1</v>
      </c>
      <c r="F1676" s="223"/>
      <c r="G1676" s="223"/>
      <c r="H1676" s="223"/>
      <c r="I1676" s="223"/>
      <c r="J1676" s="223"/>
      <c r="K1676" s="223"/>
      <c r="L1676" s="223"/>
      <c r="M1676" s="223"/>
      <c r="N1676" s="222"/>
      <c r="O1676" s="222"/>
      <c r="P1676" s="222"/>
      <c r="Q1676" s="222"/>
      <c r="R1676" s="223"/>
      <c r="S1676" s="223"/>
      <c r="T1676" s="223"/>
      <c r="U1676" s="223"/>
      <c r="V1676" s="223"/>
      <c r="W1676" s="223"/>
      <c r="X1676" s="223"/>
      <c r="Y1676" s="223"/>
      <c r="Z1676" s="212"/>
      <c r="AA1676" s="212"/>
      <c r="AB1676" s="212"/>
      <c r="AC1676" s="212"/>
      <c r="AD1676" s="212"/>
      <c r="AE1676" s="212"/>
      <c r="AF1676" s="212"/>
      <c r="AG1676" s="212" t="s">
        <v>289</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ht="22.5" outlineLevel="1" x14ac:dyDescent="0.2">
      <c r="A1677" s="235">
        <v>383</v>
      </c>
      <c r="B1677" s="236" t="s">
        <v>2074</v>
      </c>
      <c r="C1677" s="245" t="s">
        <v>2075</v>
      </c>
      <c r="D1677" s="237" t="s">
        <v>321</v>
      </c>
      <c r="E1677" s="238">
        <v>1</v>
      </c>
      <c r="F1677" s="239"/>
      <c r="G1677" s="240">
        <f>ROUND(E1677*F1677,2)</f>
        <v>0</v>
      </c>
      <c r="H1677" s="239"/>
      <c r="I1677" s="240">
        <f>ROUND(E1677*H1677,2)</f>
        <v>0</v>
      </c>
      <c r="J1677" s="239"/>
      <c r="K1677" s="240">
        <f>ROUND(E1677*J1677,2)</f>
        <v>0</v>
      </c>
      <c r="L1677" s="240">
        <v>21</v>
      </c>
      <c r="M1677" s="240">
        <f>G1677*(1+L1677/100)</f>
        <v>0</v>
      </c>
      <c r="N1677" s="238">
        <v>6.2199999999999998E-3</v>
      </c>
      <c r="O1677" s="238">
        <f>ROUND(E1677*N1677,2)</f>
        <v>0.01</v>
      </c>
      <c r="P1677" s="238">
        <v>0</v>
      </c>
      <c r="Q1677" s="238">
        <f>ROUND(E1677*P1677,2)</f>
        <v>0</v>
      </c>
      <c r="R1677" s="240" t="s">
        <v>1516</v>
      </c>
      <c r="S1677" s="240" t="s">
        <v>258</v>
      </c>
      <c r="T1677" s="241" t="s">
        <v>258</v>
      </c>
      <c r="U1677" s="223">
        <v>1.9296500000000001</v>
      </c>
      <c r="V1677" s="223">
        <f>ROUND(E1677*U1677,2)</f>
        <v>1.93</v>
      </c>
      <c r="W1677" s="223"/>
      <c r="X1677" s="223" t="s">
        <v>297</v>
      </c>
      <c r="Y1677" s="223" t="s">
        <v>261</v>
      </c>
      <c r="Z1677" s="212"/>
      <c r="AA1677" s="212"/>
      <c r="AB1677" s="212"/>
      <c r="AC1677" s="212"/>
      <c r="AD1677" s="212"/>
      <c r="AE1677" s="212"/>
      <c r="AF1677" s="212"/>
      <c r="AG1677" s="212" t="s">
        <v>298</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2" x14ac:dyDescent="0.2">
      <c r="A1678" s="219"/>
      <c r="B1678" s="220"/>
      <c r="C1678" s="247" t="s">
        <v>2076</v>
      </c>
      <c r="D1678" s="225"/>
      <c r="E1678" s="226">
        <v>1</v>
      </c>
      <c r="F1678" s="223"/>
      <c r="G1678" s="223"/>
      <c r="H1678" s="223"/>
      <c r="I1678" s="223"/>
      <c r="J1678" s="223"/>
      <c r="K1678" s="223"/>
      <c r="L1678" s="223"/>
      <c r="M1678" s="223"/>
      <c r="N1678" s="222"/>
      <c r="O1678" s="222"/>
      <c r="P1678" s="222"/>
      <c r="Q1678" s="222"/>
      <c r="R1678" s="223"/>
      <c r="S1678" s="223"/>
      <c r="T1678" s="223"/>
      <c r="U1678" s="223"/>
      <c r="V1678" s="223"/>
      <c r="W1678" s="223"/>
      <c r="X1678" s="223"/>
      <c r="Y1678" s="223"/>
      <c r="Z1678" s="212"/>
      <c r="AA1678" s="212"/>
      <c r="AB1678" s="212"/>
      <c r="AC1678" s="212"/>
      <c r="AD1678" s="212"/>
      <c r="AE1678" s="212"/>
      <c r="AF1678" s="212"/>
      <c r="AG1678" s="212" t="s">
        <v>289</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ht="22.5" outlineLevel="1" x14ac:dyDescent="0.2">
      <c r="A1679" s="235">
        <v>384</v>
      </c>
      <c r="B1679" s="236" t="s">
        <v>2077</v>
      </c>
      <c r="C1679" s="245" t="s">
        <v>2078</v>
      </c>
      <c r="D1679" s="237" t="s">
        <v>524</v>
      </c>
      <c r="E1679" s="238">
        <v>14</v>
      </c>
      <c r="F1679" s="239"/>
      <c r="G1679" s="240">
        <f>ROUND(E1679*F1679,2)</f>
        <v>0</v>
      </c>
      <c r="H1679" s="239"/>
      <c r="I1679" s="240">
        <f>ROUND(E1679*H1679,2)</f>
        <v>0</v>
      </c>
      <c r="J1679" s="239"/>
      <c r="K1679" s="240">
        <f>ROUND(E1679*J1679,2)</f>
        <v>0</v>
      </c>
      <c r="L1679" s="240">
        <v>21</v>
      </c>
      <c r="M1679" s="240">
        <f>G1679*(1+L1679/100)</f>
        <v>0</v>
      </c>
      <c r="N1679" s="238">
        <v>3.1700000000000001E-3</v>
      </c>
      <c r="O1679" s="238">
        <f>ROUND(E1679*N1679,2)</f>
        <v>0.04</v>
      </c>
      <c r="P1679" s="238">
        <v>0</v>
      </c>
      <c r="Q1679" s="238">
        <f>ROUND(E1679*P1679,2)</f>
        <v>0</v>
      </c>
      <c r="R1679" s="240" t="s">
        <v>1516</v>
      </c>
      <c r="S1679" s="240" t="s">
        <v>258</v>
      </c>
      <c r="T1679" s="241" t="s">
        <v>258</v>
      </c>
      <c r="U1679" s="223">
        <v>0.219</v>
      </c>
      <c r="V1679" s="223">
        <f>ROUND(E1679*U1679,2)</f>
        <v>3.07</v>
      </c>
      <c r="W1679" s="223"/>
      <c r="X1679" s="223" t="s">
        <v>297</v>
      </c>
      <c r="Y1679" s="223" t="s">
        <v>261</v>
      </c>
      <c r="Z1679" s="212"/>
      <c r="AA1679" s="212"/>
      <c r="AB1679" s="212"/>
      <c r="AC1679" s="212"/>
      <c r="AD1679" s="212"/>
      <c r="AE1679" s="212"/>
      <c r="AF1679" s="212"/>
      <c r="AG1679" s="212" t="s">
        <v>298</v>
      </c>
      <c r="AH1679" s="212"/>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2" x14ac:dyDescent="0.2">
      <c r="A1680" s="219"/>
      <c r="B1680" s="220"/>
      <c r="C1680" s="246" t="s">
        <v>2079</v>
      </c>
      <c r="D1680" s="243"/>
      <c r="E1680" s="243"/>
      <c r="F1680" s="243"/>
      <c r="G1680" s="243"/>
      <c r="H1680" s="223"/>
      <c r="I1680" s="223"/>
      <c r="J1680" s="223"/>
      <c r="K1680" s="223"/>
      <c r="L1680" s="223"/>
      <c r="M1680" s="223"/>
      <c r="N1680" s="222"/>
      <c r="O1680" s="222"/>
      <c r="P1680" s="222"/>
      <c r="Q1680" s="222"/>
      <c r="R1680" s="223"/>
      <c r="S1680" s="223"/>
      <c r="T1680" s="223"/>
      <c r="U1680" s="223"/>
      <c r="V1680" s="223"/>
      <c r="W1680" s="223"/>
      <c r="X1680" s="223"/>
      <c r="Y1680" s="223"/>
      <c r="Z1680" s="212"/>
      <c r="AA1680" s="212"/>
      <c r="AB1680" s="212"/>
      <c r="AC1680" s="212"/>
      <c r="AD1680" s="212"/>
      <c r="AE1680" s="212"/>
      <c r="AF1680" s="212"/>
      <c r="AG1680" s="212" t="s">
        <v>264</v>
      </c>
      <c r="AH1680" s="212"/>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2" x14ac:dyDescent="0.2">
      <c r="A1681" s="219"/>
      <c r="B1681" s="220"/>
      <c r="C1681" s="247" t="s">
        <v>2080</v>
      </c>
      <c r="D1681" s="225"/>
      <c r="E1681" s="226">
        <v>10</v>
      </c>
      <c r="F1681" s="223"/>
      <c r="G1681" s="22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289</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47" t="s">
        <v>2081</v>
      </c>
      <c r="D1682" s="225"/>
      <c r="E1682" s="226">
        <v>4</v>
      </c>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289</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ht="22.5" outlineLevel="1" x14ac:dyDescent="0.2">
      <c r="A1683" s="235">
        <v>385</v>
      </c>
      <c r="B1683" s="236" t="s">
        <v>2082</v>
      </c>
      <c r="C1683" s="245" t="s">
        <v>2083</v>
      </c>
      <c r="D1683" s="237" t="s">
        <v>524</v>
      </c>
      <c r="E1683" s="238">
        <v>62.2</v>
      </c>
      <c r="F1683" s="239"/>
      <c r="G1683" s="240">
        <f>ROUND(E1683*F1683,2)</f>
        <v>0</v>
      </c>
      <c r="H1683" s="239"/>
      <c r="I1683" s="240">
        <f>ROUND(E1683*H1683,2)</f>
        <v>0</v>
      </c>
      <c r="J1683" s="239"/>
      <c r="K1683" s="240">
        <f>ROUND(E1683*J1683,2)</f>
        <v>0</v>
      </c>
      <c r="L1683" s="240">
        <v>21</v>
      </c>
      <c r="M1683" s="240">
        <f>G1683*(1+L1683/100)</f>
        <v>0</v>
      </c>
      <c r="N1683" s="238">
        <v>2.3999999999999998E-3</v>
      </c>
      <c r="O1683" s="238">
        <f>ROUND(E1683*N1683,2)</f>
        <v>0.15</v>
      </c>
      <c r="P1683" s="238">
        <v>0</v>
      </c>
      <c r="Q1683" s="238">
        <f>ROUND(E1683*P1683,2)</f>
        <v>0</v>
      </c>
      <c r="R1683" s="240" t="s">
        <v>1516</v>
      </c>
      <c r="S1683" s="240" t="s">
        <v>258</v>
      </c>
      <c r="T1683" s="241" t="s">
        <v>258</v>
      </c>
      <c r="U1683" s="223">
        <v>0.26</v>
      </c>
      <c r="V1683" s="223">
        <f>ROUND(E1683*U1683,2)</f>
        <v>16.170000000000002</v>
      </c>
      <c r="W1683" s="223"/>
      <c r="X1683" s="223" t="s">
        <v>297</v>
      </c>
      <c r="Y1683" s="223" t="s">
        <v>261</v>
      </c>
      <c r="Z1683" s="212"/>
      <c r="AA1683" s="212"/>
      <c r="AB1683" s="212"/>
      <c r="AC1683" s="212"/>
      <c r="AD1683" s="212"/>
      <c r="AE1683" s="212"/>
      <c r="AF1683" s="212"/>
      <c r="AG1683" s="212" t="s">
        <v>298</v>
      </c>
      <c r="AH1683" s="212"/>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2" x14ac:dyDescent="0.2">
      <c r="A1684" s="219"/>
      <c r="B1684" s="220"/>
      <c r="C1684" s="267" t="s">
        <v>2084</v>
      </c>
      <c r="D1684" s="256"/>
      <c r="E1684" s="256"/>
      <c r="F1684" s="256"/>
      <c r="G1684" s="256"/>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300</v>
      </c>
      <c r="AH1684" s="212"/>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2" x14ac:dyDescent="0.2">
      <c r="A1685" s="219"/>
      <c r="B1685" s="220"/>
      <c r="C1685" s="269" t="s">
        <v>2085</v>
      </c>
      <c r="D1685" s="264"/>
      <c r="E1685" s="264"/>
      <c r="F1685" s="264"/>
      <c r="G1685" s="264"/>
      <c r="H1685" s="223"/>
      <c r="I1685" s="223"/>
      <c r="J1685" s="223"/>
      <c r="K1685" s="223"/>
      <c r="L1685" s="223"/>
      <c r="M1685" s="223"/>
      <c r="N1685" s="222"/>
      <c r="O1685" s="222"/>
      <c r="P1685" s="222"/>
      <c r="Q1685" s="222"/>
      <c r="R1685" s="223"/>
      <c r="S1685" s="223"/>
      <c r="T1685" s="223"/>
      <c r="U1685" s="223"/>
      <c r="V1685" s="223"/>
      <c r="W1685" s="223"/>
      <c r="X1685" s="223"/>
      <c r="Y1685" s="223"/>
      <c r="Z1685" s="212"/>
      <c r="AA1685" s="212"/>
      <c r="AB1685" s="212"/>
      <c r="AC1685" s="212"/>
      <c r="AD1685" s="212"/>
      <c r="AE1685" s="212"/>
      <c r="AF1685" s="212"/>
      <c r="AG1685" s="212" t="s">
        <v>264</v>
      </c>
      <c r="AH1685" s="212"/>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2" x14ac:dyDescent="0.2">
      <c r="A1686" s="219"/>
      <c r="B1686" s="220"/>
      <c r="C1686" s="247" t="s">
        <v>2086</v>
      </c>
      <c r="D1686" s="225"/>
      <c r="E1686" s="226">
        <v>51</v>
      </c>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289</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47" t="s">
        <v>2087</v>
      </c>
      <c r="D1687" s="225"/>
      <c r="E1687" s="226">
        <v>11.2</v>
      </c>
      <c r="F1687" s="223"/>
      <c r="G1687" s="223"/>
      <c r="H1687" s="223"/>
      <c r="I1687" s="223"/>
      <c r="J1687" s="223"/>
      <c r="K1687" s="223"/>
      <c r="L1687" s="223"/>
      <c r="M1687" s="223"/>
      <c r="N1687" s="222"/>
      <c r="O1687" s="222"/>
      <c r="P1687" s="222"/>
      <c r="Q1687" s="222"/>
      <c r="R1687" s="223"/>
      <c r="S1687" s="223"/>
      <c r="T1687" s="223"/>
      <c r="U1687" s="223"/>
      <c r="V1687" s="223"/>
      <c r="W1687" s="223"/>
      <c r="X1687" s="223"/>
      <c r="Y1687" s="223"/>
      <c r="Z1687" s="212"/>
      <c r="AA1687" s="212"/>
      <c r="AB1687" s="212"/>
      <c r="AC1687" s="212"/>
      <c r="AD1687" s="212"/>
      <c r="AE1687" s="212"/>
      <c r="AF1687" s="212"/>
      <c r="AG1687" s="212" t="s">
        <v>289</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ht="22.5" outlineLevel="1" x14ac:dyDescent="0.2">
      <c r="A1688" s="235">
        <v>386</v>
      </c>
      <c r="B1688" s="236" t="s">
        <v>2088</v>
      </c>
      <c r="C1688" s="245" t="s">
        <v>2089</v>
      </c>
      <c r="D1688" s="237" t="s">
        <v>524</v>
      </c>
      <c r="E1688" s="238">
        <v>14.5</v>
      </c>
      <c r="F1688" s="239"/>
      <c r="G1688" s="240">
        <f>ROUND(E1688*F1688,2)</f>
        <v>0</v>
      </c>
      <c r="H1688" s="239"/>
      <c r="I1688" s="240">
        <f>ROUND(E1688*H1688,2)</f>
        <v>0</v>
      </c>
      <c r="J1688" s="239"/>
      <c r="K1688" s="240">
        <f>ROUND(E1688*J1688,2)</f>
        <v>0</v>
      </c>
      <c r="L1688" s="240">
        <v>21</v>
      </c>
      <c r="M1688" s="240">
        <f>G1688*(1+L1688/100)</f>
        <v>0</v>
      </c>
      <c r="N1688" s="238">
        <v>2.1000000000000001E-4</v>
      </c>
      <c r="O1688" s="238">
        <f>ROUND(E1688*N1688,2)</f>
        <v>0</v>
      </c>
      <c r="P1688" s="238">
        <v>0</v>
      </c>
      <c r="Q1688" s="238">
        <f>ROUND(E1688*P1688,2)</f>
        <v>0</v>
      </c>
      <c r="R1688" s="240" t="s">
        <v>1516</v>
      </c>
      <c r="S1688" s="240" t="s">
        <v>258</v>
      </c>
      <c r="T1688" s="241" t="s">
        <v>258</v>
      </c>
      <c r="U1688" s="223">
        <v>0.24149999999999999</v>
      </c>
      <c r="V1688" s="223">
        <f>ROUND(E1688*U1688,2)</f>
        <v>3.5</v>
      </c>
      <c r="W1688" s="223"/>
      <c r="X1688" s="223" t="s">
        <v>297</v>
      </c>
      <c r="Y1688" s="223" t="s">
        <v>261</v>
      </c>
      <c r="Z1688" s="212"/>
      <c r="AA1688" s="212"/>
      <c r="AB1688" s="212"/>
      <c r="AC1688" s="212"/>
      <c r="AD1688" s="212"/>
      <c r="AE1688" s="212"/>
      <c r="AF1688" s="212"/>
      <c r="AG1688" s="212" t="s">
        <v>298</v>
      </c>
      <c r="AH1688" s="212"/>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2" x14ac:dyDescent="0.2">
      <c r="A1689" s="219"/>
      <c r="B1689" s="220"/>
      <c r="C1689" s="246" t="s">
        <v>2090</v>
      </c>
      <c r="D1689" s="243"/>
      <c r="E1689" s="243"/>
      <c r="F1689" s="243"/>
      <c r="G1689" s="243"/>
      <c r="H1689" s="223"/>
      <c r="I1689" s="223"/>
      <c r="J1689" s="223"/>
      <c r="K1689" s="223"/>
      <c r="L1689" s="223"/>
      <c r="M1689" s="223"/>
      <c r="N1689" s="222"/>
      <c r="O1689" s="222"/>
      <c r="P1689" s="222"/>
      <c r="Q1689" s="222"/>
      <c r="R1689" s="223"/>
      <c r="S1689" s="223"/>
      <c r="T1689" s="223"/>
      <c r="U1689" s="223"/>
      <c r="V1689" s="223"/>
      <c r="W1689" s="223"/>
      <c r="X1689" s="223"/>
      <c r="Y1689" s="223"/>
      <c r="Z1689" s="212"/>
      <c r="AA1689" s="212"/>
      <c r="AB1689" s="212"/>
      <c r="AC1689" s="212"/>
      <c r="AD1689" s="212"/>
      <c r="AE1689" s="212"/>
      <c r="AF1689" s="212"/>
      <c r="AG1689" s="212" t="s">
        <v>264</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2" x14ac:dyDescent="0.2">
      <c r="A1690" s="219"/>
      <c r="B1690" s="220"/>
      <c r="C1690" s="247" t="s">
        <v>2091</v>
      </c>
      <c r="D1690" s="225"/>
      <c r="E1690" s="226">
        <v>14.5</v>
      </c>
      <c r="F1690" s="223"/>
      <c r="G1690" s="223"/>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289</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35">
        <v>387</v>
      </c>
      <c r="B1691" s="236" t="s">
        <v>2092</v>
      </c>
      <c r="C1691" s="245" t="s">
        <v>2093</v>
      </c>
      <c r="D1691" s="237" t="s">
        <v>524</v>
      </c>
      <c r="E1691" s="238">
        <v>8</v>
      </c>
      <c r="F1691" s="239"/>
      <c r="G1691" s="240">
        <f>ROUND(E1691*F1691,2)</f>
        <v>0</v>
      </c>
      <c r="H1691" s="239"/>
      <c r="I1691" s="240">
        <f>ROUND(E1691*H1691,2)</f>
        <v>0</v>
      </c>
      <c r="J1691" s="239"/>
      <c r="K1691" s="240">
        <f>ROUND(E1691*J1691,2)</f>
        <v>0</v>
      </c>
      <c r="L1691" s="240">
        <v>21</v>
      </c>
      <c r="M1691" s="240">
        <f>G1691*(1+L1691/100)</f>
        <v>0</v>
      </c>
      <c r="N1691" s="238">
        <v>1.3699999999999999E-3</v>
      </c>
      <c r="O1691" s="238">
        <f>ROUND(E1691*N1691,2)</f>
        <v>0.01</v>
      </c>
      <c r="P1691" s="238">
        <v>0</v>
      </c>
      <c r="Q1691" s="238">
        <f>ROUND(E1691*P1691,2)</f>
        <v>0</v>
      </c>
      <c r="R1691" s="240" t="s">
        <v>1516</v>
      </c>
      <c r="S1691" s="240" t="s">
        <v>258</v>
      </c>
      <c r="T1691" s="241" t="s">
        <v>258</v>
      </c>
      <c r="U1691" s="223">
        <v>0.24</v>
      </c>
      <c r="V1691" s="223">
        <f>ROUND(E1691*U1691,2)</f>
        <v>1.92</v>
      </c>
      <c r="W1691" s="223"/>
      <c r="X1691" s="223" t="s">
        <v>297</v>
      </c>
      <c r="Y1691" s="223" t="s">
        <v>261</v>
      </c>
      <c r="Z1691" s="212"/>
      <c r="AA1691" s="212"/>
      <c r="AB1691" s="212"/>
      <c r="AC1691" s="212"/>
      <c r="AD1691" s="212"/>
      <c r="AE1691" s="212"/>
      <c r="AF1691" s="212"/>
      <c r="AG1691" s="212" t="s">
        <v>298</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2" x14ac:dyDescent="0.2">
      <c r="A1692" s="219"/>
      <c r="B1692" s="220"/>
      <c r="C1692" s="247" t="s">
        <v>2094</v>
      </c>
      <c r="D1692" s="225"/>
      <c r="E1692" s="226">
        <v>8</v>
      </c>
      <c r="F1692" s="223"/>
      <c r="G1692" s="223"/>
      <c r="H1692" s="223"/>
      <c r="I1692" s="223"/>
      <c r="J1692" s="223"/>
      <c r="K1692" s="223"/>
      <c r="L1692" s="223"/>
      <c r="M1692" s="223"/>
      <c r="N1692" s="222"/>
      <c r="O1692" s="222"/>
      <c r="P1692" s="222"/>
      <c r="Q1692" s="222"/>
      <c r="R1692" s="223"/>
      <c r="S1692" s="223"/>
      <c r="T1692" s="223"/>
      <c r="U1692" s="223"/>
      <c r="V1692" s="223"/>
      <c r="W1692" s="223"/>
      <c r="X1692" s="223"/>
      <c r="Y1692" s="223"/>
      <c r="Z1692" s="212"/>
      <c r="AA1692" s="212"/>
      <c r="AB1692" s="212"/>
      <c r="AC1692" s="212"/>
      <c r="AD1692" s="212"/>
      <c r="AE1692" s="212"/>
      <c r="AF1692" s="212"/>
      <c r="AG1692" s="212" t="s">
        <v>289</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ht="22.5" outlineLevel="1" x14ac:dyDescent="0.2">
      <c r="A1693" s="235">
        <v>388</v>
      </c>
      <c r="B1693" s="236" t="s">
        <v>2095</v>
      </c>
      <c r="C1693" s="245" t="s">
        <v>2096</v>
      </c>
      <c r="D1693" s="237" t="s">
        <v>524</v>
      </c>
      <c r="E1693" s="238">
        <v>90</v>
      </c>
      <c r="F1693" s="239"/>
      <c r="G1693" s="240">
        <f>ROUND(E1693*F1693,2)</f>
        <v>0</v>
      </c>
      <c r="H1693" s="239"/>
      <c r="I1693" s="240">
        <f>ROUND(E1693*H1693,2)</f>
        <v>0</v>
      </c>
      <c r="J1693" s="239"/>
      <c r="K1693" s="240">
        <f>ROUND(E1693*J1693,2)</f>
        <v>0</v>
      </c>
      <c r="L1693" s="240">
        <v>21</v>
      </c>
      <c r="M1693" s="240">
        <f>G1693*(1+L1693/100)</f>
        <v>0</v>
      </c>
      <c r="N1693" s="238">
        <v>5.1999999999999995E-4</v>
      </c>
      <c r="O1693" s="238">
        <f>ROUND(E1693*N1693,2)</f>
        <v>0.05</v>
      </c>
      <c r="P1693" s="238">
        <v>0</v>
      </c>
      <c r="Q1693" s="238">
        <f>ROUND(E1693*P1693,2)</f>
        <v>0</v>
      </c>
      <c r="R1693" s="240" t="s">
        <v>1516</v>
      </c>
      <c r="S1693" s="240" t="s">
        <v>258</v>
      </c>
      <c r="T1693" s="241" t="s">
        <v>258</v>
      </c>
      <c r="U1693" s="223">
        <v>0.13800000000000001</v>
      </c>
      <c r="V1693" s="223">
        <f>ROUND(E1693*U1693,2)</f>
        <v>12.42</v>
      </c>
      <c r="W1693" s="223"/>
      <c r="X1693" s="223" t="s">
        <v>297</v>
      </c>
      <c r="Y1693" s="223" t="s">
        <v>261</v>
      </c>
      <c r="Z1693" s="212"/>
      <c r="AA1693" s="212"/>
      <c r="AB1693" s="212"/>
      <c r="AC1693" s="212"/>
      <c r="AD1693" s="212"/>
      <c r="AE1693" s="212"/>
      <c r="AF1693" s="212"/>
      <c r="AG1693" s="212" t="s">
        <v>298</v>
      </c>
      <c r="AH1693" s="212"/>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2" x14ac:dyDescent="0.2">
      <c r="A1694" s="219"/>
      <c r="B1694" s="220"/>
      <c r="C1694" s="246" t="s">
        <v>2097</v>
      </c>
      <c r="D1694" s="243"/>
      <c r="E1694" s="243"/>
      <c r="F1694" s="243"/>
      <c r="G1694" s="243"/>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264</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2" x14ac:dyDescent="0.2">
      <c r="A1695" s="219"/>
      <c r="B1695" s="220"/>
      <c r="C1695" s="247" t="s">
        <v>2098</v>
      </c>
      <c r="D1695" s="225"/>
      <c r="E1695" s="226">
        <v>45</v>
      </c>
      <c r="F1695" s="223"/>
      <c r="G1695" s="223"/>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289</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47" t="s">
        <v>2099</v>
      </c>
      <c r="D1696" s="225"/>
      <c r="E1696" s="226">
        <v>45</v>
      </c>
      <c r="F1696" s="223"/>
      <c r="G1696" s="223"/>
      <c r="H1696" s="223"/>
      <c r="I1696" s="223"/>
      <c r="J1696" s="223"/>
      <c r="K1696" s="223"/>
      <c r="L1696" s="223"/>
      <c r="M1696" s="223"/>
      <c r="N1696" s="222"/>
      <c r="O1696" s="222"/>
      <c r="P1696" s="222"/>
      <c r="Q1696" s="222"/>
      <c r="R1696" s="223"/>
      <c r="S1696" s="223"/>
      <c r="T1696" s="223"/>
      <c r="U1696" s="223"/>
      <c r="V1696" s="223"/>
      <c r="W1696" s="223"/>
      <c r="X1696" s="223"/>
      <c r="Y1696" s="223"/>
      <c r="Z1696" s="212"/>
      <c r="AA1696" s="212"/>
      <c r="AB1696" s="212"/>
      <c r="AC1696" s="212"/>
      <c r="AD1696" s="212"/>
      <c r="AE1696" s="212"/>
      <c r="AF1696" s="212"/>
      <c r="AG1696" s="212" t="s">
        <v>289</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ht="22.5" outlineLevel="1" x14ac:dyDescent="0.2">
      <c r="A1697" s="235">
        <v>389</v>
      </c>
      <c r="B1697" s="236" t="s">
        <v>2100</v>
      </c>
      <c r="C1697" s="245" t="s">
        <v>2101</v>
      </c>
      <c r="D1697" s="237" t="s">
        <v>321</v>
      </c>
      <c r="E1697" s="238">
        <v>49.5</v>
      </c>
      <c r="F1697" s="239"/>
      <c r="G1697" s="240">
        <f>ROUND(E1697*F1697,2)</f>
        <v>0</v>
      </c>
      <c r="H1697" s="239"/>
      <c r="I1697" s="240">
        <f>ROUND(E1697*H1697,2)</f>
        <v>0</v>
      </c>
      <c r="J1697" s="239"/>
      <c r="K1697" s="240">
        <f>ROUND(E1697*J1697,2)</f>
        <v>0</v>
      </c>
      <c r="L1697" s="240">
        <v>21</v>
      </c>
      <c r="M1697" s="240">
        <f>G1697*(1+L1697/100)</f>
        <v>0</v>
      </c>
      <c r="N1697" s="238">
        <v>9.0000000000000006E-5</v>
      </c>
      <c r="O1697" s="238">
        <f>ROUND(E1697*N1697,2)</f>
        <v>0</v>
      </c>
      <c r="P1697" s="238">
        <v>0</v>
      </c>
      <c r="Q1697" s="238">
        <f>ROUND(E1697*P1697,2)</f>
        <v>0</v>
      </c>
      <c r="R1697" s="240" t="s">
        <v>1516</v>
      </c>
      <c r="S1697" s="240" t="s">
        <v>258</v>
      </c>
      <c r="T1697" s="241" t="s">
        <v>258</v>
      </c>
      <c r="U1697" s="223">
        <v>7.0000000000000007E-2</v>
      </c>
      <c r="V1697" s="223">
        <f>ROUND(E1697*U1697,2)</f>
        <v>3.47</v>
      </c>
      <c r="W1697" s="223"/>
      <c r="X1697" s="223" t="s">
        <v>297</v>
      </c>
      <c r="Y1697" s="223" t="s">
        <v>261</v>
      </c>
      <c r="Z1697" s="212"/>
      <c r="AA1697" s="212"/>
      <c r="AB1697" s="212"/>
      <c r="AC1697" s="212"/>
      <c r="AD1697" s="212"/>
      <c r="AE1697" s="212"/>
      <c r="AF1697" s="212"/>
      <c r="AG1697" s="212" t="s">
        <v>298</v>
      </c>
      <c r="AH1697" s="212"/>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2" x14ac:dyDescent="0.2">
      <c r="A1698" s="219"/>
      <c r="B1698" s="220"/>
      <c r="C1698" s="247" t="s">
        <v>2102</v>
      </c>
      <c r="D1698" s="225"/>
      <c r="E1698" s="226">
        <v>49.5</v>
      </c>
      <c r="F1698" s="223"/>
      <c r="G1698" s="223"/>
      <c r="H1698" s="223"/>
      <c r="I1698" s="223"/>
      <c r="J1698" s="223"/>
      <c r="K1698" s="223"/>
      <c r="L1698" s="223"/>
      <c r="M1698" s="223"/>
      <c r="N1698" s="222"/>
      <c r="O1698" s="222"/>
      <c r="P1698" s="222"/>
      <c r="Q1698" s="222"/>
      <c r="R1698" s="223"/>
      <c r="S1698" s="223"/>
      <c r="T1698" s="223"/>
      <c r="U1698" s="223"/>
      <c r="V1698" s="223"/>
      <c r="W1698" s="223"/>
      <c r="X1698" s="223"/>
      <c r="Y1698" s="223"/>
      <c r="Z1698" s="212"/>
      <c r="AA1698" s="212"/>
      <c r="AB1698" s="212"/>
      <c r="AC1698" s="212"/>
      <c r="AD1698" s="212"/>
      <c r="AE1698" s="212"/>
      <c r="AF1698" s="212"/>
      <c r="AG1698" s="212" t="s">
        <v>289</v>
      </c>
      <c r="AH1698" s="212">
        <v>5</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ht="22.5" outlineLevel="1" x14ac:dyDescent="0.2">
      <c r="A1699" s="235">
        <v>390</v>
      </c>
      <c r="B1699" s="236" t="s">
        <v>2103</v>
      </c>
      <c r="C1699" s="245" t="s">
        <v>2104</v>
      </c>
      <c r="D1699" s="237" t="s">
        <v>524</v>
      </c>
      <c r="E1699" s="238">
        <v>11.55</v>
      </c>
      <c r="F1699" s="239"/>
      <c r="G1699" s="240">
        <f>ROUND(E1699*F1699,2)</f>
        <v>0</v>
      </c>
      <c r="H1699" s="239"/>
      <c r="I1699" s="240">
        <f>ROUND(E1699*H1699,2)</f>
        <v>0</v>
      </c>
      <c r="J1699" s="239"/>
      <c r="K1699" s="240">
        <f>ROUND(E1699*J1699,2)</f>
        <v>0</v>
      </c>
      <c r="L1699" s="240">
        <v>21</v>
      </c>
      <c r="M1699" s="240">
        <f>G1699*(1+L1699/100)</f>
        <v>0</v>
      </c>
      <c r="N1699" s="238">
        <v>1.15E-3</v>
      </c>
      <c r="O1699" s="238">
        <f>ROUND(E1699*N1699,2)</f>
        <v>0.01</v>
      </c>
      <c r="P1699" s="238">
        <v>0</v>
      </c>
      <c r="Q1699" s="238">
        <f>ROUND(E1699*P1699,2)</f>
        <v>0</v>
      </c>
      <c r="R1699" s="240" t="s">
        <v>1516</v>
      </c>
      <c r="S1699" s="240" t="s">
        <v>258</v>
      </c>
      <c r="T1699" s="241" t="s">
        <v>258</v>
      </c>
      <c r="U1699" s="223">
        <v>0.28000000000000003</v>
      </c>
      <c r="V1699" s="223">
        <f>ROUND(E1699*U1699,2)</f>
        <v>3.23</v>
      </c>
      <c r="W1699" s="223"/>
      <c r="X1699" s="223" t="s">
        <v>297</v>
      </c>
      <c r="Y1699" s="223" t="s">
        <v>261</v>
      </c>
      <c r="Z1699" s="212"/>
      <c r="AA1699" s="212"/>
      <c r="AB1699" s="212"/>
      <c r="AC1699" s="212"/>
      <c r="AD1699" s="212"/>
      <c r="AE1699" s="212"/>
      <c r="AF1699" s="212"/>
      <c r="AG1699" s="212" t="s">
        <v>298</v>
      </c>
      <c r="AH1699" s="212"/>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2" x14ac:dyDescent="0.2">
      <c r="A1700" s="219"/>
      <c r="B1700" s="220"/>
      <c r="C1700" s="267" t="s">
        <v>2105</v>
      </c>
      <c r="D1700" s="256"/>
      <c r="E1700" s="256"/>
      <c r="F1700" s="256"/>
      <c r="G1700" s="256"/>
      <c r="H1700" s="223"/>
      <c r="I1700" s="223"/>
      <c r="J1700" s="223"/>
      <c r="K1700" s="223"/>
      <c r="L1700" s="223"/>
      <c r="M1700" s="223"/>
      <c r="N1700" s="222"/>
      <c r="O1700" s="222"/>
      <c r="P1700" s="222"/>
      <c r="Q1700" s="222"/>
      <c r="R1700" s="223"/>
      <c r="S1700" s="223"/>
      <c r="T1700" s="223"/>
      <c r="U1700" s="223"/>
      <c r="V1700" s="223"/>
      <c r="W1700" s="223"/>
      <c r="X1700" s="223"/>
      <c r="Y1700" s="223"/>
      <c r="Z1700" s="212"/>
      <c r="AA1700" s="212"/>
      <c r="AB1700" s="212"/>
      <c r="AC1700" s="212"/>
      <c r="AD1700" s="212"/>
      <c r="AE1700" s="212"/>
      <c r="AF1700" s="212"/>
      <c r="AG1700" s="212" t="s">
        <v>300</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2" x14ac:dyDescent="0.2">
      <c r="A1701" s="219"/>
      <c r="B1701" s="220"/>
      <c r="C1701" s="269" t="s">
        <v>2106</v>
      </c>
      <c r="D1701" s="264"/>
      <c r="E1701" s="264"/>
      <c r="F1701" s="264"/>
      <c r="G1701" s="264"/>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264</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2" x14ac:dyDescent="0.2">
      <c r="A1702" s="219"/>
      <c r="B1702" s="220"/>
      <c r="C1702" s="247" t="s">
        <v>2107</v>
      </c>
      <c r="D1702" s="225"/>
      <c r="E1702" s="226">
        <v>2.2999999999999998</v>
      </c>
      <c r="F1702" s="223"/>
      <c r="G1702" s="223"/>
      <c r="H1702" s="223"/>
      <c r="I1702" s="223"/>
      <c r="J1702" s="223"/>
      <c r="K1702" s="223"/>
      <c r="L1702" s="223"/>
      <c r="M1702" s="223"/>
      <c r="N1702" s="222"/>
      <c r="O1702" s="222"/>
      <c r="P1702" s="222"/>
      <c r="Q1702" s="222"/>
      <c r="R1702" s="223"/>
      <c r="S1702" s="223"/>
      <c r="T1702" s="223"/>
      <c r="U1702" s="223"/>
      <c r="V1702" s="223"/>
      <c r="W1702" s="223"/>
      <c r="X1702" s="223"/>
      <c r="Y1702" s="223"/>
      <c r="Z1702" s="212"/>
      <c r="AA1702" s="212"/>
      <c r="AB1702" s="212"/>
      <c r="AC1702" s="212"/>
      <c r="AD1702" s="212"/>
      <c r="AE1702" s="212"/>
      <c r="AF1702" s="212"/>
      <c r="AG1702" s="212" t="s">
        <v>289</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47" t="s">
        <v>2108</v>
      </c>
      <c r="D1703" s="225"/>
      <c r="E1703" s="226">
        <v>2.4</v>
      </c>
      <c r="F1703" s="223"/>
      <c r="G1703" s="223"/>
      <c r="H1703" s="223"/>
      <c r="I1703" s="223"/>
      <c r="J1703" s="223"/>
      <c r="K1703" s="223"/>
      <c r="L1703" s="223"/>
      <c r="M1703" s="223"/>
      <c r="N1703" s="222"/>
      <c r="O1703" s="222"/>
      <c r="P1703" s="222"/>
      <c r="Q1703" s="222"/>
      <c r="R1703" s="223"/>
      <c r="S1703" s="223"/>
      <c r="T1703" s="223"/>
      <c r="U1703" s="223"/>
      <c r="V1703" s="223"/>
      <c r="W1703" s="223"/>
      <c r="X1703" s="223"/>
      <c r="Y1703" s="223"/>
      <c r="Z1703" s="212"/>
      <c r="AA1703" s="212"/>
      <c r="AB1703" s="212"/>
      <c r="AC1703" s="212"/>
      <c r="AD1703" s="212"/>
      <c r="AE1703" s="212"/>
      <c r="AF1703" s="212"/>
      <c r="AG1703" s="212" t="s">
        <v>289</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19"/>
      <c r="B1704" s="220"/>
      <c r="C1704" s="247" t="s">
        <v>2109</v>
      </c>
      <c r="D1704" s="225"/>
      <c r="E1704" s="226">
        <v>1.9</v>
      </c>
      <c r="F1704" s="223"/>
      <c r="G1704" s="223"/>
      <c r="H1704" s="223"/>
      <c r="I1704" s="223"/>
      <c r="J1704" s="223"/>
      <c r="K1704" s="223"/>
      <c r="L1704" s="223"/>
      <c r="M1704" s="223"/>
      <c r="N1704" s="222"/>
      <c r="O1704" s="222"/>
      <c r="P1704" s="222"/>
      <c r="Q1704" s="222"/>
      <c r="R1704" s="223"/>
      <c r="S1704" s="223"/>
      <c r="T1704" s="223"/>
      <c r="U1704" s="223"/>
      <c r="V1704" s="223"/>
      <c r="W1704" s="223"/>
      <c r="X1704" s="223"/>
      <c r="Y1704" s="223"/>
      <c r="Z1704" s="212"/>
      <c r="AA1704" s="212"/>
      <c r="AB1704" s="212"/>
      <c r="AC1704" s="212"/>
      <c r="AD1704" s="212"/>
      <c r="AE1704" s="212"/>
      <c r="AF1704" s="212"/>
      <c r="AG1704" s="212" t="s">
        <v>289</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19"/>
      <c r="B1705" s="220"/>
      <c r="C1705" s="247" t="s">
        <v>2110</v>
      </c>
      <c r="D1705" s="225"/>
      <c r="E1705" s="226">
        <v>2.4</v>
      </c>
      <c r="F1705" s="223"/>
      <c r="G1705" s="223"/>
      <c r="H1705" s="223"/>
      <c r="I1705" s="223"/>
      <c r="J1705" s="223"/>
      <c r="K1705" s="223"/>
      <c r="L1705" s="223"/>
      <c r="M1705" s="223"/>
      <c r="N1705" s="222"/>
      <c r="O1705" s="222"/>
      <c r="P1705" s="222"/>
      <c r="Q1705" s="222"/>
      <c r="R1705" s="223"/>
      <c r="S1705" s="223"/>
      <c r="T1705" s="223"/>
      <c r="U1705" s="223"/>
      <c r="V1705" s="223"/>
      <c r="W1705" s="223"/>
      <c r="X1705" s="223"/>
      <c r="Y1705" s="223"/>
      <c r="Z1705" s="212"/>
      <c r="AA1705" s="212"/>
      <c r="AB1705" s="212"/>
      <c r="AC1705" s="212"/>
      <c r="AD1705" s="212"/>
      <c r="AE1705" s="212"/>
      <c r="AF1705" s="212"/>
      <c r="AG1705" s="212" t="s">
        <v>289</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3" x14ac:dyDescent="0.2">
      <c r="A1706" s="219"/>
      <c r="B1706" s="220"/>
      <c r="C1706" s="247" t="s">
        <v>2111</v>
      </c>
      <c r="D1706" s="225"/>
      <c r="E1706" s="226">
        <v>2.5499999999999998</v>
      </c>
      <c r="F1706" s="223"/>
      <c r="G1706" s="223"/>
      <c r="H1706" s="223"/>
      <c r="I1706" s="223"/>
      <c r="J1706" s="223"/>
      <c r="K1706" s="223"/>
      <c r="L1706" s="223"/>
      <c r="M1706" s="223"/>
      <c r="N1706" s="222"/>
      <c r="O1706" s="222"/>
      <c r="P1706" s="222"/>
      <c r="Q1706" s="222"/>
      <c r="R1706" s="223"/>
      <c r="S1706" s="223"/>
      <c r="T1706" s="223"/>
      <c r="U1706" s="223"/>
      <c r="V1706" s="223"/>
      <c r="W1706" s="223"/>
      <c r="X1706" s="223"/>
      <c r="Y1706" s="223"/>
      <c r="Z1706" s="212"/>
      <c r="AA1706" s="212"/>
      <c r="AB1706" s="212"/>
      <c r="AC1706" s="212"/>
      <c r="AD1706" s="212"/>
      <c r="AE1706" s="212"/>
      <c r="AF1706" s="212"/>
      <c r="AG1706" s="212" t="s">
        <v>289</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ht="22.5" outlineLevel="1" x14ac:dyDescent="0.2">
      <c r="A1707" s="235">
        <v>391</v>
      </c>
      <c r="B1707" s="236" t="s">
        <v>2112</v>
      </c>
      <c r="C1707" s="245" t="s">
        <v>2113</v>
      </c>
      <c r="D1707" s="237" t="s">
        <v>524</v>
      </c>
      <c r="E1707" s="238">
        <v>2.4</v>
      </c>
      <c r="F1707" s="239"/>
      <c r="G1707" s="240">
        <f>ROUND(E1707*F1707,2)</f>
        <v>0</v>
      </c>
      <c r="H1707" s="239"/>
      <c r="I1707" s="240">
        <f>ROUND(E1707*H1707,2)</f>
        <v>0</v>
      </c>
      <c r="J1707" s="239"/>
      <c r="K1707" s="240">
        <f>ROUND(E1707*J1707,2)</f>
        <v>0</v>
      </c>
      <c r="L1707" s="240">
        <v>21</v>
      </c>
      <c r="M1707" s="240">
        <f>G1707*(1+L1707/100)</f>
        <v>0</v>
      </c>
      <c r="N1707" s="238">
        <v>2.0899999999999998E-3</v>
      </c>
      <c r="O1707" s="238">
        <f>ROUND(E1707*N1707,2)</f>
        <v>0.01</v>
      </c>
      <c r="P1707" s="238">
        <v>0</v>
      </c>
      <c r="Q1707" s="238">
        <f>ROUND(E1707*P1707,2)</f>
        <v>0</v>
      </c>
      <c r="R1707" s="240" t="s">
        <v>1516</v>
      </c>
      <c r="S1707" s="240" t="s">
        <v>258</v>
      </c>
      <c r="T1707" s="241" t="s">
        <v>258</v>
      </c>
      <c r="U1707" s="223">
        <v>0.38524999999999998</v>
      </c>
      <c r="V1707" s="223">
        <f>ROUND(E1707*U1707,2)</f>
        <v>0.92</v>
      </c>
      <c r="W1707" s="223"/>
      <c r="X1707" s="223" t="s">
        <v>297</v>
      </c>
      <c r="Y1707" s="223" t="s">
        <v>261</v>
      </c>
      <c r="Z1707" s="212"/>
      <c r="AA1707" s="212"/>
      <c r="AB1707" s="212"/>
      <c r="AC1707" s="212"/>
      <c r="AD1707" s="212"/>
      <c r="AE1707" s="212"/>
      <c r="AF1707" s="212"/>
      <c r="AG1707" s="212" t="s">
        <v>298</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2" x14ac:dyDescent="0.2">
      <c r="A1708" s="219"/>
      <c r="B1708" s="220"/>
      <c r="C1708" s="267" t="s">
        <v>2105</v>
      </c>
      <c r="D1708" s="256"/>
      <c r="E1708" s="256"/>
      <c r="F1708" s="256"/>
      <c r="G1708" s="256"/>
      <c r="H1708" s="223"/>
      <c r="I1708" s="223"/>
      <c r="J1708" s="223"/>
      <c r="K1708" s="223"/>
      <c r="L1708" s="223"/>
      <c r="M1708" s="223"/>
      <c r="N1708" s="222"/>
      <c r="O1708" s="222"/>
      <c r="P1708" s="222"/>
      <c r="Q1708" s="222"/>
      <c r="R1708" s="223"/>
      <c r="S1708" s="223"/>
      <c r="T1708" s="223"/>
      <c r="U1708" s="223"/>
      <c r="V1708" s="223"/>
      <c r="W1708" s="223"/>
      <c r="X1708" s="223"/>
      <c r="Y1708" s="223"/>
      <c r="Z1708" s="212"/>
      <c r="AA1708" s="212"/>
      <c r="AB1708" s="212"/>
      <c r="AC1708" s="212"/>
      <c r="AD1708" s="212"/>
      <c r="AE1708" s="212"/>
      <c r="AF1708" s="212"/>
      <c r="AG1708" s="212" t="s">
        <v>300</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47" t="s">
        <v>2114</v>
      </c>
      <c r="D1709" s="225"/>
      <c r="E1709" s="226">
        <v>1.2</v>
      </c>
      <c r="F1709" s="223"/>
      <c r="G1709" s="223"/>
      <c r="H1709" s="223"/>
      <c r="I1709" s="223"/>
      <c r="J1709" s="223"/>
      <c r="K1709" s="223"/>
      <c r="L1709" s="223"/>
      <c r="M1709" s="223"/>
      <c r="N1709" s="222"/>
      <c r="O1709" s="222"/>
      <c r="P1709" s="222"/>
      <c r="Q1709" s="222"/>
      <c r="R1709" s="223"/>
      <c r="S1709" s="223"/>
      <c r="T1709" s="223"/>
      <c r="U1709" s="223"/>
      <c r="V1709" s="223"/>
      <c r="W1709" s="223"/>
      <c r="X1709" s="223"/>
      <c r="Y1709" s="223"/>
      <c r="Z1709" s="212"/>
      <c r="AA1709" s="212"/>
      <c r="AB1709" s="212"/>
      <c r="AC1709" s="212"/>
      <c r="AD1709" s="212"/>
      <c r="AE1709" s="212"/>
      <c r="AF1709" s="212"/>
      <c r="AG1709" s="212" t="s">
        <v>289</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19"/>
      <c r="B1710" s="220"/>
      <c r="C1710" s="247" t="s">
        <v>2115</v>
      </c>
      <c r="D1710" s="225"/>
      <c r="E1710" s="226">
        <v>1.2</v>
      </c>
      <c r="F1710" s="223"/>
      <c r="G1710" s="223"/>
      <c r="H1710" s="223"/>
      <c r="I1710" s="223"/>
      <c r="J1710" s="223"/>
      <c r="K1710" s="223"/>
      <c r="L1710" s="223"/>
      <c r="M1710" s="223"/>
      <c r="N1710" s="222"/>
      <c r="O1710" s="222"/>
      <c r="P1710" s="222"/>
      <c r="Q1710" s="222"/>
      <c r="R1710" s="223"/>
      <c r="S1710" s="223"/>
      <c r="T1710" s="223"/>
      <c r="U1710" s="223"/>
      <c r="V1710" s="223"/>
      <c r="W1710" s="223"/>
      <c r="X1710" s="223"/>
      <c r="Y1710" s="223"/>
      <c r="Z1710" s="212"/>
      <c r="AA1710" s="212"/>
      <c r="AB1710" s="212"/>
      <c r="AC1710" s="212"/>
      <c r="AD1710" s="212"/>
      <c r="AE1710" s="212"/>
      <c r="AF1710" s="212"/>
      <c r="AG1710" s="212" t="s">
        <v>289</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ht="22.5" outlineLevel="1" x14ac:dyDescent="0.2">
      <c r="A1711" s="235">
        <v>392</v>
      </c>
      <c r="B1711" s="236" t="s">
        <v>2116</v>
      </c>
      <c r="C1711" s="245" t="s">
        <v>2117</v>
      </c>
      <c r="D1711" s="237" t="s">
        <v>524</v>
      </c>
      <c r="E1711" s="238">
        <v>1.2</v>
      </c>
      <c r="F1711" s="239"/>
      <c r="G1711" s="240">
        <f>ROUND(E1711*F1711,2)</f>
        <v>0</v>
      </c>
      <c r="H1711" s="239"/>
      <c r="I1711" s="240">
        <f>ROUND(E1711*H1711,2)</f>
        <v>0</v>
      </c>
      <c r="J1711" s="239"/>
      <c r="K1711" s="240">
        <f>ROUND(E1711*J1711,2)</f>
        <v>0</v>
      </c>
      <c r="L1711" s="240">
        <v>21</v>
      </c>
      <c r="M1711" s="240">
        <f>G1711*(1+L1711/100)</f>
        <v>0</v>
      </c>
      <c r="N1711" s="238">
        <v>3.6800000000000001E-3</v>
      </c>
      <c r="O1711" s="238">
        <f>ROUND(E1711*N1711,2)</f>
        <v>0</v>
      </c>
      <c r="P1711" s="238">
        <v>0</v>
      </c>
      <c r="Q1711" s="238">
        <f>ROUND(E1711*P1711,2)</f>
        <v>0</v>
      </c>
      <c r="R1711" s="240" t="s">
        <v>1516</v>
      </c>
      <c r="S1711" s="240" t="s">
        <v>258</v>
      </c>
      <c r="T1711" s="241" t="s">
        <v>258</v>
      </c>
      <c r="U1711" s="223">
        <v>0.3</v>
      </c>
      <c r="V1711" s="223">
        <f>ROUND(E1711*U1711,2)</f>
        <v>0.36</v>
      </c>
      <c r="W1711" s="223"/>
      <c r="X1711" s="223" t="s">
        <v>297</v>
      </c>
      <c r="Y1711" s="223" t="s">
        <v>261</v>
      </c>
      <c r="Z1711" s="212"/>
      <c r="AA1711" s="212"/>
      <c r="AB1711" s="212"/>
      <c r="AC1711" s="212"/>
      <c r="AD1711" s="212"/>
      <c r="AE1711" s="212"/>
      <c r="AF1711" s="212"/>
      <c r="AG1711" s="212" t="s">
        <v>298</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2" x14ac:dyDescent="0.2">
      <c r="A1712" s="219"/>
      <c r="B1712" s="220"/>
      <c r="C1712" s="267" t="s">
        <v>2105</v>
      </c>
      <c r="D1712" s="256"/>
      <c r="E1712" s="256"/>
      <c r="F1712" s="256"/>
      <c r="G1712" s="256"/>
      <c r="H1712" s="223"/>
      <c r="I1712" s="223"/>
      <c r="J1712" s="223"/>
      <c r="K1712" s="223"/>
      <c r="L1712" s="223"/>
      <c r="M1712" s="223"/>
      <c r="N1712" s="222"/>
      <c r="O1712" s="222"/>
      <c r="P1712" s="222"/>
      <c r="Q1712" s="222"/>
      <c r="R1712" s="223"/>
      <c r="S1712" s="223"/>
      <c r="T1712" s="223"/>
      <c r="U1712" s="223"/>
      <c r="V1712" s="223"/>
      <c r="W1712" s="223"/>
      <c r="X1712" s="223"/>
      <c r="Y1712" s="223"/>
      <c r="Z1712" s="212"/>
      <c r="AA1712" s="212"/>
      <c r="AB1712" s="212"/>
      <c r="AC1712" s="212"/>
      <c r="AD1712" s="212"/>
      <c r="AE1712" s="212"/>
      <c r="AF1712" s="212"/>
      <c r="AG1712" s="212" t="s">
        <v>300</v>
      </c>
      <c r="AH1712" s="212"/>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2" x14ac:dyDescent="0.2">
      <c r="A1713" s="219"/>
      <c r="B1713" s="220"/>
      <c r="C1713" s="269" t="s">
        <v>2106</v>
      </c>
      <c r="D1713" s="264"/>
      <c r="E1713" s="264"/>
      <c r="F1713" s="264"/>
      <c r="G1713" s="264"/>
      <c r="H1713" s="223"/>
      <c r="I1713" s="223"/>
      <c r="J1713" s="223"/>
      <c r="K1713" s="223"/>
      <c r="L1713" s="223"/>
      <c r="M1713" s="223"/>
      <c r="N1713" s="222"/>
      <c r="O1713" s="222"/>
      <c r="P1713" s="222"/>
      <c r="Q1713" s="222"/>
      <c r="R1713" s="223"/>
      <c r="S1713" s="223"/>
      <c r="T1713" s="223"/>
      <c r="U1713" s="223"/>
      <c r="V1713" s="223"/>
      <c r="W1713" s="223"/>
      <c r="X1713" s="223"/>
      <c r="Y1713" s="223"/>
      <c r="Z1713" s="212"/>
      <c r="AA1713" s="212"/>
      <c r="AB1713" s="212"/>
      <c r="AC1713" s="212"/>
      <c r="AD1713" s="212"/>
      <c r="AE1713" s="212"/>
      <c r="AF1713" s="212"/>
      <c r="AG1713" s="212" t="s">
        <v>264</v>
      </c>
      <c r="AH1713" s="212"/>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2" x14ac:dyDescent="0.2">
      <c r="A1714" s="219"/>
      <c r="B1714" s="220"/>
      <c r="C1714" s="247" t="s">
        <v>2118</v>
      </c>
      <c r="D1714" s="225"/>
      <c r="E1714" s="226">
        <v>1.2</v>
      </c>
      <c r="F1714" s="223"/>
      <c r="G1714" s="223"/>
      <c r="H1714" s="223"/>
      <c r="I1714" s="223"/>
      <c r="J1714" s="223"/>
      <c r="K1714" s="223"/>
      <c r="L1714" s="223"/>
      <c r="M1714" s="223"/>
      <c r="N1714" s="222"/>
      <c r="O1714" s="222"/>
      <c r="P1714" s="222"/>
      <c r="Q1714" s="222"/>
      <c r="R1714" s="223"/>
      <c r="S1714" s="223"/>
      <c r="T1714" s="223"/>
      <c r="U1714" s="223"/>
      <c r="V1714" s="223"/>
      <c r="W1714" s="223"/>
      <c r="X1714" s="223"/>
      <c r="Y1714" s="223"/>
      <c r="Z1714" s="212"/>
      <c r="AA1714" s="212"/>
      <c r="AB1714" s="212"/>
      <c r="AC1714" s="212"/>
      <c r="AD1714" s="212"/>
      <c r="AE1714" s="212"/>
      <c r="AF1714" s="212"/>
      <c r="AG1714" s="212" t="s">
        <v>289</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1" x14ac:dyDescent="0.2">
      <c r="A1715" s="235">
        <v>393</v>
      </c>
      <c r="B1715" s="236" t="s">
        <v>2119</v>
      </c>
      <c r="C1715" s="245" t="s">
        <v>2120</v>
      </c>
      <c r="D1715" s="237" t="s">
        <v>524</v>
      </c>
      <c r="E1715" s="238">
        <v>45</v>
      </c>
      <c r="F1715" s="239"/>
      <c r="G1715" s="240">
        <f>ROUND(E1715*F1715,2)</f>
        <v>0</v>
      </c>
      <c r="H1715" s="239"/>
      <c r="I1715" s="240">
        <f>ROUND(E1715*H1715,2)</f>
        <v>0</v>
      </c>
      <c r="J1715" s="239"/>
      <c r="K1715" s="240">
        <f>ROUND(E1715*J1715,2)</f>
        <v>0</v>
      </c>
      <c r="L1715" s="240">
        <v>21</v>
      </c>
      <c r="M1715" s="240">
        <f>G1715*(1+L1715/100)</f>
        <v>0</v>
      </c>
      <c r="N1715" s="238">
        <v>2.4000000000000001E-4</v>
      </c>
      <c r="O1715" s="238">
        <f>ROUND(E1715*N1715,2)</f>
        <v>0.01</v>
      </c>
      <c r="P1715" s="238">
        <v>0</v>
      </c>
      <c r="Q1715" s="238">
        <f>ROUND(E1715*P1715,2)</f>
        <v>0</v>
      </c>
      <c r="R1715" s="240" t="s">
        <v>1523</v>
      </c>
      <c r="S1715" s="240" t="s">
        <v>258</v>
      </c>
      <c r="T1715" s="241" t="s">
        <v>258</v>
      </c>
      <c r="U1715" s="223">
        <v>0.1</v>
      </c>
      <c r="V1715" s="223">
        <f>ROUND(E1715*U1715,2)</f>
        <v>4.5</v>
      </c>
      <c r="W1715" s="223"/>
      <c r="X1715" s="223" t="s">
        <v>297</v>
      </c>
      <c r="Y1715" s="223" t="s">
        <v>235</v>
      </c>
      <c r="Z1715" s="212"/>
      <c r="AA1715" s="212"/>
      <c r="AB1715" s="212"/>
      <c r="AC1715" s="212"/>
      <c r="AD1715" s="212"/>
      <c r="AE1715" s="212"/>
      <c r="AF1715" s="212"/>
      <c r="AG1715" s="212" t="s">
        <v>298</v>
      </c>
      <c r="AH1715" s="212"/>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2" x14ac:dyDescent="0.2">
      <c r="A1716" s="219"/>
      <c r="B1716" s="220"/>
      <c r="C1716" s="246" t="s">
        <v>2121</v>
      </c>
      <c r="D1716" s="243"/>
      <c r="E1716" s="243"/>
      <c r="F1716" s="243"/>
      <c r="G1716" s="243"/>
      <c r="H1716" s="223"/>
      <c r="I1716" s="223"/>
      <c r="J1716" s="223"/>
      <c r="K1716" s="223"/>
      <c r="L1716" s="223"/>
      <c r="M1716" s="223"/>
      <c r="N1716" s="222"/>
      <c r="O1716" s="222"/>
      <c r="P1716" s="222"/>
      <c r="Q1716" s="222"/>
      <c r="R1716" s="223"/>
      <c r="S1716" s="223"/>
      <c r="T1716" s="223"/>
      <c r="U1716" s="223"/>
      <c r="V1716" s="223"/>
      <c r="W1716" s="223"/>
      <c r="X1716" s="223"/>
      <c r="Y1716" s="223"/>
      <c r="Z1716" s="212"/>
      <c r="AA1716" s="212"/>
      <c r="AB1716" s="212"/>
      <c r="AC1716" s="212"/>
      <c r="AD1716" s="212"/>
      <c r="AE1716" s="212"/>
      <c r="AF1716" s="212"/>
      <c r="AG1716" s="212" t="s">
        <v>264</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47" t="s">
        <v>2122</v>
      </c>
      <c r="D1717" s="225"/>
      <c r="E1717" s="226">
        <v>45</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289</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1" x14ac:dyDescent="0.2">
      <c r="A1718" s="235">
        <v>394</v>
      </c>
      <c r="B1718" s="236" t="s">
        <v>2123</v>
      </c>
      <c r="C1718" s="245" t="s">
        <v>2124</v>
      </c>
      <c r="D1718" s="237" t="s">
        <v>524</v>
      </c>
      <c r="E1718" s="238">
        <v>18</v>
      </c>
      <c r="F1718" s="239"/>
      <c r="G1718" s="240">
        <f>ROUND(E1718*F1718,2)</f>
        <v>0</v>
      </c>
      <c r="H1718" s="239"/>
      <c r="I1718" s="240">
        <f>ROUND(E1718*H1718,2)</f>
        <v>0</v>
      </c>
      <c r="J1718" s="239"/>
      <c r="K1718" s="240">
        <f>ROUND(E1718*J1718,2)</f>
        <v>0</v>
      </c>
      <c r="L1718" s="240">
        <v>21</v>
      </c>
      <c r="M1718" s="240">
        <f>G1718*(1+L1718/100)</f>
        <v>0</v>
      </c>
      <c r="N1718" s="238">
        <v>1.41E-3</v>
      </c>
      <c r="O1718" s="238">
        <f>ROUND(E1718*N1718,2)</f>
        <v>0.03</v>
      </c>
      <c r="P1718" s="238">
        <v>0</v>
      </c>
      <c r="Q1718" s="238">
        <f>ROUND(E1718*P1718,2)</f>
        <v>0</v>
      </c>
      <c r="R1718" s="240" t="s">
        <v>1523</v>
      </c>
      <c r="S1718" s="240" t="s">
        <v>258</v>
      </c>
      <c r="T1718" s="241" t="s">
        <v>258</v>
      </c>
      <c r="U1718" s="223">
        <v>0.185</v>
      </c>
      <c r="V1718" s="223">
        <f>ROUND(E1718*U1718,2)</f>
        <v>3.33</v>
      </c>
      <c r="W1718" s="223"/>
      <c r="X1718" s="223" t="s">
        <v>297</v>
      </c>
      <c r="Y1718" s="223" t="s">
        <v>261</v>
      </c>
      <c r="Z1718" s="212"/>
      <c r="AA1718" s="212"/>
      <c r="AB1718" s="212"/>
      <c r="AC1718" s="212"/>
      <c r="AD1718" s="212"/>
      <c r="AE1718" s="212"/>
      <c r="AF1718" s="212"/>
      <c r="AG1718" s="212" t="s">
        <v>298</v>
      </c>
      <c r="AH1718" s="212"/>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2" x14ac:dyDescent="0.2">
      <c r="A1719" s="219"/>
      <c r="B1719" s="220"/>
      <c r="C1719" s="246" t="s">
        <v>2125</v>
      </c>
      <c r="D1719" s="243"/>
      <c r="E1719" s="243"/>
      <c r="F1719" s="243"/>
      <c r="G1719" s="243"/>
      <c r="H1719" s="223"/>
      <c r="I1719" s="223"/>
      <c r="J1719" s="223"/>
      <c r="K1719" s="223"/>
      <c r="L1719" s="223"/>
      <c r="M1719" s="223"/>
      <c r="N1719" s="222"/>
      <c r="O1719" s="222"/>
      <c r="P1719" s="222"/>
      <c r="Q1719" s="222"/>
      <c r="R1719" s="223"/>
      <c r="S1719" s="223"/>
      <c r="T1719" s="223"/>
      <c r="U1719" s="223"/>
      <c r="V1719" s="223"/>
      <c r="W1719" s="223"/>
      <c r="X1719" s="223"/>
      <c r="Y1719" s="223"/>
      <c r="Z1719" s="212"/>
      <c r="AA1719" s="212"/>
      <c r="AB1719" s="212"/>
      <c r="AC1719" s="212"/>
      <c r="AD1719" s="212"/>
      <c r="AE1719" s="212"/>
      <c r="AF1719" s="212"/>
      <c r="AG1719" s="212" t="s">
        <v>264</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47" t="s">
        <v>2126</v>
      </c>
      <c r="D1720" s="225"/>
      <c r="E1720" s="226">
        <v>18</v>
      </c>
      <c r="F1720" s="223"/>
      <c r="G1720" s="223"/>
      <c r="H1720" s="223"/>
      <c r="I1720" s="223"/>
      <c r="J1720" s="223"/>
      <c r="K1720" s="223"/>
      <c r="L1720" s="223"/>
      <c r="M1720" s="223"/>
      <c r="N1720" s="222"/>
      <c r="O1720" s="222"/>
      <c r="P1720" s="222"/>
      <c r="Q1720" s="222"/>
      <c r="R1720" s="223"/>
      <c r="S1720" s="223"/>
      <c r="T1720" s="223"/>
      <c r="U1720" s="223"/>
      <c r="V1720" s="223"/>
      <c r="W1720" s="223"/>
      <c r="X1720" s="223"/>
      <c r="Y1720" s="223"/>
      <c r="Z1720" s="212"/>
      <c r="AA1720" s="212"/>
      <c r="AB1720" s="212"/>
      <c r="AC1720" s="212"/>
      <c r="AD1720" s="212"/>
      <c r="AE1720" s="212"/>
      <c r="AF1720" s="212"/>
      <c r="AG1720" s="212" t="s">
        <v>289</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35">
        <v>395</v>
      </c>
      <c r="B1721" s="236" t="s">
        <v>2127</v>
      </c>
      <c r="C1721" s="245" t="s">
        <v>2128</v>
      </c>
      <c r="D1721" s="237" t="s">
        <v>524</v>
      </c>
      <c r="E1721" s="238">
        <v>45</v>
      </c>
      <c r="F1721" s="239"/>
      <c r="G1721" s="240">
        <f>ROUND(E1721*F1721,2)</f>
        <v>0</v>
      </c>
      <c r="H1721" s="239"/>
      <c r="I1721" s="240">
        <f>ROUND(E1721*H1721,2)</f>
        <v>0</v>
      </c>
      <c r="J1721" s="239"/>
      <c r="K1721" s="240">
        <f>ROUND(E1721*J1721,2)</f>
        <v>0</v>
      </c>
      <c r="L1721" s="240">
        <v>21</v>
      </c>
      <c r="M1721" s="240">
        <f>G1721*(1+L1721/100)</f>
        <v>0</v>
      </c>
      <c r="N1721" s="238">
        <v>5.1000000000000004E-4</v>
      </c>
      <c r="O1721" s="238">
        <f>ROUND(E1721*N1721,2)</f>
        <v>0.02</v>
      </c>
      <c r="P1721" s="238">
        <v>0</v>
      </c>
      <c r="Q1721" s="238">
        <f>ROUND(E1721*P1721,2)</f>
        <v>0</v>
      </c>
      <c r="R1721" s="240" t="s">
        <v>1523</v>
      </c>
      <c r="S1721" s="240" t="s">
        <v>258</v>
      </c>
      <c r="T1721" s="241" t="s">
        <v>258</v>
      </c>
      <c r="U1721" s="223">
        <v>6.7000000000000004E-2</v>
      </c>
      <c r="V1721" s="223">
        <f>ROUND(E1721*U1721,2)</f>
        <v>3.02</v>
      </c>
      <c r="W1721" s="223"/>
      <c r="X1721" s="223" t="s">
        <v>297</v>
      </c>
      <c r="Y1721" s="223" t="s">
        <v>235</v>
      </c>
      <c r="Z1721" s="212"/>
      <c r="AA1721" s="212"/>
      <c r="AB1721" s="212"/>
      <c r="AC1721" s="212"/>
      <c r="AD1721" s="212"/>
      <c r="AE1721" s="212"/>
      <c r="AF1721" s="212"/>
      <c r="AG1721" s="212" t="s">
        <v>298</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46" t="s">
        <v>2129</v>
      </c>
      <c r="D1722" s="243"/>
      <c r="E1722" s="243"/>
      <c r="F1722" s="243"/>
      <c r="G1722" s="243"/>
      <c r="H1722" s="223"/>
      <c r="I1722" s="223"/>
      <c r="J1722" s="223"/>
      <c r="K1722" s="223"/>
      <c r="L1722" s="223"/>
      <c r="M1722" s="223"/>
      <c r="N1722" s="222"/>
      <c r="O1722" s="222"/>
      <c r="P1722" s="222"/>
      <c r="Q1722" s="222"/>
      <c r="R1722" s="223"/>
      <c r="S1722" s="223"/>
      <c r="T1722" s="223"/>
      <c r="U1722" s="223"/>
      <c r="V1722" s="223"/>
      <c r="W1722" s="223"/>
      <c r="X1722" s="223"/>
      <c r="Y1722" s="223"/>
      <c r="Z1722" s="212"/>
      <c r="AA1722" s="212"/>
      <c r="AB1722" s="212"/>
      <c r="AC1722" s="212"/>
      <c r="AD1722" s="212"/>
      <c r="AE1722" s="212"/>
      <c r="AF1722" s="212"/>
      <c r="AG1722" s="212" t="s">
        <v>264</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
      <c r="A1723" s="219"/>
      <c r="B1723" s="220"/>
      <c r="C1723" s="247" t="s">
        <v>2130</v>
      </c>
      <c r="D1723" s="225"/>
      <c r="E1723" s="226">
        <v>45</v>
      </c>
      <c r="F1723" s="223"/>
      <c r="G1723" s="223"/>
      <c r="H1723" s="223"/>
      <c r="I1723" s="223"/>
      <c r="J1723" s="223"/>
      <c r="K1723" s="223"/>
      <c r="L1723" s="223"/>
      <c r="M1723" s="223"/>
      <c r="N1723" s="222"/>
      <c r="O1723" s="222"/>
      <c r="P1723" s="222"/>
      <c r="Q1723" s="222"/>
      <c r="R1723" s="223"/>
      <c r="S1723" s="223"/>
      <c r="T1723" s="223"/>
      <c r="U1723" s="223"/>
      <c r="V1723" s="223"/>
      <c r="W1723" s="223"/>
      <c r="X1723" s="223"/>
      <c r="Y1723" s="223"/>
      <c r="Z1723" s="212"/>
      <c r="AA1723" s="212"/>
      <c r="AB1723" s="212"/>
      <c r="AC1723" s="212"/>
      <c r="AD1723" s="212"/>
      <c r="AE1723" s="212"/>
      <c r="AF1723" s="212"/>
      <c r="AG1723" s="212" t="s">
        <v>289</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1" x14ac:dyDescent="0.2">
      <c r="A1724" s="235">
        <v>396</v>
      </c>
      <c r="B1724" s="236" t="s">
        <v>2131</v>
      </c>
      <c r="C1724" s="245" t="s">
        <v>2132</v>
      </c>
      <c r="D1724" s="237" t="s">
        <v>524</v>
      </c>
      <c r="E1724" s="238">
        <v>10.7</v>
      </c>
      <c r="F1724" s="239"/>
      <c r="G1724" s="240">
        <f>ROUND(E1724*F1724,2)</f>
        <v>0</v>
      </c>
      <c r="H1724" s="239"/>
      <c r="I1724" s="240">
        <f>ROUND(E1724*H1724,2)</f>
        <v>0</v>
      </c>
      <c r="J1724" s="239"/>
      <c r="K1724" s="240">
        <f>ROUND(E1724*J1724,2)</f>
        <v>0</v>
      </c>
      <c r="L1724" s="240">
        <v>21</v>
      </c>
      <c r="M1724" s="240">
        <f>G1724*(1+L1724/100)</f>
        <v>0</v>
      </c>
      <c r="N1724" s="238">
        <v>3.2000000000000003E-4</v>
      </c>
      <c r="O1724" s="238">
        <f>ROUND(E1724*N1724,2)</f>
        <v>0</v>
      </c>
      <c r="P1724" s="238">
        <v>0</v>
      </c>
      <c r="Q1724" s="238">
        <f>ROUND(E1724*P1724,2)</f>
        <v>0</v>
      </c>
      <c r="R1724" s="240" t="s">
        <v>1523</v>
      </c>
      <c r="S1724" s="240" t="s">
        <v>258</v>
      </c>
      <c r="T1724" s="241" t="s">
        <v>258</v>
      </c>
      <c r="U1724" s="223">
        <v>6.7000000000000004E-2</v>
      </c>
      <c r="V1724" s="223">
        <f>ROUND(E1724*U1724,2)</f>
        <v>0.72</v>
      </c>
      <c r="W1724" s="223"/>
      <c r="X1724" s="223" t="s">
        <v>297</v>
      </c>
      <c r="Y1724" s="223" t="s">
        <v>261</v>
      </c>
      <c r="Z1724" s="212"/>
      <c r="AA1724" s="212"/>
      <c r="AB1724" s="212"/>
      <c r="AC1724" s="212"/>
      <c r="AD1724" s="212"/>
      <c r="AE1724" s="212"/>
      <c r="AF1724" s="212"/>
      <c r="AG1724" s="212" t="s">
        <v>298</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
      <c r="A1725" s="219"/>
      <c r="B1725" s="220"/>
      <c r="C1725" s="246" t="s">
        <v>2133</v>
      </c>
      <c r="D1725" s="243"/>
      <c r="E1725" s="243"/>
      <c r="F1725" s="243"/>
      <c r="G1725" s="243"/>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264</v>
      </c>
      <c r="AH1725" s="212"/>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2" x14ac:dyDescent="0.2">
      <c r="A1726" s="219"/>
      <c r="B1726" s="220"/>
      <c r="C1726" s="247" t="s">
        <v>2134</v>
      </c>
      <c r="D1726" s="225"/>
      <c r="E1726" s="226">
        <v>10.7</v>
      </c>
      <c r="F1726" s="223"/>
      <c r="G1726" s="223"/>
      <c r="H1726" s="223"/>
      <c r="I1726" s="223"/>
      <c r="J1726" s="223"/>
      <c r="K1726" s="223"/>
      <c r="L1726" s="223"/>
      <c r="M1726" s="223"/>
      <c r="N1726" s="222"/>
      <c r="O1726" s="222"/>
      <c r="P1726" s="222"/>
      <c r="Q1726" s="222"/>
      <c r="R1726" s="223"/>
      <c r="S1726" s="223"/>
      <c r="T1726" s="223"/>
      <c r="U1726" s="223"/>
      <c r="V1726" s="223"/>
      <c r="W1726" s="223"/>
      <c r="X1726" s="223"/>
      <c r="Y1726" s="223"/>
      <c r="Z1726" s="212"/>
      <c r="AA1726" s="212"/>
      <c r="AB1726" s="212"/>
      <c r="AC1726" s="212"/>
      <c r="AD1726" s="212"/>
      <c r="AE1726" s="212"/>
      <c r="AF1726" s="212"/>
      <c r="AG1726" s="212" t="s">
        <v>289</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1" x14ac:dyDescent="0.2">
      <c r="A1727" s="235">
        <v>397</v>
      </c>
      <c r="B1727" s="236" t="s">
        <v>2135</v>
      </c>
      <c r="C1727" s="245" t="s">
        <v>2136</v>
      </c>
      <c r="D1727" s="237" t="s">
        <v>368</v>
      </c>
      <c r="E1727" s="238">
        <v>1</v>
      </c>
      <c r="F1727" s="239"/>
      <c r="G1727" s="240">
        <f>ROUND(E1727*F1727,2)</f>
        <v>0</v>
      </c>
      <c r="H1727" s="239"/>
      <c r="I1727" s="240">
        <f>ROUND(E1727*H1727,2)</f>
        <v>0</v>
      </c>
      <c r="J1727" s="239"/>
      <c r="K1727" s="240">
        <f>ROUND(E1727*J1727,2)</f>
        <v>0</v>
      </c>
      <c r="L1727" s="240">
        <v>21</v>
      </c>
      <c r="M1727" s="240">
        <f>G1727*(1+L1727/100)</f>
        <v>0</v>
      </c>
      <c r="N1727" s="238">
        <v>5.3E-3</v>
      </c>
      <c r="O1727" s="238">
        <f>ROUND(E1727*N1727,2)</f>
        <v>0.01</v>
      </c>
      <c r="P1727" s="238">
        <v>0</v>
      </c>
      <c r="Q1727" s="238">
        <f>ROUND(E1727*P1727,2)</f>
        <v>0</v>
      </c>
      <c r="R1727" s="240"/>
      <c r="S1727" s="240" t="s">
        <v>649</v>
      </c>
      <c r="T1727" s="241" t="s">
        <v>258</v>
      </c>
      <c r="U1727" s="223">
        <v>0.66</v>
      </c>
      <c r="V1727" s="223">
        <f>ROUND(E1727*U1727,2)</f>
        <v>0.66</v>
      </c>
      <c r="W1727" s="223"/>
      <c r="X1727" s="223" t="s">
        <v>297</v>
      </c>
      <c r="Y1727" s="223" t="s">
        <v>261</v>
      </c>
      <c r="Z1727" s="212"/>
      <c r="AA1727" s="212"/>
      <c r="AB1727" s="212"/>
      <c r="AC1727" s="212"/>
      <c r="AD1727" s="212"/>
      <c r="AE1727" s="212"/>
      <c r="AF1727" s="212"/>
      <c r="AG1727" s="212" t="s">
        <v>298</v>
      </c>
      <c r="AH1727" s="212"/>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2" x14ac:dyDescent="0.2">
      <c r="A1728" s="219"/>
      <c r="B1728" s="220"/>
      <c r="C1728" s="247" t="s">
        <v>2137</v>
      </c>
      <c r="D1728" s="225"/>
      <c r="E1728" s="226">
        <v>1</v>
      </c>
      <c r="F1728" s="223"/>
      <c r="G1728" s="223"/>
      <c r="H1728" s="223"/>
      <c r="I1728" s="223"/>
      <c r="J1728" s="223"/>
      <c r="K1728" s="223"/>
      <c r="L1728" s="223"/>
      <c r="M1728" s="223"/>
      <c r="N1728" s="222"/>
      <c r="O1728" s="222"/>
      <c r="P1728" s="222"/>
      <c r="Q1728" s="222"/>
      <c r="R1728" s="223"/>
      <c r="S1728" s="223"/>
      <c r="T1728" s="223"/>
      <c r="U1728" s="223"/>
      <c r="V1728" s="223"/>
      <c r="W1728" s="223"/>
      <c r="X1728" s="223"/>
      <c r="Y1728" s="223"/>
      <c r="Z1728" s="212"/>
      <c r="AA1728" s="212"/>
      <c r="AB1728" s="212"/>
      <c r="AC1728" s="212"/>
      <c r="AD1728" s="212"/>
      <c r="AE1728" s="212"/>
      <c r="AF1728" s="212"/>
      <c r="AG1728" s="212" t="s">
        <v>289</v>
      </c>
      <c r="AH1728" s="212">
        <v>0</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1" x14ac:dyDescent="0.2">
      <c r="A1729" s="235">
        <v>398</v>
      </c>
      <c r="B1729" s="236" t="s">
        <v>2138</v>
      </c>
      <c r="C1729" s="245" t="s">
        <v>2139</v>
      </c>
      <c r="D1729" s="237" t="s">
        <v>368</v>
      </c>
      <c r="E1729" s="238">
        <v>5</v>
      </c>
      <c r="F1729" s="239"/>
      <c r="G1729" s="240">
        <f>ROUND(E1729*F1729,2)</f>
        <v>0</v>
      </c>
      <c r="H1729" s="239"/>
      <c r="I1729" s="240">
        <f>ROUND(E1729*H1729,2)</f>
        <v>0</v>
      </c>
      <c r="J1729" s="239"/>
      <c r="K1729" s="240">
        <f>ROUND(E1729*J1729,2)</f>
        <v>0</v>
      </c>
      <c r="L1729" s="240">
        <v>21</v>
      </c>
      <c r="M1729" s="240">
        <f>G1729*(1+L1729/100)</f>
        <v>0</v>
      </c>
      <c r="N1729" s="238">
        <v>9.3000000000000005E-4</v>
      </c>
      <c r="O1729" s="238">
        <f>ROUND(E1729*N1729,2)</f>
        <v>0</v>
      </c>
      <c r="P1729" s="238">
        <v>0</v>
      </c>
      <c r="Q1729" s="238">
        <f>ROUND(E1729*P1729,2)</f>
        <v>0</v>
      </c>
      <c r="R1729" s="240"/>
      <c r="S1729" s="240" t="s">
        <v>649</v>
      </c>
      <c r="T1729" s="241" t="s">
        <v>258</v>
      </c>
      <c r="U1729" s="223">
        <v>0.64744999999999997</v>
      </c>
      <c r="V1729" s="223">
        <f>ROUND(E1729*U1729,2)</f>
        <v>3.24</v>
      </c>
      <c r="W1729" s="223"/>
      <c r="X1729" s="223" t="s">
        <v>297</v>
      </c>
      <c r="Y1729" s="223" t="s">
        <v>261</v>
      </c>
      <c r="Z1729" s="212"/>
      <c r="AA1729" s="212"/>
      <c r="AB1729" s="212"/>
      <c r="AC1729" s="212"/>
      <c r="AD1729" s="212"/>
      <c r="AE1729" s="212"/>
      <c r="AF1729" s="212"/>
      <c r="AG1729" s="212" t="s">
        <v>298</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2" x14ac:dyDescent="0.2">
      <c r="A1730" s="219"/>
      <c r="B1730" s="220"/>
      <c r="C1730" s="247" t="s">
        <v>2140</v>
      </c>
      <c r="D1730" s="225"/>
      <c r="E1730" s="226">
        <v>5</v>
      </c>
      <c r="F1730" s="223"/>
      <c r="G1730" s="223"/>
      <c r="H1730" s="223"/>
      <c r="I1730" s="223"/>
      <c r="J1730" s="223"/>
      <c r="K1730" s="223"/>
      <c r="L1730" s="223"/>
      <c r="M1730" s="223"/>
      <c r="N1730" s="222"/>
      <c r="O1730" s="222"/>
      <c r="P1730" s="222"/>
      <c r="Q1730" s="222"/>
      <c r="R1730" s="223"/>
      <c r="S1730" s="223"/>
      <c r="T1730" s="223"/>
      <c r="U1730" s="223"/>
      <c r="V1730" s="223"/>
      <c r="W1730" s="223"/>
      <c r="X1730" s="223"/>
      <c r="Y1730" s="223"/>
      <c r="Z1730" s="212"/>
      <c r="AA1730" s="212"/>
      <c r="AB1730" s="212"/>
      <c r="AC1730" s="212"/>
      <c r="AD1730" s="212"/>
      <c r="AE1730" s="212"/>
      <c r="AF1730" s="212"/>
      <c r="AG1730" s="212" t="s">
        <v>289</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1" x14ac:dyDescent="0.2">
      <c r="A1731" s="235">
        <v>399</v>
      </c>
      <c r="B1731" s="236" t="s">
        <v>2141</v>
      </c>
      <c r="C1731" s="245" t="s">
        <v>2142</v>
      </c>
      <c r="D1731" s="237" t="s">
        <v>368</v>
      </c>
      <c r="E1731" s="238">
        <v>2</v>
      </c>
      <c r="F1731" s="239"/>
      <c r="G1731" s="240">
        <f>ROUND(E1731*F1731,2)</f>
        <v>0</v>
      </c>
      <c r="H1731" s="239"/>
      <c r="I1731" s="240">
        <f>ROUND(E1731*H1731,2)</f>
        <v>0</v>
      </c>
      <c r="J1731" s="239"/>
      <c r="K1731" s="240">
        <f>ROUND(E1731*J1731,2)</f>
        <v>0</v>
      </c>
      <c r="L1731" s="240">
        <v>21</v>
      </c>
      <c r="M1731" s="240">
        <f>G1731*(1+L1731/100)</f>
        <v>0</v>
      </c>
      <c r="N1731" s="238">
        <v>1E-3</v>
      </c>
      <c r="O1731" s="238">
        <f>ROUND(E1731*N1731,2)</f>
        <v>0</v>
      </c>
      <c r="P1731" s="238">
        <v>0</v>
      </c>
      <c r="Q1731" s="238">
        <f>ROUND(E1731*P1731,2)</f>
        <v>0</v>
      </c>
      <c r="R1731" s="240"/>
      <c r="S1731" s="240" t="s">
        <v>649</v>
      </c>
      <c r="T1731" s="241" t="s">
        <v>258</v>
      </c>
      <c r="U1731" s="223">
        <v>0</v>
      </c>
      <c r="V1731" s="223">
        <f>ROUND(E1731*U1731,2)</f>
        <v>0</v>
      </c>
      <c r="W1731" s="223"/>
      <c r="X1731" s="223" t="s">
        <v>462</v>
      </c>
      <c r="Y1731" s="223" t="s">
        <v>261</v>
      </c>
      <c r="Z1731" s="212"/>
      <c r="AA1731" s="212"/>
      <c r="AB1731" s="212"/>
      <c r="AC1731" s="212"/>
      <c r="AD1731" s="212"/>
      <c r="AE1731" s="212"/>
      <c r="AF1731" s="212"/>
      <c r="AG1731" s="212" t="s">
        <v>463</v>
      </c>
      <c r="AH1731" s="212"/>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2" x14ac:dyDescent="0.2">
      <c r="A1732" s="219"/>
      <c r="B1732" s="220"/>
      <c r="C1732" s="247" t="s">
        <v>2143</v>
      </c>
      <c r="D1732" s="225"/>
      <c r="E1732" s="226">
        <v>2</v>
      </c>
      <c r="F1732" s="223"/>
      <c r="G1732" s="223"/>
      <c r="H1732" s="223"/>
      <c r="I1732" s="223"/>
      <c r="J1732" s="223"/>
      <c r="K1732" s="223"/>
      <c r="L1732" s="223"/>
      <c r="M1732" s="223"/>
      <c r="N1732" s="222"/>
      <c r="O1732" s="222"/>
      <c r="P1732" s="222"/>
      <c r="Q1732" s="222"/>
      <c r="R1732" s="223"/>
      <c r="S1732" s="223"/>
      <c r="T1732" s="223"/>
      <c r="U1732" s="223"/>
      <c r="V1732" s="223"/>
      <c r="W1732" s="223"/>
      <c r="X1732" s="223"/>
      <c r="Y1732" s="223"/>
      <c r="Z1732" s="212"/>
      <c r="AA1732" s="212"/>
      <c r="AB1732" s="212"/>
      <c r="AC1732" s="212"/>
      <c r="AD1732" s="212"/>
      <c r="AE1732" s="212"/>
      <c r="AF1732" s="212"/>
      <c r="AG1732" s="212" t="s">
        <v>289</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1" x14ac:dyDescent="0.2">
      <c r="A1733" s="235">
        <v>400</v>
      </c>
      <c r="B1733" s="236" t="s">
        <v>2144</v>
      </c>
      <c r="C1733" s="245" t="s">
        <v>2145</v>
      </c>
      <c r="D1733" s="237" t="s">
        <v>404</v>
      </c>
      <c r="E1733" s="238">
        <v>0.55833999999999995</v>
      </c>
      <c r="F1733" s="239"/>
      <c r="G1733" s="240">
        <f>ROUND(E1733*F1733,2)</f>
        <v>0</v>
      </c>
      <c r="H1733" s="239"/>
      <c r="I1733" s="240">
        <f>ROUND(E1733*H1733,2)</f>
        <v>0</v>
      </c>
      <c r="J1733" s="239"/>
      <c r="K1733" s="240">
        <f>ROUND(E1733*J1733,2)</f>
        <v>0</v>
      </c>
      <c r="L1733" s="240">
        <v>21</v>
      </c>
      <c r="M1733" s="240">
        <f>G1733*(1+L1733/100)</f>
        <v>0</v>
      </c>
      <c r="N1733" s="238">
        <v>0</v>
      </c>
      <c r="O1733" s="238">
        <f>ROUND(E1733*N1733,2)</f>
        <v>0</v>
      </c>
      <c r="P1733" s="238">
        <v>0</v>
      </c>
      <c r="Q1733" s="238">
        <f>ROUND(E1733*P1733,2)</f>
        <v>0</v>
      </c>
      <c r="R1733" s="240" t="s">
        <v>1516</v>
      </c>
      <c r="S1733" s="240" t="s">
        <v>258</v>
      </c>
      <c r="T1733" s="241" t="s">
        <v>258</v>
      </c>
      <c r="U1733" s="223">
        <v>4.9470000000000001</v>
      </c>
      <c r="V1733" s="223">
        <f>ROUND(E1733*U1733,2)</f>
        <v>2.76</v>
      </c>
      <c r="W1733" s="223"/>
      <c r="X1733" s="223" t="s">
        <v>1580</v>
      </c>
      <c r="Y1733" s="223" t="s">
        <v>261</v>
      </c>
      <c r="Z1733" s="212"/>
      <c r="AA1733" s="212"/>
      <c r="AB1733" s="212"/>
      <c r="AC1733" s="212"/>
      <c r="AD1733" s="212"/>
      <c r="AE1733" s="212"/>
      <c r="AF1733" s="212"/>
      <c r="AG1733" s="212" t="s">
        <v>1581</v>
      </c>
      <c r="AH1733" s="212"/>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2" x14ac:dyDescent="0.2">
      <c r="A1734" s="219"/>
      <c r="B1734" s="220"/>
      <c r="C1734" s="267" t="s">
        <v>1697</v>
      </c>
      <c r="D1734" s="256"/>
      <c r="E1734" s="256"/>
      <c r="F1734" s="256"/>
      <c r="G1734" s="256"/>
      <c r="H1734" s="223"/>
      <c r="I1734" s="223"/>
      <c r="J1734" s="223"/>
      <c r="K1734" s="223"/>
      <c r="L1734" s="223"/>
      <c r="M1734" s="223"/>
      <c r="N1734" s="222"/>
      <c r="O1734" s="222"/>
      <c r="P1734" s="222"/>
      <c r="Q1734" s="222"/>
      <c r="R1734" s="223"/>
      <c r="S1734" s="223"/>
      <c r="T1734" s="223"/>
      <c r="U1734" s="223"/>
      <c r="V1734" s="223"/>
      <c r="W1734" s="223"/>
      <c r="X1734" s="223"/>
      <c r="Y1734" s="223"/>
      <c r="Z1734" s="212"/>
      <c r="AA1734" s="212"/>
      <c r="AB1734" s="212"/>
      <c r="AC1734" s="212"/>
      <c r="AD1734" s="212"/>
      <c r="AE1734" s="212"/>
      <c r="AF1734" s="212"/>
      <c r="AG1734" s="212" t="s">
        <v>300</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x14ac:dyDescent="0.2">
      <c r="A1735" s="228" t="s">
        <v>253</v>
      </c>
      <c r="B1735" s="229" t="s">
        <v>187</v>
      </c>
      <c r="C1735" s="244" t="s">
        <v>188</v>
      </c>
      <c r="D1735" s="230"/>
      <c r="E1735" s="231"/>
      <c r="F1735" s="232"/>
      <c r="G1735" s="232">
        <f>SUMIF(AG1736:AG1758,"&lt;&gt;NOR",G1736:G1758)</f>
        <v>0</v>
      </c>
      <c r="H1735" s="232"/>
      <c r="I1735" s="232">
        <f>SUM(I1736:I1758)</f>
        <v>0</v>
      </c>
      <c r="J1735" s="232"/>
      <c r="K1735" s="232">
        <f>SUM(K1736:K1758)</f>
        <v>0</v>
      </c>
      <c r="L1735" s="232"/>
      <c r="M1735" s="232">
        <f>SUM(M1736:M1758)</f>
        <v>0</v>
      </c>
      <c r="N1735" s="231"/>
      <c r="O1735" s="231">
        <f>SUM(O1736:O1758)</f>
        <v>12.249999999999996</v>
      </c>
      <c r="P1735" s="231"/>
      <c r="Q1735" s="231">
        <f>SUM(Q1736:Q1758)</f>
        <v>0</v>
      </c>
      <c r="R1735" s="232"/>
      <c r="S1735" s="232"/>
      <c r="T1735" s="233"/>
      <c r="U1735" s="227"/>
      <c r="V1735" s="227">
        <f>SUM(V1736:V1758)</f>
        <v>269.87</v>
      </c>
      <c r="W1735" s="227"/>
      <c r="X1735" s="227"/>
      <c r="Y1735" s="227"/>
      <c r="AG1735" t="s">
        <v>254</v>
      </c>
    </row>
    <row r="1736" spans="1:60" outlineLevel="1" x14ac:dyDescent="0.2">
      <c r="A1736" s="257">
        <v>401</v>
      </c>
      <c r="B1736" s="258" t="s">
        <v>2146</v>
      </c>
      <c r="C1736" s="268" t="s">
        <v>2147</v>
      </c>
      <c r="D1736" s="259" t="s">
        <v>524</v>
      </c>
      <c r="E1736" s="260">
        <v>130</v>
      </c>
      <c r="F1736" s="261"/>
      <c r="G1736" s="262">
        <f>ROUND(E1736*F1736,2)</f>
        <v>0</v>
      </c>
      <c r="H1736" s="261"/>
      <c r="I1736" s="262">
        <f>ROUND(E1736*H1736,2)</f>
        <v>0</v>
      </c>
      <c r="J1736" s="261"/>
      <c r="K1736" s="262">
        <f>ROUND(E1736*J1736,2)</f>
        <v>0</v>
      </c>
      <c r="L1736" s="262">
        <v>21</v>
      </c>
      <c r="M1736" s="262">
        <f>G1736*(1+L1736/100)</f>
        <v>0</v>
      </c>
      <c r="N1736" s="260">
        <v>3.2000000000000003E-4</v>
      </c>
      <c r="O1736" s="260">
        <f>ROUND(E1736*N1736,2)</f>
        <v>0.04</v>
      </c>
      <c r="P1736" s="260">
        <v>0</v>
      </c>
      <c r="Q1736" s="260">
        <f>ROUND(E1736*P1736,2)</f>
        <v>0</v>
      </c>
      <c r="R1736" s="262" t="s">
        <v>1523</v>
      </c>
      <c r="S1736" s="262" t="s">
        <v>258</v>
      </c>
      <c r="T1736" s="263" t="s">
        <v>258</v>
      </c>
      <c r="U1736" s="223">
        <v>0.32</v>
      </c>
      <c r="V1736" s="223">
        <f>ROUND(E1736*U1736,2)</f>
        <v>41.6</v>
      </c>
      <c r="W1736" s="223"/>
      <c r="X1736" s="223" t="s">
        <v>297</v>
      </c>
      <c r="Y1736" s="223" t="s">
        <v>261</v>
      </c>
      <c r="Z1736" s="212"/>
      <c r="AA1736" s="212"/>
      <c r="AB1736" s="212"/>
      <c r="AC1736" s="212"/>
      <c r="AD1736" s="212"/>
      <c r="AE1736" s="212"/>
      <c r="AF1736" s="212"/>
      <c r="AG1736" s="212" t="s">
        <v>298</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1" x14ac:dyDescent="0.2">
      <c r="A1737" s="235">
        <v>402</v>
      </c>
      <c r="B1737" s="236" t="s">
        <v>2148</v>
      </c>
      <c r="C1737" s="245" t="s">
        <v>2149</v>
      </c>
      <c r="D1737" s="237" t="s">
        <v>321</v>
      </c>
      <c r="E1737" s="238">
        <v>275</v>
      </c>
      <c r="F1737" s="239"/>
      <c r="G1737" s="240">
        <f>ROUND(E1737*F1737,2)</f>
        <v>0</v>
      </c>
      <c r="H1737" s="239"/>
      <c r="I1737" s="240">
        <f>ROUND(E1737*H1737,2)</f>
        <v>0</v>
      </c>
      <c r="J1737" s="239"/>
      <c r="K1737" s="240">
        <f>ROUND(E1737*J1737,2)</f>
        <v>0</v>
      </c>
      <c r="L1737" s="240">
        <v>21</v>
      </c>
      <c r="M1737" s="240">
        <f>G1737*(1+L1737/100)</f>
        <v>0</v>
      </c>
      <c r="N1737" s="238">
        <v>4.1930000000000002E-2</v>
      </c>
      <c r="O1737" s="238">
        <f>ROUND(E1737*N1737,2)</f>
        <v>11.53</v>
      </c>
      <c r="P1737" s="238">
        <v>0</v>
      </c>
      <c r="Q1737" s="238">
        <f>ROUND(E1737*P1737,2)</f>
        <v>0</v>
      </c>
      <c r="R1737" s="240" t="s">
        <v>1523</v>
      </c>
      <c r="S1737" s="240" t="s">
        <v>258</v>
      </c>
      <c r="T1737" s="241" t="s">
        <v>258</v>
      </c>
      <c r="U1737" s="223">
        <v>0.42099999999999999</v>
      </c>
      <c r="V1737" s="223">
        <f>ROUND(E1737*U1737,2)</f>
        <v>115.78</v>
      </c>
      <c r="W1737" s="223"/>
      <c r="X1737" s="223" t="s">
        <v>297</v>
      </c>
      <c r="Y1737" s="223" t="s">
        <v>261</v>
      </c>
      <c r="Z1737" s="212"/>
      <c r="AA1737" s="212"/>
      <c r="AB1737" s="212"/>
      <c r="AC1737" s="212"/>
      <c r="AD1737" s="212"/>
      <c r="AE1737" s="212"/>
      <c r="AF1737" s="212"/>
      <c r="AG1737" s="212" t="s">
        <v>298</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2" x14ac:dyDescent="0.2">
      <c r="A1738" s="219"/>
      <c r="B1738" s="220"/>
      <c r="C1738" s="247" t="s">
        <v>1873</v>
      </c>
      <c r="D1738" s="225"/>
      <c r="E1738" s="226">
        <v>275</v>
      </c>
      <c r="F1738" s="223"/>
      <c r="G1738" s="223"/>
      <c r="H1738" s="223"/>
      <c r="I1738" s="223"/>
      <c r="J1738" s="223"/>
      <c r="K1738" s="223"/>
      <c r="L1738" s="223"/>
      <c r="M1738" s="223"/>
      <c r="N1738" s="222"/>
      <c r="O1738" s="222"/>
      <c r="P1738" s="222"/>
      <c r="Q1738" s="222"/>
      <c r="R1738" s="223"/>
      <c r="S1738" s="223"/>
      <c r="T1738" s="223"/>
      <c r="U1738" s="223"/>
      <c r="V1738" s="223"/>
      <c r="W1738" s="223"/>
      <c r="X1738" s="223"/>
      <c r="Y1738" s="223"/>
      <c r="Z1738" s="212"/>
      <c r="AA1738" s="212"/>
      <c r="AB1738" s="212"/>
      <c r="AC1738" s="212"/>
      <c r="AD1738" s="212"/>
      <c r="AE1738" s="212"/>
      <c r="AF1738" s="212"/>
      <c r="AG1738" s="212" t="s">
        <v>289</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1" x14ac:dyDescent="0.2">
      <c r="A1739" s="257">
        <v>403</v>
      </c>
      <c r="B1739" s="258" t="s">
        <v>2123</v>
      </c>
      <c r="C1739" s="268" t="s">
        <v>2124</v>
      </c>
      <c r="D1739" s="259" t="s">
        <v>524</v>
      </c>
      <c r="E1739" s="260">
        <v>5.5</v>
      </c>
      <c r="F1739" s="261"/>
      <c r="G1739" s="262">
        <f>ROUND(E1739*F1739,2)</f>
        <v>0</v>
      </c>
      <c r="H1739" s="261"/>
      <c r="I1739" s="262">
        <f>ROUND(E1739*H1739,2)</f>
        <v>0</v>
      </c>
      <c r="J1739" s="261"/>
      <c r="K1739" s="262">
        <f>ROUND(E1739*J1739,2)</f>
        <v>0</v>
      </c>
      <c r="L1739" s="262">
        <v>21</v>
      </c>
      <c r="M1739" s="262">
        <f>G1739*(1+L1739/100)</f>
        <v>0</v>
      </c>
      <c r="N1739" s="260">
        <v>1.41E-3</v>
      </c>
      <c r="O1739" s="260">
        <f>ROUND(E1739*N1739,2)</f>
        <v>0.01</v>
      </c>
      <c r="P1739" s="260">
        <v>0</v>
      </c>
      <c r="Q1739" s="260">
        <f>ROUND(E1739*P1739,2)</f>
        <v>0</v>
      </c>
      <c r="R1739" s="262" t="s">
        <v>1523</v>
      </c>
      <c r="S1739" s="262" t="s">
        <v>258</v>
      </c>
      <c r="T1739" s="263" t="s">
        <v>258</v>
      </c>
      <c r="U1739" s="223">
        <v>0.185</v>
      </c>
      <c r="V1739" s="223">
        <f>ROUND(E1739*U1739,2)</f>
        <v>1.02</v>
      </c>
      <c r="W1739" s="223"/>
      <c r="X1739" s="223" t="s">
        <v>297</v>
      </c>
      <c r="Y1739" s="223" t="s">
        <v>261</v>
      </c>
      <c r="Z1739" s="212"/>
      <c r="AA1739" s="212"/>
      <c r="AB1739" s="212"/>
      <c r="AC1739" s="212"/>
      <c r="AD1739" s="212"/>
      <c r="AE1739" s="212"/>
      <c r="AF1739" s="212"/>
      <c r="AG1739" s="212" t="s">
        <v>298</v>
      </c>
      <c r="AH1739" s="212"/>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ht="22.5" outlineLevel="1" x14ac:dyDescent="0.2">
      <c r="A1740" s="235">
        <v>404</v>
      </c>
      <c r="B1740" s="236" t="s">
        <v>2150</v>
      </c>
      <c r="C1740" s="245" t="s">
        <v>2151</v>
      </c>
      <c r="D1740" s="237" t="s">
        <v>524</v>
      </c>
      <c r="E1740" s="238">
        <v>11.25</v>
      </c>
      <c r="F1740" s="239"/>
      <c r="G1740" s="240">
        <f>ROUND(E1740*F1740,2)</f>
        <v>0</v>
      </c>
      <c r="H1740" s="239"/>
      <c r="I1740" s="240">
        <f>ROUND(E1740*H1740,2)</f>
        <v>0</v>
      </c>
      <c r="J1740" s="239"/>
      <c r="K1740" s="240">
        <f>ROUND(E1740*J1740,2)</f>
        <v>0</v>
      </c>
      <c r="L1740" s="240">
        <v>21</v>
      </c>
      <c r="M1740" s="240">
        <f>G1740*(1+L1740/100)</f>
        <v>0</v>
      </c>
      <c r="N1740" s="238">
        <v>8.4399999999999996E-3</v>
      </c>
      <c r="O1740" s="238">
        <f>ROUND(E1740*N1740,2)</f>
        <v>0.09</v>
      </c>
      <c r="P1740" s="238">
        <v>0</v>
      </c>
      <c r="Q1740" s="238">
        <f>ROUND(E1740*P1740,2)</f>
        <v>0</v>
      </c>
      <c r="R1740" s="240" t="s">
        <v>1523</v>
      </c>
      <c r="S1740" s="240" t="s">
        <v>258</v>
      </c>
      <c r="T1740" s="241" t="s">
        <v>258</v>
      </c>
      <c r="U1740" s="223">
        <v>0.2</v>
      </c>
      <c r="V1740" s="223">
        <f>ROUND(E1740*U1740,2)</f>
        <v>2.25</v>
      </c>
      <c r="W1740" s="223"/>
      <c r="X1740" s="223" t="s">
        <v>297</v>
      </c>
      <c r="Y1740" s="223" t="s">
        <v>261</v>
      </c>
      <c r="Z1740" s="212"/>
      <c r="AA1740" s="212"/>
      <c r="AB1740" s="212"/>
      <c r="AC1740" s="212"/>
      <c r="AD1740" s="212"/>
      <c r="AE1740" s="212"/>
      <c r="AF1740" s="212"/>
      <c r="AG1740" s="212" t="s">
        <v>298</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2" x14ac:dyDescent="0.2">
      <c r="A1741" s="219"/>
      <c r="B1741" s="220"/>
      <c r="C1741" s="246" t="s">
        <v>2152</v>
      </c>
      <c r="D1741" s="243"/>
      <c r="E1741" s="243"/>
      <c r="F1741" s="243"/>
      <c r="G1741" s="24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264</v>
      </c>
      <c r="AH1741" s="212"/>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42" t="str">
        <f>C1741</f>
        <v>Dodávka a montáž tašek pro ukončení plochy střechy, tašek pro připojení hřebene okrajových včetně spojovacího materiálu.</v>
      </c>
      <c r="BB1741" s="212"/>
      <c r="BC1741" s="212"/>
      <c r="BD1741" s="212"/>
      <c r="BE1741" s="212"/>
      <c r="BF1741" s="212"/>
      <c r="BG1741" s="212"/>
      <c r="BH1741" s="212"/>
    </row>
    <row r="1742" spans="1:60" ht="22.5" outlineLevel="1" x14ac:dyDescent="0.2">
      <c r="A1742" s="235">
        <v>405</v>
      </c>
      <c r="B1742" s="236" t="s">
        <v>2153</v>
      </c>
      <c r="C1742" s="245" t="s">
        <v>2151</v>
      </c>
      <c r="D1742" s="237" t="s">
        <v>524</v>
      </c>
      <c r="E1742" s="238">
        <v>11.25</v>
      </c>
      <c r="F1742" s="239"/>
      <c r="G1742" s="240">
        <f>ROUND(E1742*F1742,2)</f>
        <v>0</v>
      </c>
      <c r="H1742" s="239"/>
      <c r="I1742" s="240">
        <f>ROUND(E1742*H1742,2)</f>
        <v>0</v>
      </c>
      <c r="J1742" s="239"/>
      <c r="K1742" s="240">
        <f>ROUND(E1742*J1742,2)</f>
        <v>0</v>
      </c>
      <c r="L1742" s="240">
        <v>21</v>
      </c>
      <c r="M1742" s="240">
        <f>G1742*(1+L1742/100)</f>
        <v>0</v>
      </c>
      <c r="N1742" s="238">
        <v>8.4399999999999996E-3</v>
      </c>
      <c r="O1742" s="238">
        <f>ROUND(E1742*N1742,2)</f>
        <v>0.09</v>
      </c>
      <c r="P1742" s="238">
        <v>0</v>
      </c>
      <c r="Q1742" s="238">
        <f>ROUND(E1742*P1742,2)</f>
        <v>0</v>
      </c>
      <c r="R1742" s="240" t="s">
        <v>1523</v>
      </c>
      <c r="S1742" s="240" t="s">
        <v>258</v>
      </c>
      <c r="T1742" s="241" t="s">
        <v>258</v>
      </c>
      <c r="U1742" s="223">
        <v>0.2</v>
      </c>
      <c r="V1742" s="223">
        <f>ROUND(E1742*U1742,2)</f>
        <v>2.25</v>
      </c>
      <c r="W1742" s="223"/>
      <c r="X1742" s="223" t="s">
        <v>297</v>
      </c>
      <c r="Y1742" s="223" t="s">
        <v>261</v>
      </c>
      <c r="Z1742" s="212"/>
      <c r="AA1742" s="212"/>
      <c r="AB1742" s="212"/>
      <c r="AC1742" s="212"/>
      <c r="AD1742" s="212"/>
      <c r="AE1742" s="212"/>
      <c r="AF1742" s="212"/>
      <c r="AG1742" s="212" t="s">
        <v>298</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2" x14ac:dyDescent="0.2">
      <c r="A1743" s="219"/>
      <c r="B1743" s="220"/>
      <c r="C1743" s="246" t="s">
        <v>2152</v>
      </c>
      <c r="D1743" s="243"/>
      <c r="E1743" s="243"/>
      <c r="F1743" s="243"/>
      <c r="G1743" s="243"/>
      <c r="H1743" s="223"/>
      <c r="I1743" s="223"/>
      <c r="J1743" s="223"/>
      <c r="K1743" s="223"/>
      <c r="L1743" s="223"/>
      <c r="M1743" s="223"/>
      <c r="N1743" s="222"/>
      <c r="O1743" s="222"/>
      <c r="P1743" s="222"/>
      <c r="Q1743" s="222"/>
      <c r="R1743" s="223"/>
      <c r="S1743" s="223"/>
      <c r="T1743" s="223"/>
      <c r="U1743" s="223"/>
      <c r="V1743" s="223"/>
      <c r="W1743" s="223"/>
      <c r="X1743" s="223"/>
      <c r="Y1743" s="223"/>
      <c r="Z1743" s="212"/>
      <c r="AA1743" s="212"/>
      <c r="AB1743" s="212"/>
      <c r="AC1743" s="212"/>
      <c r="AD1743" s="212"/>
      <c r="AE1743" s="212"/>
      <c r="AF1743" s="212"/>
      <c r="AG1743" s="212" t="s">
        <v>264</v>
      </c>
      <c r="AH1743" s="212"/>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42" t="str">
        <f>C1743</f>
        <v>Dodávka a montáž tašek pro ukončení plochy střechy, tašek pro připojení hřebene okrajových včetně spojovacího materiálu.</v>
      </c>
      <c r="BB1743" s="212"/>
      <c r="BC1743" s="212"/>
      <c r="BD1743" s="212"/>
      <c r="BE1743" s="212"/>
      <c r="BF1743" s="212"/>
      <c r="BG1743" s="212"/>
      <c r="BH1743" s="212"/>
    </row>
    <row r="1744" spans="1:60" ht="22.5" outlineLevel="1" x14ac:dyDescent="0.2">
      <c r="A1744" s="235">
        <v>406</v>
      </c>
      <c r="B1744" s="236" t="s">
        <v>2154</v>
      </c>
      <c r="C1744" s="245" t="s">
        <v>2155</v>
      </c>
      <c r="D1744" s="237" t="s">
        <v>368</v>
      </c>
      <c r="E1744" s="238">
        <v>4</v>
      </c>
      <c r="F1744" s="239"/>
      <c r="G1744" s="240">
        <f>ROUND(E1744*F1744,2)</f>
        <v>0</v>
      </c>
      <c r="H1744" s="239"/>
      <c r="I1744" s="240">
        <f>ROUND(E1744*H1744,2)</f>
        <v>0</v>
      </c>
      <c r="J1744" s="239"/>
      <c r="K1744" s="240">
        <f>ROUND(E1744*J1744,2)</f>
        <v>0</v>
      </c>
      <c r="L1744" s="240">
        <v>21</v>
      </c>
      <c r="M1744" s="240">
        <f>G1744*(1+L1744/100)</f>
        <v>0</v>
      </c>
      <c r="N1744" s="238">
        <v>6.0000000000000001E-3</v>
      </c>
      <c r="O1744" s="238">
        <f>ROUND(E1744*N1744,2)</f>
        <v>0.02</v>
      </c>
      <c r="P1744" s="238">
        <v>0</v>
      </c>
      <c r="Q1744" s="238">
        <f>ROUND(E1744*P1744,2)</f>
        <v>0</v>
      </c>
      <c r="R1744" s="240" t="s">
        <v>1523</v>
      </c>
      <c r="S1744" s="240" t="s">
        <v>258</v>
      </c>
      <c r="T1744" s="241" t="s">
        <v>258</v>
      </c>
      <c r="U1744" s="223">
        <v>2.64</v>
      </c>
      <c r="V1744" s="223">
        <f>ROUND(E1744*U1744,2)</f>
        <v>10.56</v>
      </c>
      <c r="W1744" s="223"/>
      <c r="X1744" s="223" t="s">
        <v>297</v>
      </c>
      <c r="Y1744" s="223" t="s">
        <v>261</v>
      </c>
      <c r="Z1744" s="212"/>
      <c r="AA1744" s="212"/>
      <c r="AB1744" s="212"/>
      <c r="AC1744" s="212"/>
      <c r="AD1744" s="212"/>
      <c r="AE1744" s="212"/>
      <c r="AF1744" s="212"/>
      <c r="AG1744" s="212" t="s">
        <v>298</v>
      </c>
      <c r="AH1744" s="212"/>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2" x14ac:dyDescent="0.2">
      <c r="A1745" s="219"/>
      <c r="B1745" s="220"/>
      <c r="C1745" s="246" t="s">
        <v>2156</v>
      </c>
      <c r="D1745" s="243"/>
      <c r="E1745" s="243"/>
      <c r="F1745" s="243"/>
      <c r="G1745" s="243"/>
      <c r="H1745" s="223"/>
      <c r="I1745" s="223"/>
      <c r="J1745" s="223"/>
      <c r="K1745" s="223"/>
      <c r="L1745" s="223"/>
      <c r="M1745" s="223"/>
      <c r="N1745" s="222"/>
      <c r="O1745" s="222"/>
      <c r="P1745" s="222"/>
      <c r="Q1745" s="222"/>
      <c r="R1745" s="223"/>
      <c r="S1745" s="223"/>
      <c r="T1745" s="223"/>
      <c r="U1745" s="223"/>
      <c r="V1745" s="223"/>
      <c r="W1745" s="223"/>
      <c r="X1745" s="223"/>
      <c r="Y1745" s="223"/>
      <c r="Z1745" s="212"/>
      <c r="AA1745" s="212"/>
      <c r="AB1745" s="212"/>
      <c r="AC1745" s="212"/>
      <c r="AD1745" s="212"/>
      <c r="AE1745" s="212"/>
      <c r="AF1745" s="212"/>
      <c r="AG1745" s="212" t="s">
        <v>264</v>
      </c>
      <c r="AH1745" s="212"/>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2.5" outlineLevel="1" x14ac:dyDescent="0.2">
      <c r="A1746" s="235">
        <v>407</v>
      </c>
      <c r="B1746" s="236" t="s">
        <v>2157</v>
      </c>
      <c r="C1746" s="245" t="s">
        <v>2158</v>
      </c>
      <c r="D1746" s="237" t="s">
        <v>368</v>
      </c>
      <c r="E1746" s="238">
        <v>5</v>
      </c>
      <c r="F1746" s="239"/>
      <c r="G1746" s="240">
        <f>ROUND(E1746*F1746,2)</f>
        <v>0</v>
      </c>
      <c r="H1746" s="239"/>
      <c r="I1746" s="240">
        <f>ROUND(E1746*H1746,2)</f>
        <v>0</v>
      </c>
      <c r="J1746" s="239"/>
      <c r="K1746" s="240">
        <f>ROUND(E1746*J1746,2)</f>
        <v>0</v>
      </c>
      <c r="L1746" s="240">
        <v>21</v>
      </c>
      <c r="M1746" s="240">
        <f>G1746*(1+L1746/100)</f>
        <v>0</v>
      </c>
      <c r="N1746" s="238">
        <v>3.8500000000000001E-3</v>
      </c>
      <c r="O1746" s="238">
        <f>ROUND(E1746*N1746,2)</f>
        <v>0.02</v>
      </c>
      <c r="P1746" s="238">
        <v>0</v>
      </c>
      <c r="Q1746" s="238">
        <f>ROUND(E1746*P1746,2)</f>
        <v>0</v>
      </c>
      <c r="R1746" s="240" t="s">
        <v>1523</v>
      </c>
      <c r="S1746" s="240" t="s">
        <v>258</v>
      </c>
      <c r="T1746" s="241" t="s">
        <v>258</v>
      </c>
      <c r="U1746" s="223">
        <v>0.24</v>
      </c>
      <c r="V1746" s="223">
        <f>ROUND(E1746*U1746,2)</f>
        <v>1.2</v>
      </c>
      <c r="W1746" s="223"/>
      <c r="X1746" s="223" t="s">
        <v>297</v>
      </c>
      <c r="Y1746" s="223" t="s">
        <v>261</v>
      </c>
      <c r="Z1746" s="212"/>
      <c r="AA1746" s="212"/>
      <c r="AB1746" s="212"/>
      <c r="AC1746" s="212"/>
      <c r="AD1746" s="212"/>
      <c r="AE1746" s="212"/>
      <c r="AF1746" s="212"/>
      <c r="AG1746" s="212" t="s">
        <v>298</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2" x14ac:dyDescent="0.2">
      <c r="A1747" s="219"/>
      <c r="B1747" s="220"/>
      <c r="C1747" s="246" t="s">
        <v>2159</v>
      </c>
      <c r="D1747" s="243"/>
      <c r="E1747" s="243"/>
      <c r="F1747" s="243"/>
      <c r="G1747" s="243"/>
      <c r="H1747" s="223"/>
      <c r="I1747" s="223"/>
      <c r="J1747" s="223"/>
      <c r="K1747" s="223"/>
      <c r="L1747" s="223"/>
      <c r="M1747" s="223"/>
      <c r="N1747" s="222"/>
      <c r="O1747" s="222"/>
      <c r="P1747" s="222"/>
      <c r="Q1747" s="222"/>
      <c r="R1747" s="223"/>
      <c r="S1747" s="223"/>
      <c r="T1747" s="223"/>
      <c r="U1747" s="223"/>
      <c r="V1747" s="223"/>
      <c r="W1747" s="223"/>
      <c r="X1747" s="223"/>
      <c r="Y1747" s="223"/>
      <c r="Z1747" s="212"/>
      <c r="AA1747" s="212"/>
      <c r="AB1747" s="212"/>
      <c r="AC1747" s="212"/>
      <c r="AD1747" s="212"/>
      <c r="AE1747" s="212"/>
      <c r="AF1747" s="212"/>
      <c r="AG1747" s="212" t="s">
        <v>264</v>
      </c>
      <c r="AH1747" s="212"/>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ht="22.5" outlineLevel="1" x14ac:dyDescent="0.2">
      <c r="A1748" s="257">
        <v>408</v>
      </c>
      <c r="B1748" s="258" t="s">
        <v>2160</v>
      </c>
      <c r="C1748" s="268" t="s">
        <v>2161</v>
      </c>
      <c r="D1748" s="259" t="s">
        <v>368</v>
      </c>
      <c r="E1748" s="260">
        <v>2</v>
      </c>
      <c r="F1748" s="261"/>
      <c r="G1748" s="262">
        <f>ROUND(E1748*F1748,2)</f>
        <v>0</v>
      </c>
      <c r="H1748" s="261"/>
      <c r="I1748" s="262">
        <f>ROUND(E1748*H1748,2)</f>
        <v>0</v>
      </c>
      <c r="J1748" s="261"/>
      <c r="K1748" s="262">
        <f>ROUND(E1748*J1748,2)</f>
        <v>0</v>
      </c>
      <c r="L1748" s="262">
        <v>21</v>
      </c>
      <c r="M1748" s="262">
        <f>G1748*(1+L1748/100)</f>
        <v>0</v>
      </c>
      <c r="N1748" s="260">
        <v>3.8500000000000001E-3</v>
      </c>
      <c r="O1748" s="260">
        <f>ROUND(E1748*N1748,2)</f>
        <v>0.01</v>
      </c>
      <c r="P1748" s="260">
        <v>0</v>
      </c>
      <c r="Q1748" s="260">
        <f>ROUND(E1748*P1748,2)</f>
        <v>0</v>
      </c>
      <c r="R1748" s="262" t="s">
        <v>1523</v>
      </c>
      <c r="S1748" s="262" t="s">
        <v>258</v>
      </c>
      <c r="T1748" s="263" t="s">
        <v>258</v>
      </c>
      <c r="U1748" s="223">
        <v>0.24</v>
      </c>
      <c r="V1748" s="223">
        <f>ROUND(E1748*U1748,2)</f>
        <v>0.48</v>
      </c>
      <c r="W1748" s="223"/>
      <c r="X1748" s="223" t="s">
        <v>297</v>
      </c>
      <c r="Y1748" s="223" t="s">
        <v>261</v>
      </c>
      <c r="Z1748" s="212"/>
      <c r="AA1748" s="212"/>
      <c r="AB1748" s="212"/>
      <c r="AC1748" s="212"/>
      <c r="AD1748" s="212"/>
      <c r="AE1748" s="212"/>
      <c r="AF1748" s="212"/>
      <c r="AG1748" s="212" t="s">
        <v>298</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ht="22.5" outlineLevel="1" x14ac:dyDescent="0.2">
      <c r="A1749" s="235">
        <v>409</v>
      </c>
      <c r="B1749" s="236" t="s">
        <v>2162</v>
      </c>
      <c r="C1749" s="245" t="s">
        <v>2163</v>
      </c>
      <c r="D1749" s="237" t="s">
        <v>524</v>
      </c>
      <c r="E1749" s="238">
        <v>22.5</v>
      </c>
      <c r="F1749" s="239"/>
      <c r="G1749" s="240">
        <f>ROUND(E1749*F1749,2)</f>
        <v>0</v>
      </c>
      <c r="H1749" s="239"/>
      <c r="I1749" s="240">
        <f>ROUND(E1749*H1749,2)</f>
        <v>0</v>
      </c>
      <c r="J1749" s="239"/>
      <c r="K1749" s="240">
        <f>ROUND(E1749*J1749,2)</f>
        <v>0</v>
      </c>
      <c r="L1749" s="240">
        <v>21</v>
      </c>
      <c r="M1749" s="240">
        <f>G1749*(1+L1749/100)</f>
        <v>0</v>
      </c>
      <c r="N1749" s="238">
        <v>8.7799999999999996E-3</v>
      </c>
      <c r="O1749" s="238">
        <f>ROUND(E1749*N1749,2)</f>
        <v>0.2</v>
      </c>
      <c r="P1749" s="238">
        <v>0</v>
      </c>
      <c r="Q1749" s="238">
        <f>ROUND(E1749*P1749,2)</f>
        <v>0</v>
      </c>
      <c r="R1749" s="240" t="s">
        <v>1523</v>
      </c>
      <c r="S1749" s="240" t="s">
        <v>258</v>
      </c>
      <c r="T1749" s="241" t="s">
        <v>258</v>
      </c>
      <c r="U1749" s="223">
        <v>0.33</v>
      </c>
      <c r="V1749" s="223">
        <f>ROUND(E1749*U1749,2)</f>
        <v>7.43</v>
      </c>
      <c r="W1749" s="223"/>
      <c r="X1749" s="223" t="s">
        <v>297</v>
      </c>
      <c r="Y1749" s="223" t="s">
        <v>261</v>
      </c>
      <c r="Z1749" s="212"/>
      <c r="AA1749" s="212"/>
      <c r="AB1749" s="212"/>
      <c r="AC1749" s="212"/>
      <c r="AD1749" s="212"/>
      <c r="AE1749" s="212"/>
      <c r="AF1749" s="212"/>
      <c r="AG1749" s="212" t="s">
        <v>298</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2" x14ac:dyDescent="0.2">
      <c r="A1750" s="219"/>
      <c r="B1750" s="220"/>
      <c r="C1750" s="246" t="s">
        <v>2164</v>
      </c>
      <c r="D1750" s="243"/>
      <c r="E1750" s="243"/>
      <c r="F1750" s="243"/>
      <c r="G1750" s="243"/>
      <c r="H1750" s="223"/>
      <c r="I1750" s="223"/>
      <c r="J1750" s="223"/>
      <c r="K1750" s="223"/>
      <c r="L1750" s="223"/>
      <c r="M1750" s="223"/>
      <c r="N1750" s="222"/>
      <c r="O1750" s="222"/>
      <c r="P1750" s="222"/>
      <c r="Q1750" s="222"/>
      <c r="R1750" s="223"/>
      <c r="S1750" s="223"/>
      <c r="T1750" s="223"/>
      <c r="U1750" s="223"/>
      <c r="V1750" s="223"/>
      <c r="W1750" s="223"/>
      <c r="X1750" s="223"/>
      <c r="Y1750" s="223"/>
      <c r="Z1750" s="212"/>
      <c r="AA1750" s="212"/>
      <c r="AB1750" s="212"/>
      <c r="AC1750" s="212"/>
      <c r="AD1750" s="212"/>
      <c r="AE1750" s="212"/>
      <c r="AF1750" s="212"/>
      <c r="AG1750" s="212" t="s">
        <v>264</v>
      </c>
      <c r="AH1750" s="212"/>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42" t="str">
        <f>C1750</f>
        <v>Dodávka a montáž hřebene včetně hřebenové latě, větracího pásu, ukončení hřebenáče a spojovacích prostředků.</v>
      </c>
      <c r="BB1750" s="212"/>
      <c r="BC1750" s="212"/>
      <c r="BD1750" s="212"/>
      <c r="BE1750" s="212"/>
      <c r="BF1750" s="212"/>
      <c r="BG1750" s="212"/>
      <c r="BH1750" s="212"/>
    </row>
    <row r="1751" spans="1:60" ht="22.5" outlineLevel="1" x14ac:dyDescent="0.2">
      <c r="A1751" s="235">
        <v>410</v>
      </c>
      <c r="B1751" s="236" t="s">
        <v>2165</v>
      </c>
      <c r="C1751" s="245" t="s">
        <v>2166</v>
      </c>
      <c r="D1751" s="237" t="s">
        <v>524</v>
      </c>
      <c r="E1751" s="238">
        <v>21</v>
      </c>
      <c r="F1751" s="239"/>
      <c r="G1751" s="240">
        <f>ROUND(E1751*F1751,2)</f>
        <v>0</v>
      </c>
      <c r="H1751" s="239"/>
      <c r="I1751" s="240">
        <f>ROUND(E1751*H1751,2)</f>
        <v>0</v>
      </c>
      <c r="J1751" s="239"/>
      <c r="K1751" s="240">
        <f>ROUND(E1751*J1751,2)</f>
        <v>0</v>
      </c>
      <c r="L1751" s="240">
        <v>21</v>
      </c>
      <c r="M1751" s="240">
        <f>G1751*(1+L1751/100)</f>
        <v>0</v>
      </c>
      <c r="N1751" s="238">
        <v>8.7799999999999996E-3</v>
      </c>
      <c r="O1751" s="238">
        <f>ROUND(E1751*N1751,2)</f>
        <v>0.18</v>
      </c>
      <c r="P1751" s="238">
        <v>0</v>
      </c>
      <c r="Q1751" s="238">
        <f>ROUND(E1751*P1751,2)</f>
        <v>0</v>
      </c>
      <c r="R1751" s="240" t="s">
        <v>1523</v>
      </c>
      <c r="S1751" s="240" t="s">
        <v>258</v>
      </c>
      <c r="T1751" s="241" t="s">
        <v>258</v>
      </c>
      <c r="U1751" s="223">
        <v>0.5</v>
      </c>
      <c r="V1751" s="223">
        <f>ROUND(E1751*U1751,2)</f>
        <v>10.5</v>
      </c>
      <c r="W1751" s="223"/>
      <c r="X1751" s="223" t="s">
        <v>297</v>
      </c>
      <c r="Y1751" s="223" t="s">
        <v>261</v>
      </c>
      <c r="Z1751" s="212"/>
      <c r="AA1751" s="212"/>
      <c r="AB1751" s="212"/>
      <c r="AC1751" s="212"/>
      <c r="AD1751" s="212"/>
      <c r="AE1751" s="212"/>
      <c r="AF1751" s="212"/>
      <c r="AG1751" s="212" t="s">
        <v>298</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2" x14ac:dyDescent="0.2">
      <c r="A1752" s="219"/>
      <c r="B1752" s="220"/>
      <c r="C1752" s="246" t="s">
        <v>2167</v>
      </c>
      <c r="D1752" s="243"/>
      <c r="E1752" s="243"/>
      <c r="F1752" s="243"/>
      <c r="G1752" s="243"/>
      <c r="H1752" s="223"/>
      <c r="I1752" s="223"/>
      <c r="J1752" s="223"/>
      <c r="K1752" s="223"/>
      <c r="L1752" s="223"/>
      <c r="M1752" s="223"/>
      <c r="N1752" s="222"/>
      <c r="O1752" s="222"/>
      <c r="P1752" s="222"/>
      <c r="Q1752" s="222"/>
      <c r="R1752" s="223"/>
      <c r="S1752" s="223"/>
      <c r="T1752" s="223"/>
      <c r="U1752" s="223"/>
      <c r="V1752" s="223"/>
      <c r="W1752" s="223"/>
      <c r="X1752" s="223"/>
      <c r="Y1752" s="223"/>
      <c r="Z1752" s="212"/>
      <c r="AA1752" s="212"/>
      <c r="AB1752" s="212"/>
      <c r="AC1752" s="212"/>
      <c r="AD1752" s="212"/>
      <c r="AE1752" s="212"/>
      <c r="AF1752" s="212"/>
      <c r="AG1752" s="212" t="s">
        <v>264</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ht="22.5" outlineLevel="1" x14ac:dyDescent="0.2">
      <c r="A1753" s="235">
        <v>411</v>
      </c>
      <c r="B1753" s="236" t="s">
        <v>2168</v>
      </c>
      <c r="C1753" s="245" t="s">
        <v>2169</v>
      </c>
      <c r="D1753" s="237" t="s">
        <v>321</v>
      </c>
      <c r="E1753" s="238">
        <v>324.5</v>
      </c>
      <c r="F1753" s="239"/>
      <c r="G1753" s="240">
        <f>ROUND(E1753*F1753,2)</f>
        <v>0</v>
      </c>
      <c r="H1753" s="239"/>
      <c r="I1753" s="240">
        <f>ROUND(E1753*H1753,2)</f>
        <v>0</v>
      </c>
      <c r="J1753" s="239"/>
      <c r="K1753" s="240">
        <f>ROUND(E1753*J1753,2)</f>
        <v>0</v>
      </c>
      <c r="L1753" s="240">
        <v>21</v>
      </c>
      <c r="M1753" s="240">
        <f>G1753*(1+L1753/100)</f>
        <v>0</v>
      </c>
      <c r="N1753" s="238">
        <v>2.0000000000000001E-4</v>
      </c>
      <c r="O1753" s="238">
        <f>ROUND(E1753*N1753,2)</f>
        <v>0.06</v>
      </c>
      <c r="P1753" s="238">
        <v>0</v>
      </c>
      <c r="Q1753" s="238">
        <f>ROUND(E1753*P1753,2)</f>
        <v>0</v>
      </c>
      <c r="R1753" s="240" t="s">
        <v>1523</v>
      </c>
      <c r="S1753" s="240" t="s">
        <v>258</v>
      </c>
      <c r="T1753" s="241" t="s">
        <v>258</v>
      </c>
      <c r="U1753" s="223">
        <v>0.14000000000000001</v>
      </c>
      <c r="V1753" s="223">
        <f>ROUND(E1753*U1753,2)</f>
        <v>45.43</v>
      </c>
      <c r="W1753" s="223"/>
      <c r="X1753" s="223" t="s">
        <v>297</v>
      </c>
      <c r="Y1753" s="223" t="s">
        <v>261</v>
      </c>
      <c r="Z1753" s="212"/>
      <c r="AA1753" s="212"/>
      <c r="AB1753" s="212"/>
      <c r="AC1753" s="212"/>
      <c r="AD1753" s="212"/>
      <c r="AE1753" s="212"/>
      <c r="AF1753" s="212"/>
      <c r="AG1753" s="212" t="s">
        <v>298</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2" x14ac:dyDescent="0.2">
      <c r="A1754" s="219"/>
      <c r="B1754" s="220"/>
      <c r="C1754" s="246" t="s">
        <v>2170</v>
      </c>
      <c r="D1754" s="243"/>
      <c r="E1754" s="243"/>
      <c r="F1754" s="243"/>
      <c r="G1754" s="243"/>
      <c r="H1754" s="223"/>
      <c r="I1754" s="223"/>
      <c r="J1754" s="223"/>
      <c r="K1754" s="223"/>
      <c r="L1754" s="223"/>
      <c r="M1754" s="223"/>
      <c r="N1754" s="222"/>
      <c r="O1754" s="222"/>
      <c r="P1754" s="222"/>
      <c r="Q1754" s="222"/>
      <c r="R1754" s="223"/>
      <c r="S1754" s="223"/>
      <c r="T1754" s="223"/>
      <c r="U1754" s="223"/>
      <c r="V1754" s="223"/>
      <c r="W1754" s="223"/>
      <c r="X1754" s="223"/>
      <c r="Y1754" s="223"/>
      <c r="Z1754" s="212"/>
      <c r="AA1754" s="212"/>
      <c r="AB1754" s="212"/>
      <c r="AC1754" s="212"/>
      <c r="AD1754" s="212"/>
      <c r="AE1754" s="212"/>
      <c r="AF1754" s="212"/>
      <c r="AG1754" s="212" t="s">
        <v>264</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2" x14ac:dyDescent="0.2">
      <c r="A1755" s="219"/>
      <c r="B1755" s="220"/>
      <c r="C1755" s="247" t="s">
        <v>1873</v>
      </c>
      <c r="D1755" s="225"/>
      <c r="E1755" s="226">
        <v>275</v>
      </c>
      <c r="F1755" s="223"/>
      <c r="G1755" s="223"/>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289</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47" t="s">
        <v>1694</v>
      </c>
      <c r="D1756" s="225"/>
      <c r="E1756" s="226">
        <v>49.5</v>
      </c>
      <c r="F1756" s="223"/>
      <c r="G1756" s="223"/>
      <c r="H1756" s="223"/>
      <c r="I1756" s="223"/>
      <c r="J1756" s="223"/>
      <c r="K1756" s="223"/>
      <c r="L1756" s="223"/>
      <c r="M1756" s="223"/>
      <c r="N1756" s="222"/>
      <c r="O1756" s="222"/>
      <c r="P1756" s="222"/>
      <c r="Q1756" s="222"/>
      <c r="R1756" s="223"/>
      <c r="S1756" s="223"/>
      <c r="T1756" s="223"/>
      <c r="U1756" s="223"/>
      <c r="V1756" s="223"/>
      <c r="W1756" s="223"/>
      <c r="X1756" s="223"/>
      <c r="Y1756" s="223"/>
      <c r="Z1756" s="212"/>
      <c r="AA1756" s="212"/>
      <c r="AB1756" s="212"/>
      <c r="AC1756" s="212"/>
      <c r="AD1756" s="212"/>
      <c r="AE1756" s="212"/>
      <c r="AF1756" s="212"/>
      <c r="AG1756" s="212" t="s">
        <v>289</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1" x14ac:dyDescent="0.2">
      <c r="A1757" s="235">
        <v>412</v>
      </c>
      <c r="B1757" s="236" t="s">
        <v>2171</v>
      </c>
      <c r="C1757" s="245" t="s">
        <v>2172</v>
      </c>
      <c r="D1757" s="237" t="s">
        <v>404</v>
      </c>
      <c r="E1757" s="238">
        <v>12.26779</v>
      </c>
      <c r="F1757" s="239"/>
      <c r="G1757" s="240">
        <f>ROUND(E1757*F1757,2)</f>
        <v>0</v>
      </c>
      <c r="H1757" s="239"/>
      <c r="I1757" s="240">
        <f>ROUND(E1757*H1757,2)</f>
        <v>0</v>
      </c>
      <c r="J1757" s="239"/>
      <c r="K1757" s="240">
        <f>ROUND(E1757*J1757,2)</f>
        <v>0</v>
      </c>
      <c r="L1757" s="240">
        <v>21</v>
      </c>
      <c r="M1757" s="240">
        <f>G1757*(1+L1757/100)</f>
        <v>0</v>
      </c>
      <c r="N1757" s="238">
        <v>0</v>
      </c>
      <c r="O1757" s="238">
        <f>ROUND(E1757*N1757,2)</f>
        <v>0</v>
      </c>
      <c r="P1757" s="238">
        <v>0</v>
      </c>
      <c r="Q1757" s="238">
        <f>ROUND(E1757*P1757,2)</f>
        <v>0</v>
      </c>
      <c r="R1757" s="240" t="s">
        <v>1523</v>
      </c>
      <c r="S1757" s="240" t="s">
        <v>258</v>
      </c>
      <c r="T1757" s="241" t="s">
        <v>258</v>
      </c>
      <c r="U1757" s="223">
        <v>2.5569999999999999</v>
      </c>
      <c r="V1757" s="223">
        <f>ROUND(E1757*U1757,2)</f>
        <v>31.37</v>
      </c>
      <c r="W1757" s="223"/>
      <c r="X1757" s="223" t="s">
        <v>1580</v>
      </c>
      <c r="Y1757" s="223" t="s">
        <v>261</v>
      </c>
      <c r="Z1757" s="212"/>
      <c r="AA1757" s="212"/>
      <c r="AB1757" s="212"/>
      <c r="AC1757" s="212"/>
      <c r="AD1757" s="212"/>
      <c r="AE1757" s="212"/>
      <c r="AF1757" s="212"/>
      <c r="AG1757" s="212" t="s">
        <v>1581</v>
      </c>
      <c r="AH1757" s="212"/>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2" x14ac:dyDescent="0.2">
      <c r="A1758" s="219"/>
      <c r="B1758" s="220"/>
      <c r="C1758" s="267" t="s">
        <v>1697</v>
      </c>
      <c r="D1758" s="256"/>
      <c r="E1758" s="256"/>
      <c r="F1758" s="256"/>
      <c r="G1758" s="256"/>
      <c r="H1758" s="223"/>
      <c r="I1758" s="223"/>
      <c r="J1758" s="223"/>
      <c r="K1758" s="223"/>
      <c r="L1758" s="223"/>
      <c r="M1758" s="223"/>
      <c r="N1758" s="222"/>
      <c r="O1758" s="222"/>
      <c r="P1758" s="222"/>
      <c r="Q1758" s="222"/>
      <c r="R1758" s="223"/>
      <c r="S1758" s="223"/>
      <c r="T1758" s="223"/>
      <c r="U1758" s="223"/>
      <c r="V1758" s="223"/>
      <c r="W1758" s="223"/>
      <c r="X1758" s="223"/>
      <c r="Y1758" s="223"/>
      <c r="Z1758" s="212"/>
      <c r="AA1758" s="212"/>
      <c r="AB1758" s="212"/>
      <c r="AC1758" s="212"/>
      <c r="AD1758" s="212"/>
      <c r="AE1758" s="212"/>
      <c r="AF1758" s="212"/>
      <c r="AG1758" s="212" t="s">
        <v>300</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x14ac:dyDescent="0.2">
      <c r="A1759" s="228" t="s">
        <v>253</v>
      </c>
      <c r="B1759" s="229" t="s">
        <v>189</v>
      </c>
      <c r="C1759" s="244" t="s">
        <v>190</v>
      </c>
      <c r="D1759" s="230"/>
      <c r="E1759" s="231"/>
      <c r="F1759" s="232"/>
      <c r="G1759" s="232">
        <f>SUMIF(AG1760:AG1942,"&lt;&gt;NOR",G1760:G1942)</f>
        <v>0</v>
      </c>
      <c r="H1759" s="232"/>
      <c r="I1759" s="232">
        <f>SUM(I1760:I1942)</f>
        <v>0</v>
      </c>
      <c r="J1759" s="232"/>
      <c r="K1759" s="232">
        <f>SUM(K1760:K1942)</f>
        <v>0</v>
      </c>
      <c r="L1759" s="232"/>
      <c r="M1759" s="232">
        <f>SUM(M1760:M1942)</f>
        <v>0</v>
      </c>
      <c r="N1759" s="231"/>
      <c r="O1759" s="231">
        <f>SUM(O1760:O1942)</f>
        <v>3.1700000000000008</v>
      </c>
      <c r="P1759" s="231"/>
      <c r="Q1759" s="231">
        <f>SUM(Q1760:Q1942)</f>
        <v>0</v>
      </c>
      <c r="R1759" s="232"/>
      <c r="S1759" s="232"/>
      <c r="T1759" s="233"/>
      <c r="U1759" s="227"/>
      <c r="V1759" s="227">
        <f>SUM(V1760:V1942)</f>
        <v>148.63</v>
      </c>
      <c r="W1759" s="227"/>
      <c r="X1759" s="227"/>
      <c r="Y1759" s="227"/>
      <c r="AG1759" t="s">
        <v>254</v>
      </c>
    </row>
    <row r="1760" spans="1:60" outlineLevel="1" x14ac:dyDescent="0.2">
      <c r="A1760" s="235">
        <v>413</v>
      </c>
      <c r="B1760" s="236" t="s">
        <v>2173</v>
      </c>
      <c r="C1760" s="245" t="s">
        <v>2174</v>
      </c>
      <c r="D1760" s="237" t="s">
        <v>368</v>
      </c>
      <c r="E1760" s="238">
        <v>1</v>
      </c>
      <c r="F1760" s="239"/>
      <c r="G1760" s="240">
        <f>ROUND(E1760*F1760,2)</f>
        <v>0</v>
      </c>
      <c r="H1760" s="239"/>
      <c r="I1760" s="240">
        <f>ROUND(E1760*H1760,2)</f>
        <v>0</v>
      </c>
      <c r="J1760" s="239"/>
      <c r="K1760" s="240">
        <f>ROUND(E1760*J1760,2)</f>
        <v>0</v>
      </c>
      <c r="L1760" s="240">
        <v>21</v>
      </c>
      <c r="M1760" s="240">
        <f>G1760*(1+L1760/100)</f>
        <v>0</v>
      </c>
      <c r="N1760" s="238">
        <v>0</v>
      </c>
      <c r="O1760" s="238">
        <f>ROUND(E1760*N1760,2)</f>
        <v>0</v>
      </c>
      <c r="P1760" s="238">
        <v>0</v>
      </c>
      <c r="Q1760" s="238">
        <f>ROUND(E1760*P1760,2)</f>
        <v>0</v>
      </c>
      <c r="R1760" s="240" t="s">
        <v>1529</v>
      </c>
      <c r="S1760" s="240" t="s">
        <v>258</v>
      </c>
      <c r="T1760" s="241" t="s">
        <v>258</v>
      </c>
      <c r="U1760" s="223">
        <v>3.7</v>
      </c>
      <c r="V1760" s="223">
        <f>ROUND(E1760*U1760,2)</f>
        <v>3.7</v>
      </c>
      <c r="W1760" s="223"/>
      <c r="X1760" s="223" t="s">
        <v>297</v>
      </c>
      <c r="Y1760" s="223" t="s">
        <v>261</v>
      </c>
      <c r="Z1760" s="212"/>
      <c r="AA1760" s="212"/>
      <c r="AB1760" s="212"/>
      <c r="AC1760" s="212"/>
      <c r="AD1760" s="212"/>
      <c r="AE1760" s="212"/>
      <c r="AF1760" s="212"/>
      <c r="AG1760" s="212" t="s">
        <v>298</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2" x14ac:dyDescent="0.2">
      <c r="A1761" s="219"/>
      <c r="B1761" s="220"/>
      <c r="C1761" s="247" t="s">
        <v>2175</v>
      </c>
      <c r="D1761" s="225"/>
      <c r="E1761" s="226">
        <v>1</v>
      </c>
      <c r="F1761" s="223"/>
      <c r="G1761" s="223"/>
      <c r="H1761" s="223"/>
      <c r="I1761" s="223"/>
      <c r="J1761" s="223"/>
      <c r="K1761" s="223"/>
      <c r="L1761" s="223"/>
      <c r="M1761" s="223"/>
      <c r="N1761" s="222"/>
      <c r="O1761" s="222"/>
      <c r="P1761" s="222"/>
      <c r="Q1761" s="222"/>
      <c r="R1761" s="223"/>
      <c r="S1761" s="223"/>
      <c r="T1761" s="223"/>
      <c r="U1761" s="223"/>
      <c r="V1761" s="223"/>
      <c r="W1761" s="223"/>
      <c r="X1761" s="223"/>
      <c r="Y1761" s="223"/>
      <c r="Z1761" s="212"/>
      <c r="AA1761" s="212"/>
      <c r="AB1761" s="212"/>
      <c r="AC1761" s="212"/>
      <c r="AD1761" s="212"/>
      <c r="AE1761" s="212"/>
      <c r="AF1761" s="212"/>
      <c r="AG1761" s="212" t="s">
        <v>289</v>
      </c>
      <c r="AH1761" s="212">
        <v>5</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1" x14ac:dyDescent="0.2">
      <c r="A1762" s="235">
        <v>414</v>
      </c>
      <c r="B1762" s="236" t="s">
        <v>2176</v>
      </c>
      <c r="C1762" s="245" t="s">
        <v>2177</v>
      </c>
      <c r="D1762" s="237" t="s">
        <v>321</v>
      </c>
      <c r="E1762" s="238">
        <v>2.1520000000000001</v>
      </c>
      <c r="F1762" s="239"/>
      <c r="G1762" s="240">
        <f>ROUND(E1762*F1762,2)</f>
        <v>0</v>
      </c>
      <c r="H1762" s="239"/>
      <c r="I1762" s="240">
        <f>ROUND(E1762*H1762,2)</f>
        <v>0</v>
      </c>
      <c r="J1762" s="239"/>
      <c r="K1762" s="240">
        <f>ROUND(E1762*J1762,2)</f>
        <v>0</v>
      </c>
      <c r="L1762" s="240">
        <v>21</v>
      </c>
      <c r="M1762" s="240">
        <f>G1762*(1+L1762/100)</f>
        <v>0</v>
      </c>
      <c r="N1762" s="238">
        <v>1.6000000000000001E-4</v>
      </c>
      <c r="O1762" s="238">
        <f>ROUND(E1762*N1762,2)</f>
        <v>0</v>
      </c>
      <c r="P1762" s="238">
        <v>0</v>
      </c>
      <c r="Q1762" s="238">
        <f>ROUND(E1762*P1762,2)</f>
        <v>0</v>
      </c>
      <c r="R1762" s="240" t="s">
        <v>1529</v>
      </c>
      <c r="S1762" s="240" t="s">
        <v>258</v>
      </c>
      <c r="T1762" s="241" t="s">
        <v>258</v>
      </c>
      <c r="U1762" s="223">
        <v>1.145</v>
      </c>
      <c r="V1762" s="223">
        <f>ROUND(E1762*U1762,2)</f>
        <v>2.46</v>
      </c>
      <c r="W1762" s="223"/>
      <c r="X1762" s="223" t="s">
        <v>297</v>
      </c>
      <c r="Y1762" s="223" t="s">
        <v>261</v>
      </c>
      <c r="Z1762" s="212"/>
      <c r="AA1762" s="212"/>
      <c r="AB1762" s="212"/>
      <c r="AC1762" s="212"/>
      <c r="AD1762" s="212"/>
      <c r="AE1762" s="212"/>
      <c r="AF1762" s="212"/>
      <c r="AG1762" s="212" t="s">
        <v>298</v>
      </c>
      <c r="AH1762" s="212"/>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2" x14ac:dyDescent="0.2">
      <c r="A1763" s="219"/>
      <c r="B1763" s="220"/>
      <c r="C1763" s="247" t="s">
        <v>2178</v>
      </c>
      <c r="D1763" s="225"/>
      <c r="E1763" s="226">
        <v>1.0720000000000001</v>
      </c>
      <c r="F1763" s="223"/>
      <c r="G1763" s="223"/>
      <c r="H1763" s="223"/>
      <c r="I1763" s="223"/>
      <c r="J1763" s="223"/>
      <c r="K1763" s="223"/>
      <c r="L1763" s="223"/>
      <c r="M1763" s="223"/>
      <c r="N1763" s="222"/>
      <c r="O1763" s="222"/>
      <c r="P1763" s="222"/>
      <c r="Q1763" s="222"/>
      <c r="R1763" s="223"/>
      <c r="S1763" s="223"/>
      <c r="T1763" s="223"/>
      <c r="U1763" s="223"/>
      <c r="V1763" s="223"/>
      <c r="W1763" s="223"/>
      <c r="X1763" s="223"/>
      <c r="Y1763" s="223"/>
      <c r="Z1763" s="212"/>
      <c r="AA1763" s="212"/>
      <c r="AB1763" s="212"/>
      <c r="AC1763" s="212"/>
      <c r="AD1763" s="212"/>
      <c r="AE1763" s="212"/>
      <c r="AF1763" s="212"/>
      <c r="AG1763" s="212" t="s">
        <v>289</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47" t="s">
        <v>2179</v>
      </c>
      <c r="D1764" s="225"/>
      <c r="E1764" s="226">
        <v>1.08</v>
      </c>
      <c r="F1764" s="223"/>
      <c r="G1764" s="223"/>
      <c r="H1764" s="223"/>
      <c r="I1764" s="223"/>
      <c r="J1764" s="223"/>
      <c r="K1764" s="223"/>
      <c r="L1764" s="223"/>
      <c r="M1764" s="223"/>
      <c r="N1764" s="222"/>
      <c r="O1764" s="222"/>
      <c r="P1764" s="222"/>
      <c r="Q1764" s="222"/>
      <c r="R1764" s="223"/>
      <c r="S1764" s="223"/>
      <c r="T1764" s="223"/>
      <c r="U1764" s="223"/>
      <c r="V1764" s="223"/>
      <c r="W1764" s="223"/>
      <c r="X1764" s="223"/>
      <c r="Y1764" s="223"/>
      <c r="Z1764" s="212"/>
      <c r="AA1764" s="212"/>
      <c r="AB1764" s="212"/>
      <c r="AC1764" s="212"/>
      <c r="AD1764" s="212"/>
      <c r="AE1764" s="212"/>
      <c r="AF1764" s="212"/>
      <c r="AG1764" s="212" t="s">
        <v>289</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ht="33.75" outlineLevel="1" x14ac:dyDescent="0.2">
      <c r="A1765" s="235">
        <v>415</v>
      </c>
      <c r="B1765" s="236" t="s">
        <v>2180</v>
      </c>
      <c r="C1765" s="245" t="s">
        <v>2181</v>
      </c>
      <c r="D1765" s="237" t="s">
        <v>524</v>
      </c>
      <c r="E1765" s="238">
        <v>6.7949999999999999</v>
      </c>
      <c r="F1765" s="239"/>
      <c r="G1765" s="240">
        <f>ROUND(E1765*F1765,2)</f>
        <v>0</v>
      </c>
      <c r="H1765" s="239"/>
      <c r="I1765" s="240">
        <f>ROUND(E1765*H1765,2)</f>
        <v>0</v>
      </c>
      <c r="J1765" s="239"/>
      <c r="K1765" s="240">
        <f>ROUND(E1765*J1765,2)</f>
        <v>0</v>
      </c>
      <c r="L1765" s="240">
        <v>21</v>
      </c>
      <c r="M1765" s="240">
        <f>G1765*(1+L1765/100)</f>
        <v>0</v>
      </c>
      <c r="N1765" s="238">
        <v>0</v>
      </c>
      <c r="O1765" s="238">
        <f>ROUND(E1765*N1765,2)</f>
        <v>0</v>
      </c>
      <c r="P1765" s="238">
        <v>0</v>
      </c>
      <c r="Q1765" s="238">
        <f>ROUND(E1765*P1765,2)</f>
        <v>0</v>
      </c>
      <c r="R1765" s="240" t="s">
        <v>1529</v>
      </c>
      <c r="S1765" s="240" t="s">
        <v>258</v>
      </c>
      <c r="T1765" s="241" t="s">
        <v>258</v>
      </c>
      <c r="U1765" s="223">
        <v>0.20000999999999999</v>
      </c>
      <c r="V1765" s="223">
        <f>ROUND(E1765*U1765,2)</f>
        <v>1.36</v>
      </c>
      <c r="W1765" s="223"/>
      <c r="X1765" s="223" t="s">
        <v>297</v>
      </c>
      <c r="Y1765" s="223" t="s">
        <v>261</v>
      </c>
      <c r="Z1765" s="212"/>
      <c r="AA1765" s="212"/>
      <c r="AB1765" s="212"/>
      <c r="AC1765" s="212"/>
      <c r="AD1765" s="212"/>
      <c r="AE1765" s="212"/>
      <c r="AF1765" s="212"/>
      <c r="AG1765" s="212" t="s">
        <v>298</v>
      </c>
      <c r="AH1765" s="212"/>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2" x14ac:dyDescent="0.2">
      <c r="A1766" s="219"/>
      <c r="B1766" s="220"/>
      <c r="C1766" s="246" t="s">
        <v>2182</v>
      </c>
      <c r="D1766" s="243"/>
      <c r="E1766" s="243"/>
      <c r="F1766" s="243"/>
      <c r="G1766" s="243"/>
      <c r="H1766" s="223"/>
      <c r="I1766" s="223"/>
      <c r="J1766" s="223"/>
      <c r="K1766" s="223"/>
      <c r="L1766" s="223"/>
      <c r="M1766" s="223"/>
      <c r="N1766" s="222"/>
      <c r="O1766" s="222"/>
      <c r="P1766" s="222"/>
      <c r="Q1766" s="222"/>
      <c r="R1766" s="223"/>
      <c r="S1766" s="223"/>
      <c r="T1766" s="223"/>
      <c r="U1766" s="223"/>
      <c r="V1766" s="223"/>
      <c r="W1766" s="223"/>
      <c r="X1766" s="223"/>
      <c r="Y1766" s="223"/>
      <c r="Z1766" s="212"/>
      <c r="AA1766" s="212"/>
      <c r="AB1766" s="212"/>
      <c r="AC1766" s="212"/>
      <c r="AD1766" s="212"/>
      <c r="AE1766" s="212"/>
      <c r="AF1766" s="212"/>
      <c r="AG1766" s="212" t="s">
        <v>264</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2" x14ac:dyDescent="0.2">
      <c r="A1767" s="219"/>
      <c r="B1767" s="220"/>
      <c r="C1767" s="247" t="s">
        <v>2183</v>
      </c>
      <c r="D1767" s="225"/>
      <c r="E1767" s="226">
        <v>6.7949999999999999</v>
      </c>
      <c r="F1767" s="223"/>
      <c r="G1767" s="223"/>
      <c r="H1767" s="223"/>
      <c r="I1767" s="223"/>
      <c r="J1767" s="223"/>
      <c r="K1767" s="223"/>
      <c r="L1767" s="223"/>
      <c r="M1767" s="223"/>
      <c r="N1767" s="222"/>
      <c r="O1767" s="222"/>
      <c r="P1767" s="222"/>
      <c r="Q1767" s="222"/>
      <c r="R1767" s="223"/>
      <c r="S1767" s="223"/>
      <c r="T1767" s="223"/>
      <c r="U1767" s="223"/>
      <c r="V1767" s="223"/>
      <c r="W1767" s="223"/>
      <c r="X1767" s="223"/>
      <c r="Y1767" s="223"/>
      <c r="Z1767" s="212"/>
      <c r="AA1767" s="212"/>
      <c r="AB1767" s="212"/>
      <c r="AC1767" s="212"/>
      <c r="AD1767" s="212"/>
      <c r="AE1767" s="212"/>
      <c r="AF1767" s="212"/>
      <c r="AG1767" s="212" t="s">
        <v>289</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ht="22.5" outlineLevel="1" x14ac:dyDescent="0.2">
      <c r="A1768" s="235">
        <v>416</v>
      </c>
      <c r="B1768" s="236" t="s">
        <v>2184</v>
      </c>
      <c r="C1768" s="245" t="s">
        <v>2185</v>
      </c>
      <c r="D1768" s="237" t="s">
        <v>524</v>
      </c>
      <c r="E1768" s="238">
        <v>6.7949999999999999</v>
      </c>
      <c r="F1768" s="239"/>
      <c r="G1768" s="240">
        <f>ROUND(E1768*F1768,2)</f>
        <v>0</v>
      </c>
      <c r="H1768" s="239"/>
      <c r="I1768" s="240">
        <f>ROUND(E1768*H1768,2)</f>
        <v>0</v>
      </c>
      <c r="J1768" s="239"/>
      <c r="K1768" s="240">
        <f>ROUND(E1768*J1768,2)</f>
        <v>0</v>
      </c>
      <c r="L1768" s="240">
        <v>21</v>
      </c>
      <c r="M1768" s="240">
        <f>G1768*(1+L1768/100)</f>
        <v>0</v>
      </c>
      <c r="N1768" s="238">
        <v>1.0000000000000001E-5</v>
      </c>
      <c r="O1768" s="238">
        <f>ROUND(E1768*N1768,2)</f>
        <v>0</v>
      </c>
      <c r="P1768" s="238">
        <v>0</v>
      </c>
      <c r="Q1768" s="238">
        <f>ROUND(E1768*P1768,2)</f>
        <v>0</v>
      </c>
      <c r="R1768" s="240" t="s">
        <v>1529</v>
      </c>
      <c r="S1768" s="240" t="s">
        <v>258</v>
      </c>
      <c r="T1768" s="241" t="s">
        <v>258</v>
      </c>
      <c r="U1768" s="223">
        <v>0.90900000000000003</v>
      </c>
      <c r="V1768" s="223">
        <f>ROUND(E1768*U1768,2)</f>
        <v>6.18</v>
      </c>
      <c r="W1768" s="223"/>
      <c r="X1768" s="223" t="s">
        <v>297</v>
      </c>
      <c r="Y1768" s="223" t="s">
        <v>261</v>
      </c>
      <c r="Z1768" s="212"/>
      <c r="AA1768" s="212"/>
      <c r="AB1768" s="212"/>
      <c r="AC1768" s="212"/>
      <c r="AD1768" s="212"/>
      <c r="AE1768" s="212"/>
      <c r="AF1768" s="212"/>
      <c r="AG1768" s="212" t="s">
        <v>298</v>
      </c>
      <c r="AH1768" s="212"/>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2" x14ac:dyDescent="0.2">
      <c r="A1769" s="219"/>
      <c r="B1769" s="220"/>
      <c r="C1769" s="246" t="s">
        <v>2186</v>
      </c>
      <c r="D1769" s="243"/>
      <c r="E1769" s="243"/>
      <c r="F1769" s="243"/>
      <c r="G1769" s="243"/>
      <c r="H1769" s="223"/>
      <c r="I1769" s="223"/>
      <c r="J1769" s="223"/>
      <c r="K1769" s="223"/>
      <c r="L1769" s="223"/>
      <c r="M1769" s="223"/>
      <c r="N1769" s="222"/>
      <c r="O1769" s="222"/>
      <c r="P1769" s="222"/>
      <c r="Q1769" s="222"/>
      <c r="R1769" s="223"/>
      <c r="S1769" s="223"/>
      <c r="T1769" s="223"/>
      <c r="U1769" s="223"/>
      <c r="V1769" s="223"/>
      <c r="W1769" s="223"/>
      <c r="X1769" s="223"/>
      <c r="Y1769" s="223"/>
      <c r="Z1769" s="212"/>
      <c r="AA1769" s="212"/>
      <c r="AB1769" s="212"/>
      <c r="AC1769" s="212"/>
      <c r="AD1769" s="212"/>
      <c r="AE1769" s="212"/>
      <c r="AF1769" s="212"/>
      <c r="AG1769" s="212" t="s">
        <v>264</v>
      </c>
      <c r="AH1769" s="212"/>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2" x14ac:dyDescent="0.2">
      <c r="A1770" s="219"/>
      <c r="B1770" s="220"/>
      <c r="C1770" s="247" t="s">
        <v>2183</v>
      </c>
      <c r="D1770" s="225"/>
      <c r="E1770" s="226">
        <v>6.7949999999999999</v>
      </c>
      <c r="F1770" s="223"/>
      <c r="G1770" s="223"/>
      <c r="H1770" s="223"/>
      <c r="I1770" s="223"/>
      <c r="J1770" s="223"/>
      <c r="K1770" s="223"/>
      <c r="L1770" s="223"/>
      <c r="M1770" s="223"/>
      <c r="N1770" s="222"/>
      <c r="O1770" s="222"/>
      <c r="P1770" s="222"/>
      <c r="Q1770" s="222"/>
      <c r="R1770" s="223"/>
      <c r="S1770" s="223"/>
      <c r="T1770" s="223"/>
      <c r="U1770" s="223"/>
      <c r="V1770" s="223"/>
      <c r="W1770" s="223"/>
      <c r="X1770" s="223"/>
      <c r="Y1770" s="223"/>
      <c r="Z1770" s="212"/>
      <c r="AA1770" s="212"/>
      <c r="AB1770" s="212"/>
      <c r="AC1770" s="212"/>
      <c r="AD1770" s="212"/>
      <c r="AE1770" s="212"/>
      <c r="AF1770" s="212"/>
      <c r="AG1770" s="212" t="s">
        <v>289</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ht="22.5" outlineLevel="1" x14ac:dyDescent="0.2">
      <c r="A1771" s="235">
        <v>417</v>
      </c>
      <c r="B1771" s="236" t="s">
        <v>2187</v>
      </c>
      <c r="C1771" s="245" t="s">
        <v>2188</v>
      </c>
      <c r="D1771" s="237" t="s">
        <v>368</v>
      </c>
      <c r="E1771" s="238">
        <v>16</v>
      </c>
      <c r="F1771" s="239"/>
      <c r="G1771" s="240">
        <f>ROUND(E1771*F1771,2)</f>
        <v>0</v>
      </c>
      <c r="H1771" s="239"/>
      <c r="I1771" s="240">
        <f>ROUND(E1771*H1771,2)</f>
        <v>0</v>
      </c>
      <c r="J1771" s="239"/>
      <c r="K1771" s="240">
        <f>ROUND(E1771*J1771,2)</f>
        <v>0</v>
      </c>
      <c r="L1771" s="240">
        <v>21</v>
      </c>
      <c r="M1771" s="240">
        <f>G1771*(1+L1771/100)</f>
        <v>0</v>
      </c>
      <c r="N1771" s="238">
        <v>0</v>
      </c>
      <c r="O1771" s="238">
        <f>ROUND(E1771*N1771,2)</f>
        <v>0</v>
      </c>
      <c r="P1771" s="238">
        <v>0</v>
      </c>
      <c r="Q1771" s="238">
        <f>ROUND(E1771*P1771,2)</f>
        <v>0</v>
      </c>
      <c r="R1771" s="240" t="s">
        <v>1529</v>
      </c>
      <c r="S1771" s="240" t="s">
        <v>258</v>
      </c>
      <c r="T1771" s="241" t="s">
        <v>258</v>
      </c>
      <c r="U1771" s="223">
        <v>1.45</v>
      </c>
      <c r="V1771" s="223">
        <f>ROUND(E1771*U1771,2)</f>
        <v>23.2</v>
      </c>
      <c r="W1771" s="223"/>
      <c r="X1771" s="223" t="s">
        <v>297</v>
      </c>
      <c r="Y1771" s="223" t="s">
        <v>261</v>
      </c>
      <c r="Z1771" s="212"/>
      <c r="AA1771" s="212"/>
      <c r="AB1771" s="212"/>
      <c r="AC1771" s="212"/>
      <c r="AD1771" s="212"/>
      <c r="AE1771" s="212"/>
      <c r="AF1771" s="212"/>
      <c r="AG1771" s="212" t="s">
        <v>298</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2" x14ac:dyDescent="0.2">
      <c r="A1772" s="219"/>
      <c r="B1772" s="220"/>
      <c r="C1772" s="247" t="s">
        <v>2189</v>
      </c>
      <c r="D1772" s="225"/>
      <c r="E1772" s="226">
        <v>13</v>
      </c>
      <c r="F1772" s="223"/>
      <c r="G1772" s="223"/>
      <c r="H1772" s="223"/>
      <c r="I1772" s="223"/>
      <c r="J1772" s="223"/>
      <c r="K1772" s="223"/>
      <c r="L1772" s="223"/>
      <c r="M1772" s="223"/>
      <c r="N1772" s="222"/>
      <c r="O1772" s="222"/>
      <c r="P1772" s="222"/>
      <c r="Q1772" s="222"/>
      <c r="R1772" s="223"/>
      <c r="S1772" s="223"/>
      <c r="T1772" s="223"/>
      <c r="U1772" s="223"/>
      <c r="V1772" s="223"/>
      <c r="W1772" s="223"/>
      <c r="X1772" s="223"/>
      <c r="Y1772" s="223"/>
      <c r="Z1772" s="212"/>
      <c r="AA1772" s="212"/>
      <c r="AB1772" s="212"/>
      <c r="AC1772" s="212"/>
      <c r="AD1772" s="212"/>
      <c r="AE1772" s="212"/>
      <c r="AF1772" s="212"/>
      <c r="AG1772" s="212" t="s">
        <v>289</v>
      </c>
      <c r="AH1772" s="212">
        <v>5</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19"/>
      <c r="B1773" s="220"/>
      <c r="C1773" s="247" t="s">
        <v>2190</v>
      </c>
      <c r="D1773" s="225"/>
      <c r="E1773" s="226">
        <v>2</v>
      </c>
      <c r="F1773" s="223"/>
      <c r="G1773" s="223"/>
      <c r="H1773" s="223"/>
      <c r="I1773" s="223"/>
      <c r="J1773" s="223"/>
      <c r="K1773" s="223"/>
      <c r="L1773" s="223"/>
      <c r="M1773" s="223"/>
      <c r="N1773" s="222"/>
      <c r="O1773" s="222"/>
      <c r="P1773" s="222"/>
      <c r="Q1773" s="222"/>
      <c r="R1773" s="223"/>
      <c r="S1773" s="223"/>
      <c r="T1773" s="223"/>
      <c r="U1773" s="223"/>
      <c r="V1773" s="223"/>
      <c r="W1773" s="223"/>
      <c r="X1773" s="223"/>
      <c r="Y1773" s="223"/>
      <c r="Z1773" s="212"/>
      <c r="AA1773" s="212"/>
      <c r="AB1773" s="212"/>
      <c r="AC1773" s="212"/>
      <c r="AD1773" s="212"/>
      <c r="AE1773" s="212"/>
      <c r="AF1773" s="212"/>
      <c r="AG1773" s="212" t="s">
        <v>289</v>
      </c>
      <c r="AH1773" s="212">
        <v>5</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19"/>
      <c r="B1774" s="220"/>
      <c r="C1774" s="247" t="s">
        <v>2191</v>
      </c>
      <c r="D1774" s="225"/>
      <c r="E1774" s="226">
        <v>1</v>
      </c>
      <c r="F1774" s="223"/>
      <c r="G1774" s="223"/>
      <c r="H1774" s="223"/>
      <c r="I1774" s="223"/>
      <c r="J1774" s="223"/>
      <c r="K1774" s="223"/>
      <c r="L1774" s="223"/>
      <c r="M1774" s="223"/>
      <c r="N1774" s="222"/>
      <c r="O1774" s="222"/>
      <c r="P1774" s="222"/>
      <c r="Q1774" s="222"/>
      <c r="R1774" s="223"/>
      <c r="S1774" s="223"/>
      <c r="T1774" s="223"/>
      <c r="U1774" s="223"/>
      <c r="V1774" s="223"/>
      <c r="W1774" s="223"/>
      <c r="X1774" s="223"/>
      <c r="Y1774" s="223"/>
      <c r="Z1774" s="212"/>
      <c r="AA1774" s="212"/>
      <c r="AB1774" s="212"/>
      <c r="AC1774" s="212"/>
      <c r="AD1774" s="212"/>
      <c r="AE1774" s="212"/>
      <c r="AF1774" s="212"/>
      <c r="AG1774" s="212" t="s">
        <v>289</v>
      </c>
      <c r="AH1774" s="212">
        <v>5</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ht="22.5" outlineLevel="1" x14ac:dyDescent="0.2">
      <c r="A1775" s="235">
        <v>418</v>
      </c>
      <c r="B1775" s="236" t="s">
        <v>2192</v>
      </c>
      <c r="C1775" s="245" t="s">
        <v>2193</v>
      </c>
      <c r="D1775" s="237" t="s">
        <v>368</v>
      </c>
      <c r="E1775" s="238">
        <v>6</v>
      </c>
      <c r="F1775" s="239"/>
      <c r="G1775" s="240">
        <f>ROUND(E1775*F1775,2)</f>
        <v>0</v>
      </c>
      <c r="H1775" s="239"/>
      <c r="I1775" s="240">
        <f>ROUND(E1775*H1775,2)</f>
        <v>0</v>
      </c>
      <c r="J1775" s="239"/>
      <c r="K1775" s="240">
        <f>ROUND(E1775*J1775,2)</f>
        <v>0</v>
      </c>
      <c r="L1775" s="240">
        <v>21</v>
      </c>
      <c r="M1775" s="240">
        <f>G1775*(1+L1775/100)</f>
        <v>0</v>
      </c>
      <c r="N1775" s="238">
        <v>0</v>
      </c>
      <c r="O1775" s="238">
        <f>ROUND(E1775*N1775,2)</f>
        <v>0</v>
      </c>
      <c r="P1775" s="238">
        <v>0</v>
      </c>
      <c r="Q1775" s="238">
        <f>ROUND(E1775*P1775,2)</f>
        <v>0</v>
      </c>
      <c r="R1775" s="240" t="s">
        <v>1529</v>
      </c>
      <c r="S1775" s="240" t="s">
        <v>258</v>
      </c>
      <c r="T1775" s="241" t="s">
        <v>258</v>
      </c>
      <c r="U1775" s="223">
        <v>1.5</v>
      </c>
      <c r="V1775" s="223">
        <f>ROUND(E1775*U1775,2)</f>
        <v>9</v>
      </c>
      <c r="W1775" s="223"/>
      <c r="X1775" s="223" t="s">
        <v>297</v>
      </c>
      <c r="Y1775" s="223" t="s">
        <v>261</v>
      </c>
      <c r="Z1775" s="212"/>
      <c r="AA1775" s="212"/>
      <c r="AB1775" s="212"/>
      <c r="AC1775" s="212"/>
      <c r="AD1775" s="212"/>
      <c r="AE1775" s="212"/>
      <c r="AF1775" s="212"/>
      <c r="AG1775" s="212" t="s">
        <v>298</v>
      </c>
      <c r="AH1775" s="212"/>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2" x14ac:dyDescent="0.2">
      <c r="A1776" s="219"/>
      <c r="B1776" s="220"/>
      <c r="C1776" s="247" t="s">
        <v>2194</v>
      </c>
      <c r="D1776" s="225"/>
      <c r="E1776" s="226">
        <v>2</v>
      </c>
      <c r="F1776" s="223"/>
      <c r="G1776" s="223"/>
      <c r="H1776" s="223"/>
      <c r="I1776" s="223"/>
      <c r="J1776" s="223"/>
      <c r="K1776" s="223"/>
      <c r="L1776" s="223"/>
      <c r="M1776" s="223"/>
      <c r="N1776" s="222"/>
      <c r="O1776" s="222"/>
      <c r="P1776" s="222"/>
      <c r="Q1776" s="222"/>
      <c r="R1776" s="223"/>
      <c r="S1776" s="223"/>
      <c r="T1776" s="223"/>
      <c r="U1776" s="223"/>
      <c r="V1776" s="223"/>
      <c r="W1776" s="223"/>
      <c r="X1776" s="223"/>
      <c r="Y1776" s="223"/>
      <c r="Z1776" s="212"/>
      <c r="AA1776" s="212"/>
      <c r="AB1776" s="212"/>
      <c r="AC1776" s="212"/>
      <c r="AD1776" s="212"/>
      <c r="AE1776" s="212"/>
      <c r="AF1776" s="212"/>
      <c r="AG1776" s="212" t="s">
        <v>289</v>
      </c>
      <c r="AH1776" s="212">
        <v>5</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19"/>
      <c r="B1777" s="220"/>
      <c r="C1777" s="247" t="s">
        <v>2195</v>
      </c>
      <c r="D1777" s="225"/>
      <c r="E1777" s="226">
        <v>4</v>
      </c>
      <c r="F1777" s="223"/>
      <c r="G1777" s="223"/>
      <c r="H1777" s="223"/>
      <c r="I1777" s="223"/>
      <c r="J1777" s="223"/>
      <c r="K1777" s="223"/>
      <c r="L1777" s="223"/>
      <c r="M1777" s="223"/>
      <c r="N1777" s="222"/>
      <c r="O1777" s="222"/>
      <c r="P1777" s="222"/>
      <c r="Q1777" s="222"/>
      <c r="R1777" s="223"/>
      <c r="S1777" s="223"/>
      <c r="T1777" s="223"/>
      <c r="U1777" s="223"/>
      <c r="V1777" s="223"/>
      <c r="W1777" s="223"/>
      <c r="X1777" s="223"/>
      <c r="Y1777" s="223"/>
      <c r="Z1777" s="212"/>
      <c r="AA1777" s="212"/>
      <c r="AB1777" s="212"/>
      <c r="AC1777" s="212"/>
      <c r="AD1777" s="212"/>
      <c r="AE1777" s="212"/>
      <c r="AF1777" s="212"/>
      <c r="AG1777" s="212" t="s">
        <v>289</v>
      </c>
      <c r="AH1777" s="212">
        <v>5</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ht="22.5" outlineLevel="1" x14ac:dyDescent="0.2">
      <c r="A1778" s="235">
        <v>419</v>
      </c>
      <c r="B1778" s="236" t="s">
        <v>2196</v>
      </c>
      <c r="C1778" s="245" t="s">
        <v>2197</v>
      </c>
      <c r="D1778" s="237" t="s">
        <v>368</v>
      </c>
      <c r="E1778" s="238">
        <v>4</v>
      </c>
      <c r="F1778" s="239"/>
      <c r="G1778" s="240">
        <f>ROUND(E1778*F1778,2)</f>
        <v>0</v>
      </c>
      <c r="H1778" s="239"/>
      <c r="I1778" s="240">
        <f>ROUND(E1778*H1778,2)</f>
        <v>0</v>
      </c>
      <c r="J1778" s="239"/>
      <c r="K1778" s="240">
        <f>ROUND(E1778*J1778,2)</f>
        <v>0</v>
      </c>
      <c r="L1778" s="240">
        <v>21</v>
      </c>
      <c r="M1778" s="240">
        <f>G1778*(1+L1778/100)</f>
        <v>0</v>
      </c>
      <c r="N1778" s="238">
        <v>0</v>
      </c>
      <c r="O1778" s="238">
        <f>ROUND(E1778*N1778,2)</f>
        <v>0</v>
      </c>
      <c r="P1778" s="238">
        <v>0</v>
      </c>
      <c r="Q1778" s="238">
        <f>ROUND(E1778*P1778,2)</f>
        <v>0</v>
      </c>
      <c r="R1778" s="240" t="s">
        <v>1529</v>
      </c>
      <c r="S1778" s="240" t="s">
        <v>258</v>
      </c>
      <c r="T1778" s="241" t="s">
        <v>258</v>
      </c>
      <c r="U1778" s="223">
        <v>1.63</v>
      </c>
      <c r="V1778" s="223">
        <f>ROUND(E1778*U1778,2)</f>
        <v>6.52</v>
      </c>
      <c r="W1778" s="223"/>
      <c r="X1778" s="223" t="s">
        <v>297</v>
      </c>
      <c r="Y1778" s="223" t="s">
        <v>261</v>
      </c>
      <c r="Z1778" s="212"/>
      <c r="AA1778" s="212"/>
      <c r="AB1778" s="212"/>
      <c r="AC1778" s="212"/>
      <c r="AD1778" s="212"/>
      <c r="AE1778" s="212"/>
      <c r="AF1778" s="212"/>
      <c r="AG1778" s="212" t="s">
        <v>298</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2" x14ac:dyDescent="0.2">
      <c r="A1779" s="219"/>
      <c r="B1779" s="220"/>
      <c r="C1779" s="246" t="s">
        <v>2198</v>
      </c>
      <c r="D1779" s="243"/>
      <c r="E1779" s="243"/>
      <c r="F1779" s="243"/>
      <c r="G1779" s="243"/>
      <c r="H1779" s="223"/>
      <c r="I1779" s="223"/>
      <c r="J1779" s="223"/>
      <c r="K1779" s="223"/>
      <c r="L1779" s="223"/>
      <c r="M1779" s="223"/>
      <c r="N1779" s="222"/>
      <c r="O1779" s="222"/>
      <c r="P1779" s="222"/>
      <c r="Q1779" s="222"/>
      <c r="R1779" s="223"/>
      <c r="S1779" s="223"/>
      <c r="T1779" s="223"/>
      <c r="U1779" s="223"/>
      <c r="V1779" s="223"/>
      <c r="W1779" s="223"/>
      <c r="X1779" s="223"/>
      <c r="Y1779" s="223"/>
      <c r="Z1779" s="212"/>
      <c r="AA1779" s="212"/>
      <c r="AB1779" s="212"/>
      <c r="AC1779" s="212"/>
      <c r="AD1779" s="212"/>
      <c r="AE1779" s="212"/>
      <c r="AF1779" s="212"/>
      <c r="AG1779" s="212" t="s">
        <v>264</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2" x14ac:dyDescent="0.2">
      <c r="A1780" s="219"/>
      <c r="B1780" s="220"/>
      <c r="C1780" s="247" t="s">
        <v>2199</v>
      </c>
      <c r="D1780" s="225"/>
      <c r="E1780" s="226">
        <v>1</v>
      </c>
      <c r="F1780" s="223"/>
      <c r="G1780" s="223"/>
      <c r="H1780" s="223"/>
      <c r="I1780" s="223"/>
      <c r="J1780" s="223"/>
      <c r="K1780" s="223"/>
      <c r="L1780" s="223"/>
      <c r="M1780" s="223"/>
      <c r="N1780" s="222"/>
      <c r="O1780" s="222"/>
      <c r="P1780" s="222"/>
      <c r="Q1780" s="222"/>
      <c r="R1780" s="223"/>
      <c r="S1780" s="223"/>
      <c r="T1780" s="223"/>
      <c r="U1780" s="223"/>
      <c r="V1780" s="223"/>
      <c r="W1780" s="223"/>
      <c r="X1780" s="223"/>
      <c r="Y1780" s="223"/>
      <c r="Z1780" s="212"/>
      <c r="AA1780" s="212"/>
      <c r="AB1780" s="212"/>
      <c r="AC1780" s="212"/>
      <c r="AD1780" s="212"/>
      <c r="AE1780" s="212"/>
      <c r="AF1780" s="212"/>
      <c r="AG1780" s="212" t="s">
        <v>289</v>
      </c>
      <c r="AH1780" s="212">
        <v>5</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47" t="s">
        <v>2200</v>
      </c>
      <c r="D1781" s="225"/>
      <c r="E1781" s="226">
        <v>3</v>
      </c>
      <c r="F1781" s="223"/>
      <c r="G1781" s="223"/>
      <c r="H1781" s="223"/>
      <c r="I1781" s="223"/>
      <c r="J1781" s="223"/>
      <c r="K1781" s="223"/>
      <c r="L1781" s="223"/>
      <c r="M1781" s="223"/>
      <c r="N1781" s="222"/>
      <c r="O1781" s="222"/>
      <c r="P1781" s="222"/>
      <c r="Q1781" s="222"/>
      <c r="R1781" s="223"/>
      <c r="S1781" s="223"/>
      <c r="T1781" s="223"/>
      <c r="U1781" s="223"/>
      <c r="V1781" s="223"/>
      <c r="W1781" s="223"/>
      <c r="X1781" s="223"/>
      <c r="Y1781" s="223"/>
      <c r="Z1781" s="212"/>
      <c r="AA1781" s="212"/>
      <c r="AB1781" s="212"/>
      <c r="AC1781" s="212"/>
      <c r="AD1781" s="212"/>
      <c r="AE1781" s="212"/>
      <c r="AF1781" s="212"/>
      <c r="AG1781" s="212" t="s">
        <v>289</v>
      </c>
      <c r="AH1781" s="212">
        <v>5</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ht="22.5" outlineLevel="1" x14ac:dyDescent="0.2">
      <c r="A1782" s="235">
        <v>420</v>
      </c>
      <c r="B1782" s="236" t="s">
        <v>2201</v>
      </c>
      <c r="C1782" s="245" t="s">
        <v>2202</v>
      </c>
      <c r="D1782" s="237" t="s">
        <v>368</v>
      </c>
      <c r="E1782" s="238">
        <v>2</v>
      </c>
      <c r="F1782" s="239"/>
      <c r="G1782" s="240">
        <f>ROUND(E1782*F1782,2)</f>
        <v>0</v>
      </c>
      <c r="H1782" s="239"/>
      <c r="I1782" s="240">
        <f>ROUND(E1782*H1782,2)</f>
        <v>0</v>
      </c>
      <c r="J1782" s="239"/>
      <c r="K1782" s="240">
        <f>ROUND(E1782*J1782,2)</f>
        <v>0</v>
      </c>
      <c r="L1782" s="240">
        <v>21</v>
      </c>
      <c r="M1782" s="240">
        <f>G1782*(1+L1782/100)</f>
        <v>0</v>
      </c>
      <c r="N1782" s="238">
        <v>0</v>
      </c>
      <c r="O1782" s="238">
        <f>ROUND(E1782*N1782,2)</f>
        <v>0</v>
      </c>
      <c r="P1782" s="238">
        <v>0</v>
      </c>
      <c r="Q1782" s="238">
        <f>ROUND(E1782*P1782,2)</f>
        <v>0</v>
      </c>
      <c r="R1782" s="240" t="s">
        <v>1529</v>
      </c>
      <c r="S1782" s="240" t="s">
        <v>258</v>
      </c>
      <c r="T1782" s="241" t="s">
        <v>258</v>
      </c>
      <c r="U1782" s="223">
        <v>2.5099999999999998</v>
      </c>
      <c r="V1782" s="223">
        <f>ROUND(E1782*U1782,2)</f>
        <v>5.0199999999999996</v>
      </c>
      <c r="W1782" s="223"/>
      <c r="X1782" s="223" t="s">
        <v>297</v>
      </c>
      <c r="Y1782" s="223" t="s">
        <v>261</v>
      </c>
      <c r="Z1782" s="212"/>
      <c r="AA1782" s="212"/>
      <c r="AB1782" s="212"/>
      <c r="AC1782" s="212"/>
      <c r="AD1782" s="212"/>
      <c r="AE1782" s="212"/>
      <c r="AF1782" s="212"/>
      <c r="AG1782" s="212" t="s">
        <v>298</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2" x14ac:dyDescent="0.2">
      <c r="A1783" s="219"/>
      <c r="B1783" s="220"/>
      <c r="C1783" s="246" t="s">
        <v>2203</v>
      </c>
      <c r="D1783" s="243"/>
      <c r="E1783" s="243"/>
      <c r="F1783" s="243"/>
      <c r="G1783" s="243"/>
      <c r="H1783" s="223"/>
      <c r="I1783" s="223"/>
      <c r="J1783" s="223"/>
      <c r="K1783" s="223"/>
      <c r="L1783" s="223"/>
      <c r="M1783" s="223"/>
      <c r="N1783" s="222"/>
      <c r="O1783" s="222"/>
      <c r="P1783" s="222"/>
      <c r="Q1783" s="222"/>
      <c r="R1783" s="223"/>
      <c r="S1783" s="223"/>
      <c r="T1783" s="223"/>
      <c r="U1783" s="223"/>
      <c r="V1783" s="223"/>
      <c r="W1783" s="223"/>
      <c r="X1783" s="223"/>
      <c r="Y1783" s="223"/>
      <c r="Z1783" s="212"/>
      <c r="AA1783" s="212"/>
      <c r="AB1783" s="212"/>
      <c r="AC1783" s="212"/>
      <c r="AD1783" s="212"/>
      <c r="AE1783" s="212"/>
      <c r="AF1783" s="212"/>
      <c r="AG1783" s="212" t="s">
        <v>264</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2" x14ac:dyDescent="0.2">
      <c r="A1784" s="219"/>
      <c r="B1784" s="220"/>
      <c r="C1784" s="247" t="s">
        <v>2204</v>
      </c>
      <c r="D1784" s="225"/>
      <c r="E1784" s="226">
        <v>1</v>
      </c>
      <c r="F1784" s="223"/>
      <c r="G1784" s="223"/>
      <c r="H1784" s="223"/>
      <c r="I1784" s="223"/>
      <c r="J1784" s="223"/>
      <c r="K1784" s="223"/>
      <c r="L1784" s="223"/>
      <c r="M1784" s="223"/>
      <c r="N1784" s="222"/>
      <c r="O1784" s="222"/>
      <c r="P1784" s="222"/>
      <c r="Q1784" s="222"/>
      <c r="R1784" s="223"/>
      <c r="S1784" s="223"/>
      <c r="T1784" s="223"/>
      <c r="U1784" s="223"/>
      <c r="V1784" s="223"/>
      <c r="W1784" s="223"/>
      <c r="X1784" s="223"/>
      <c r="Y1784" s="223"/>
      <c r="Z1784" s="212"/>
      <c r="AA1784" s="212"/>
      <c r="AB1784" s="212"/>
      <c r="AC1784" s="212"/>
      <c r="AD1784" s="212"/>
      <c r="AE1784" s="212"/>
      <c r="AF1784" s="212"/>
      <c r="AG1784" s="212" t="s">
        <v>289</v>
      </c>
      <c r="AH1784" s="212">
        <v>5</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
      <c r="A1785" s="219"/>
      <c r="B1785" s="220"/>
      <c r="C1785" s="247" t="s">
        <v>2205</v>
      </c>
      <c r="D1785" s="225"/>
      <c r="E1785" s="226">
        <v>1</v>
      </c>
      <c r="F1785" s="223"/>
      <c r="G1785" s="223"/>
      <c r="H1785" s="223"/>
      <c r="I1785" s="223"/>
      <c r="J1785" s="223"/>
      <c r="K1785" s="223"/>
      <c r="L1785" s="223"/>
      <c r="M1785" s="223"/>
      <c r="N1785" s="222"/>
      <c r="O1785" s="222"/>
      <c r="P1785" s="222"/>
      <c r="Q1785" s="222"/>
      <c r="R1785" s="223"/>
      <c r="S1785" s="223"/>
      <c r="T1785" s="223"/>
      <c r="U1785" s="223"/>
      <c r="V1785" s="223"/>
      <c r="W1785" s="223"/>
      <c r="X1785" s="223"/>
      <c r="Y1785" s="223"/>
      <c r="Z1785" s="212"/>
      <c r="AA1785" s="212"/>
      <c r="AB1785" s="212"/>
      <c r="AC1785" s="212"/>
      <c r="AD1785" s="212"/>
      <c r="AE1785" s="212"/>
      <c r="AF1785" s="212"/>
      <c r="AG1785" s="212" t="s">
        <v>289</v>
      </c>
      <c r="AH1785" s="212">
        <v>5</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1" x14ac:dyDescent="0.2">
      <c r="A1786" s="257">
        <v>421</v>
      </c>
      <c r="B1786" s="258" t="s">
        <v>2206</v>
      </c>
      <c r="C1786" s="268" t="s">
        <v>2207</v>
      </c>
      <c r="D1786" s="259" t="s">
        <v>368</v>
      </c>
      <c r="E1786" s="260">
        <v>2</v>
      </c>
      <c r="F1786" s="261"/>
      <c r="G1786" s="262">
        <f>ROUND(E1786*F1786,2)</f>
        <v>0</v>
      </c>
      <c r="H1786" s="261"/>
      <c r="I1786" s="262">
        <f>ROUND(E1786*H1786,2)</f>
        <v>0</v>
      </c>
      <c r="J1786" s="261"/>
      <c r="K1786" s="262">
        <f>ROUND(E1786*J1786,2)</f>
        <v>0</v>
      </c>
      <c r="L1786" s="262">
        <v>21</v>
      </c>
      <c r="M1786" s="262">
        <f>G1786*(1+L1786/100)</f>
        <v>0</v>
      </c>
      <c r="N1786" s="260">
        <v>0</v>
      </c>
      <c r="O1786" s="260">
        <f>ROUND(E1786*N1786,2)</f>
        <v>0</v>
      </c>
      <c r="P1786" s="260">
        <v>0</v>
      </c>
      <c r="Q1786" s="260">
        <f>ROUND(E1786*P1786,2)</f>
        <v>0</v>
      </c>
      <c r="R1786" s="262" t="s">
        <v>1529</v>
      </c>
      <c r="S1786" s="262" t="s">
        <v>258</v>
      </c>
      <c r="T1786" s="263" t="s">
        <v>258</v>
      </c>
      <c r="U1786" s="223">
        <v>0.129</v>
      </c>
      <c r="V1786" s="223">
        <f>ROUND(E1786*U1786,2)</f>
        <v>0.26</v>
      </c>
      <c r="W1786" s="223"/>
      <c r="X1786" s="223" t="s">
        <v>297</v>
      </c>
      <c r="Y1786" s="223" t="s">
        <v>261</v>
      </c>
      <c r="Z1786" s="212"/>
      <c r="AA1786" s="212"/>
      <c r="AB1786" s="212"/>
      <c r="AC1786" s="212"/>
      <c r="AD1786" s="212"/>
      <c r="AE1786" s="212"/>
      <c r="AF1786" s="212"/>
      <c r="AG1786" s="212" t="s">
        <v>298</v>
      </c>
      <c r="AH1786" s="212"/>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
      <c r="A1787" s="235">
        <v>422</v>
      </c>
      <c r="B1787" s="236" t="s">
        <v>2208</v>
      </c>
      <c r="C1787" s="245" t="s">
        <v>2209</v>
      </c>
      <c r="D1787" s="237" t="s">
        <v>368</v>
      </c>
      <c r="E1787" s="238">
        <v>4</v>
      </c>
      <c r="F1787" s="239"/>
      <c r="G1787" s="240">
        <f>ROUND(E1787*F1787,2)</f>
        <v>0</v>
      </c>
      <c r="H1787" s="239"/>
      <c r="I1787" s="240">
        <f>ROUND(E1787*H1787,2)</f>
        <v>0</v>
      </c>
      <c r="J1787" s="239"/>
      <c r="K1787" s="240">
        <f>ROUND(E1787*J1787,2)</f>
        <v>0</v>
      </c>
      <c r="L1787" s="240">
        <v>21</v>
      </c>
      <c r="M1787" s="240">
        <f>G1787*(1+L1787/100)</f>
        <v>0</v>
      </c>
      <c r="N1787" s="238">
        <v>0</v>
      </c>
      <c r="O1787" s="238">
        <f>ROUND(E1787*N1787,2)</f>
        <v>0</v>
      </c>
      <c r="P1787" s="238">
        <v>0</v>
      </c>
      <c r="Q1787" s="238">
        <f>ROUND(E1787*P1787,2)</f>
        <v>0</v>
      </c>
      <c r="R1787" s="240" t="s">
        <v>1529</v>
      </c>
      <c r="S1787" s="240" t="s">
        <v>258</v>
      </c>
      <c r="T1787" s="241" t="s">
        <v>258</v>
      </c>
      <c r="U1787" s="223">
        <v>0.55500000000000005</v>
      </c>
      <c r="V1787" s="223">
        <f>ROUND(E1787*U1787,2)</f>
        <v>2.2200000000000002</v>
      </c>
      <c r="W1787" s="223"/>
      <c r="X1787" s="223" t="s">
        <v>297</v>
      </c>
      <c r="Y1787" s="223" t="s">
        <v>261</v>
      </c>
      <c r="Z1787" s="212"/>
      <c r="AA1787" s="212"/>
      <c r="AB1787" s="212"/>
      <c r="AC1787" s="212"/>
      <c r="AD1787" s="212"/>
      <c r="AE1787" s="212"/>
      <c r="AF1787" s="212"/>
      <c r="AG1787" s="212" t="s">
        <v>298</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2" x14ac:dyDescent="0.2">
      <c r="A1788" s="219"/>
      <c r="B1788" s="220"/>
      <c r="C1788" s="247" t="s">
        <v>2210</v>
      </c>
      <c r="D1788" s="225"/>
      <c r="E1788" s="226">
        <v>3</v>
      </c>
      <c r="F1788" s="223"/>
      <c r="G1788" s="223"/>
      <c r="H1788" s="223"/>
      <c r="I1788" s="223"/>
      <c r="J1788" s="223"/>
      <c r="K1788" s="223"/>
      <c r="L1788" s="223"/>
      <c r="M1788" s="223"/>
      <c r="N1788" s="222"/>
      <c r="O1788" s="222"/>
      <c r="P1788" s="222"/>
      <c r="Q1788" s="222"/>
      <c r="R1788" s="223"/>
      <c r="S1788" s="223"/>
      <c r="T1788" s="223"/>
      <c r="U1788" s="223"/>
      <c r="V1788" s="223"/>
      <c r="W1788" s="223"/>
      <c r="X1788" s="223"/>
      <c r="Y1788" s="223"/>
      <c r="Z1788" s="212"/>
      <c r="AA1788" s="212"/>
      <c r="AB1788" s="212"/>
      <c r="AC1788" s="212"/>
      <c r="AD1788" s="212"/>
      <c r="AE1788" s="212"/>
      <c r="AF1788" s="212"/>
      <c r="AG1788" s="212" t="s">
        <v>289</v>
      </c>
      <c r="AH1788" s="212">
        <v>5</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3" x14ac:dyDescent="0.2">
      <c r="A1789" s="219"/>
      <c r="B1789" s="220"/>
      <c r="C1789" s="247" t="s">
        <v>2211</v>
      </c>
      <c r="D1789" s="225"/>
      <c r="E1789" s="226">
        <v>1</v>
      </c>
      <c r="F1789" s="223"/>
      <c r="G1789" s="223"/>
      <c r="H1789" s="223"/>
      <c r="I1789" s="223"/>
      <c r="J1789" s="223"/>
      <c r="K1789" s="223"/>
      <c r="L1789" s="223"/>
      <c r="M1789" s="223"/>
      <c r="N1789" s="222"/>
      <c r="O1789" s="222"/>
      <c r="P1789" s="222"/>
      <c r="Q1789" s="222"/>
      <c r="R1789" s="223"/>
      <c r="S1789" s="223"/>
      <c r="T1789" s="223"/>
      <c r="U1789" s="223"/>
      <c r="V1789" s="223"/>
      <c r="W1789" s="223"/>
      <c r="X1789" s="223"/>
      <c r="Y1789" s="223"/>
      <c r="Z1789" s="212"/>
      <c r="AA1789" s="212"/>
      <c r="AB1789" s="212"/>
      <c r="AC1789" s="212"/>
      <c r="AD1789" s="212"/>
      <c r="AE1789" s="212"/>
      <c r="AF1789" s="212"/>
      <c r="AG1789" s="212" t="s">
        <v>289</v>
      </c>
      <c r="AH1789" s="212">
        <v>5</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ht="22.5" outlineLevel="1" x14ac:dyDescent="0.2">
      <c r="A1790" s="235">
        <v>423</v>
      </c>
      <c r="B1790" s="236" t="s">
        <v>2212</v>
      </c>
      <c r="C1790" s="245" t="s">
        <v>2213</v>
      </c>
      <c r="D1790" s="237" t="s">
        <v>368</v>
      </c>
      <c r="E1790" s="238">
        <v>11</v>
      </c>
      <c r="F1790" s="239"/>
      <c r="G1790" s="240">
        <f>ROUND(E1790*F1790,2)</f>
        <v>0</v>
      </c>
      <c r="H1790" s="239"/>
      <c r="I1790" s="240">
        <f>ROUND(E1790*H1790,2)</f>
        <v>0</v>
      </c>
      <c r="J1790" s="239"/>
      <c r="K1790" s="240">
        <f>ROUND(E1790*J1790,2)</f>
        <v>0</v>
      </c>
      <c r="L1790" s="240">
        <v>21</v>
      </c>
      <c r="M1790" s="240">
        <f>G1790*(1+L1790/100)</f>
        <v>0</v>
      </c>
      <c r="N1790" s="238">
        <v>0</v>
      </c>
      <c r="O1790" s="238">
        <f>ROUND(E1790*N1790,2)</f>
        <v>0</v>
      </c>
      <c r="P1790" s="238">
        <v>0</v>
      </c>
      <c r="Q1790" s="238">
        <f>ROUND(E1790*P1790,2)</f>
        <v>0</v>
      </c>
      <c r="R1790" s="240" t="s">
        <v>1529</v>
      </c>
      <c r="S1790" s="240" t="s">
        <v>258</v>
      </c>
      <c r="T1790" s="241" t="s">
        <v>258</v>
      </c>
      <c r="U1790" s="223">
        <v>0.19500000000000001</v>
      </c>
      <c r="V1790" s="223">
        <f>ROUND(E1790*U1790,2)</f>
        <v>2.15</v>
      </c>
      <c r="W1790" s="223"/>
      <c r="X1790" s="223" t="s">
        <v>297</v>
      </c>
      <c r="Y1790" s="223" t="s">
        <v>261</v>
      </c>
      <c r="Z1790" s="212"/>
      <c r="AA1790" s="212"/>
      <c r="AB1790" s="212"/>
      <c r="AC1790" s="212"/>
      <c r="AD1790" s="212"/>
      <c r="AE1790" s="212"/>
      <c r="AF1790" s="212"/>
      <c r="AG1790" s="212" t="s">
        <v>298</v>
      </c>
      <c r="AH1790" s="212"/>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2" x14ac:dyDescent="0.2">
      <c r="A1791" s="219"/>
      <c r="B1791" s="220"/>
      <c r="C1791" s="247" t="s">
        <v>2214</v>
      </c>
      <c r="D1791" s="225"/>
      <c r="E1791" s="226">
        <v>11</v>
      </c>
      <c r="F1791" s="223"/>
      <c r="G1791" s="223"/>
      <c r="H1791" s="223"/>
      <c r="I1791" s="223"/>
      <c r="J1791" s="223"/>
      <c r="K1791" s="223"/>
      <c r="L1791" s="223"/>
      <c r="M1791" s="223"/>
      <c r="N1791" s="222"/>
      <c r="O1791" s="222"/>
      <c r="P1791" s="222"/>
      <c r="Q1791" s="222"/>
      <c r="R1791" s="223"/>
      <c r="S1791" s="223"/>
      <c r="T1791" s="223"/>
      <c r="U1791" s="223"/>
      <c r="V1791" s="223"/>
      <c r="W1791" s="223"/>
      <c r="X1791" s="223"/>
      <c r="Y1791" s="223"/>
      <c r="Z1791" s="212"/>
      <c r="AA1791" s="212"/>
      <c r="AB1791" s="212"/>
      <c r="AC1791" s="212"/>
      <c r="AD1791" s="212"/>
      <c r="AE1791" s="212"/>
      <c r="AF1791" s="212"/>
      <c r="AG1791" s="212" t="s">
        <v>289</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1" x14ac:dyDescent="0.2">
      <c r="A1792" s="235">
        <v>424</v>
      </c>
      <c r="B1792" s="236" t="s">
        <v>2215</v>
      </c>
      <c r="C1792" s="245" t="s">
        <v>2216</v>
      </c>
      <c r="D1792" s="237" t="s">
        <v>368</v>
      </c>
      <c r="E1792" s="238">
        <v>2</v>
      </c>
      <c r="F1792" s="239"/>
      <c r="G1792" s="240">
        <f>ROUND(E1792*F1792,2)</f>
        <v>0</v>
      </c>
      <c r="H1792" s="239"/>
      <c r="I1792" s="240">
        <f>ROUND(E1792*H1792,2)</f>
        <v>0</v>
      </c>
      <c r="J1792" s="239"/>
      <c r="K1792" s="240">
        <f>ROUND(E1792*J1792,2)</f>
        <v>0</v>
      </c>
      <c r="L1792" s="240">
        <v>21</v>
      </c>
      <c r="M1792" s="240">
        <f>G1792*(1+L1792/100)</f>
        <v>0</v>
      </c>
      <c r="N1792" s="238">
        <v>2.0000000000000002E-5</v>
      </c>
      <c r="O1792" s="238">
        <f>ROUND(E1792*N1792,2)</f>
        <v>0</v>
      </c>
      <c r="P1792" s="238">
        <v>0</v>
      </c>
      <c r="Q1792" s="238">
        <f>ROUND(E1792*P1792,2)</f>
        <v>0</v>
      </c>
      <c r="R1792" s="240" t="s">
        <v>1529</v>
      </c>
      <c r="S1792" s="240" t="s">
        <v>258</v>
      </c>
      <c r="T1792" s="241" t="s">
        <v>258</v>
      </c>
      <c r="U1792" s="223">
        <v>4.0199999999999996</v>
      </c>
      <c r="V1792" s="223">
        <f>ROUND(E1792*U1792,2)</f>
        <v>8.0399999999999991</v>
      </c>
      <c r="W1792" s="223"/>
      <c r="X1792" s="223" t="s">
        <v>297</v>
      </c>
      <c r="Y1792" s="223" t="s">
        <v>261</v>
      </c>
      <c r="Z1792" s="212"/>
      <c r="AA1792" s="212"/>
      <c r="AB1792" s="212"/>
      <c r="AC1792" s="212"/>
      <c r="AD1792" s="212"/>
      <c r="AE1792" s="212"/>
      <c r="AF1792" s="212"/>
      <c r="AG1792" s="212" t="s">
        <v>298</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2" x14ac:dyDescent="0.2">
      <c r="A1793" s="219"/>
      <c r="B1793" s="220"/>
      <c r="C1793" s="247" t="s">
        <v>2217</v>
      </c>
      <c r="D1793" s="225"/>
      <c r="E1793" s="226">
        <v>2</v>
      </c>
      <c r="F1793" s="223"/>
      <c r="G1793" s="223"/>
      <c r="H1793" s="223"/>
      <c r="I1793" s="223"/>
      <c r="J1793" s="223"/>
      <c r="K1793" s="223"/>
      <c r="L1793" s="223"/>
      <c r="M1793" s="223"/>
      <c r="N1793" s="222"/>
      <c r="O1793" s="222"/>
      <c r="P1793" s="222"/>
      <c r="Q1793" s="222"/>
      <c r="R1793" s="223"/>
      <c r="S1793" s="223"/>
      <c r="T1793" s="223"/>
      <c r="U1793" s="223"/>
      <c r="V1793" s="223"/>
      <c r="W1793" s="223"/>
      <c r="X1793" s="223"/>
      <c r="Y1793" s="223"/>
      <c r="Z1793" s="212"/>
      <c r="AA1793" s="212"/>
      <c r="AB1793" s="212"/>
      <c r="AC1793" s="212"/>
      <c r="AD1793" s="212"/>
      <c r="AE1793" s="212"/>
      <c r="AF1793" s="212"/>
      <c r="AG1793" s="212" t="s">
        <v>289</v>
      </c>
      <c r="AH1793" s="212">
        <v>5</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1" x14ac:dyDescent="0.2">
      <c r="A1794" s="235">
        <v>425</v>
      </c>
      <c r="B1794" s="236" t="s">
        <v>2218</v>
      </c>
      <c r="C1794" s="245" t="s">
        <v>2219</v>
      </c>
      <c r="D1794" s="237" t="s">
        <v>368</v>
      </c>
      <c r="E1794" s="238">
        <v>27</v>
      </c>
      <c r="F1794" s="239"/>
      <c r="G1794" s="240">
        <f>ROUND(E1794*F1794,2)</f>
        <v>0</v>
      </c>
      <c r="H1794" s="239"/>
      <c r="I1794" s="240">
        <f>ROUND(E1794*H1794,2)</f>
        <v>0</v>
      </c>
      <c r="J1794" s="239"/>
      <c r="K1794" s="240">
        <f>ROUND(E1794*J1794,2)</f>
        <v>0</v>
      </c>
      <c r="L1794" s="240">
        <v>21</v>
      </c>
      <c r="M1794" s="240">
        <f>G1794*(1+L1794/100)</f>
        <v>0</v>
      </c>
      <c r="N1794" s="238">
        <v>0</v>
      </c>
      <c r="O1794" s="238">
        <f>ROUND(E1794*N1794,2)</f>
        <v>0</v>
      </c>
      <c r="P1794" s="238">
        <v>0</v>
      </c>
      <c r="Q1794" s="238">
        <f>ROUND(E1794*P1794,2)</f>
        <v>0</v>
      </c>
      <c r="R1794" s="240" t="s">
        <v>1529</v>
      </c>
      <c r="S1794" s="240" t="s">
        <v>258</v>
      </c>
      <c r="T1794" s="241" t="s">
        <v>258</v>
      </c>
      <c r="U1794" s="223">
        <v>0.77500000000000002</v>
      </c>
      <c r="V1794" s="223">
        <f>ROUND(E1794*U1794,2)</f>
        <v>20.93</v>
      </c>
      <c r="W1794" s="223"/>
      <c r="X1794" s="223" t="s">
        <v>297</v>
      </c>
      <c r="Y1794" s="223" t="s">
        <v>261</v>
      </c>
      <c r="Z1794" s="212"/>
      <c r="AA1794" s="212"/>
      <c r="AB1794" s="212"/>
      <c r="AC1794" s="212"/>
      <c r="AD1794" s="212"/>
      <c r="AE1794" s="212"/>
      <c r="AF1794" s="212"/>
      <c r="AG1794" s="212" t="s">
        <v>298</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2" x14ac:dyDescent="0.2">
      <c r="A1795" s="219"/>
      <c r="B1795" s="220"/>
      <c r="C1795" s="247" t="s">
        <v>2220</v>
      </c>
      <c r="D1795" s="225"/>
      <c r="E1795" s="226">
        <v>5</v>
      </c>
      <c r="F1795" s="223"/>
      <c r="G1795" s="223"/>
      <c r="H1795" s="223"/>
      <c r="I1795" s="223"/>
      <c r="J1795" s="223"/>
      <c r="K1795" s="223"/>
      <c r="L1795" s="223"/>
      <c r="M1795" s="223"/>
      <c r="N1795" s="222"/>
      <c r="O1795" s="222"/>
      <c r="P1795" s="222"/>
      <c r="Q1795" s="222"/>
      <c r="R1795" s="223"/>
      <c r="S1795" s="223"/>
      <c r="T1795" s="223"/>
      <c r="U1795" s="223"/>
      <c r="V1795" s="223"/>
      <c r="W1795" s="223"/>
      <c r="X1795" s="223"/>
      <c r="Y1795" s="223"/>
      <c r="Z1795" s="212"/>
      <c r="AA1795" s="212"/>
      <c r="AB1795" s="212"/>
      <c r="AC1795" s="212"/>
      <c r="AD1795" s="212"/>
      <c r="AE1795" s="212"/>
      <c r="AF1795" s="212"/>
      <c r="AG1795" s="212" t="s">
        <v>289</v>
      </c>
      <c r="AH1795" s="212">
        <v>5</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47" t="s">
        <v>2221</v>
      </c>
      <c r="D1796" s="225"/>
      <c r="E1796" s="226">
        <v>12</v>
      </c>
      <c r="F1796" s="223"/>
      <c r="G1796" s="223"/>
      <c r="H1796" s="223"/>
      <c r="I1796" s="223"/>
      <c r="J1796" s="223"/>
      <c r="K1796" s="223"/>
      <c r="L1796" s="223"/>
      <c r="M1796" s="223"/>
      <c r="N1796" s="222"/>
      <c r="O1796" s="222"/>
      <c r="P1796" s="222"/>
      <c r="Q1796" s="222"/>
      <c r="R1796" s="223"/>
      <c r="S1796" s="223"/>
      <c r="T1796" s="223"/>
      <c r="U1796" s="223"/>
      <c r="V1796" s="223"/>
      <c r="W1796" s="223"/>
      <c r="X1796" s="223"/>
      <c r="Y1796" s="223"/>
      <c r="Z1796" s="212"/>
      <c r="AA1796" s="212"/>
      <c r="AB1796" s="212"/>
      <c r="AC1796" s="212"/>
      <c r="AD1796" s="212"/>
      <c r="AE1796" s="212"/>
      <c r="AF1796" s="212"/>
      <c r="AG1796" s="212" t="s">
        <v>289</v>
      </c>
      <c r="AH1796" s="212">
        <v>5</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19"/>
      <c r="B1797" s="220"/>
      <c r="C1797" s="247" t="s">
        <v>2222</v>
      </c>
      <c r="D1797" s="225"/>
      <c r="E1797" s="226">
        <v>8</v>
      </c>
      <c r="F1797" s="223"/>
      <c r="G1797" s="223"/>
      <c r="H1797" s="223"/>
      <c r="I1797" s="223"/>
      <c r="J1797" s="223"/>
      <c r="K1797" s="223"/>
      <c r="L1797" s="223"/>
      <c r="M1797" s="223"/>
      <c r="N1797" s="222"/>
      <c r="O1797" s="222"/>
      <c r="P1797" s="222"/>
      <c r="Q1797" s="222"/>
      <c r="R1797" s="223"/>
      <c r="S1797" s="223"/>
      <c r="T1797" s="223"/>
      <c r="U1797" s="223"/>
      <c r="V1797" s="223"/>
      <c r="W1797" s="223"/>
      <c r="X1797" s="223"/>
      <c r="Y1797" s="223"/>
      <c r="Z1797" s="212"/>
      <c r="AA1797" s="212"/>
      <c r="AB1797" s="212"/>
      <c r="AC1797" s="212"/>
      <c r="AD1797" s="212"/>
      <c r="AE1797" s="212"/>
      <c r="AF1797" s="212"/>
      <c r="AG1797" s="212" t="s">
        <v>289</v>
      </c>
      <c r="AH1797" s="212">
        <v>5</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
      <c r="A1798" s="219"/>
      <c r="B1798" s="220"/>
      <c r="C1798" s="247" t="s">
        <v>2223</v>
      </c>
      <c r="D1798" s="225"/>
      <c r="E1798" s="226">
        <v>2</v>
      </c>
      <c r="F1798" s="223"/>
      <c r="G1798" s="223"/>
      <c r="H1798" s="223"/>
      <c r="I1798" s="223"/>
      <c r="J1798" s="223"/>
      <c r="K1798" s="223"/>
      <c r="L1798" s="223"/>
      <c r="M1798" s="223"/>
      <c r="N1798" s="222"/>
      <c r="O1798" s="222"/>
      <c r="P1798" s="222"/>
      <c r="Q1798" s="222"/>
      <c r="R1798" s="223"/>
      <c r="S1798" s="223"/>
      <c r="T1798" s="223"/>
      <c r="U1798" s="223"/>
      <c r="V1798" s="223"/>
      <c r="W1798" s="223"/>
      <c r="X1798" s="223"/>
      <c r="Y1798" s="223"/>
      <c r="Z1798" s="212"/>
      <c r="AA1798" s="212"/>
      <c r="AB1798" s="212"/>
      <c r="AC1798" s="212"/>
      <c r="AD1798" s="212"/>
      <c r="AE1798" s="212"/>
      <c r="AF1798" s="212"/>
      <c r="AG1798" s="212" t="s">
        <v>289</v>
      </c>
      <c r="AH1798" s="212">
        <v>5</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ht="22.5" outlineLevel="1" x14ac:dyDescent="0.2">
      <c r="A1799" s="235">
        <v>426</v>
      </c>
      <c r="B1799" s="236" t="s">
        <v>2224</v>
      </c>
      <c r="C1799" s="245" t="s">
        <v>2225</v>
      </c>
      <c r="D1799" s="237" t="s">
        <v>368</v>
      </c>
      <c r="E1799" s="238">
        <v>2</v>
      </c>
      <c r="F1799" s="239"/>
      <c r="G1799" s="240">
        <f>ROUND(E1799*F1799,2)</f>
        <v>0</v>
      </c>
      <c r="H1799" s="239"/>
      <c r="I1799" s="240">
        <f>ROUND(E1799*H1799,2)</f>
        <v>0</v>
      </c>
      <c r="J1799" s="239"/>
      <c r="K1799" s="240">
        <f>ROUND(E1799*J1799,2)</f>
        <v>0</v>
      </c>
      <c r="L1799" s="240">
        <v>21</v>
      </c>
      <c r="M1799" s="240">
        <f>G1799*(1+L1799/100)</f>
        <v>0</v>
      </c>
      <c r="N1799" s="238">
        <v>1.0000000000000001E-5</v>
      </c>
      <c r="O1799" s="238">
        <f>ROUND(E1799*N1799,2)</f>
        <v>0</v>
      </c>
      <c r="P1799" s="238">
        <v>0</v>
      </c>
      <c r="Q1799" s="238">
        <f>ROUND(E1799*P1799,2)</f>
        <v>0</v>
      </c>
      <c r="R1799" s="240" t="s">
        <v>1529</v>
      </c>
      <c r="S1799" s="240" t="s">
        <v>258</v>
      </c>
      <c r="T1799" s="241" t="s">
        <v>258</v>
      </c>
      <c r="U1799" s="223">
        <v>0.54730000000000001</v>
      </c>
      <c r="V1799" s="223">
        <f>ROUND(E1799*U1799,2)</f>
        <v>1.0900000000000001</v>
      </c>
      <c r="W1799" s="223"/>
      <c r="X1799" s="223" t="s">
        <v>297</v>
      </c>
      <c r="Y1799" s="223" t="s">
        <v>261</v>
      </c>
      <c r="Z1799" s="212"/>
      <c r="AA1799" s="212"/>
      <c r="AB1799" s="212"/>
      <c r="AC1799" s="212"/>
      <c r="AD1799" s="212"/>
      <c r="AE1799" s="212"/>
      <c r="AF1799" s="212"/>
      <c r="AG1799" s="212" t="s">
        <v>298</v>
      </c>
      <c r="AH1799" s="212"/>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2" x14ac:dyDescent="0.2">
      <c r="A1800" s="219"/>
      <c r="B1800" s="220"/>
      <c r="C1800" s="247" t="s">
        <v>2226</v>
      </c>
      <c r="D1800" s="225"/>
      <c r="E1800" s="226"/>
      <c r="F1800" s="223"/>
      <c r="G1800" s="223"/>
      <c r="H1800" s="223"/>
      <c r="I1800" s="223"/>
      <c r="J1800" s="223"/>
      <c r="K1800" s="223"/>
      <c r="L1800" s="223"/>
      <c r="M1800" s="223"/>
      <c r="N1800" s="222"/>
      <c r="O1800" s="222"/>
      <c r="P1800" s="222"/>
      <c r="Q1800" s="222"/>
      <c r="R1800" s="223"/>
      <c r="S1800" s="223"/>
      <c r="T1800" s="223"/>
      <c r="U1800" s="223"/>
      <c r="V1800" s="223"/>
      <c r="W1800" s="223"/>
      <c r="X1800" s="223"/>
      <c r="Y1800" s="223"/>
      <c r="Z1800" s="212"/>
      <c r="AA1800" s="212"/>
      <c r="AB1800" s="212"/>
      <c r="AC1800" s="212"/>
      <c r="AD1800" s="212"/>
      <c r="AE1800" s="212"/>
      <c r="AF1800" s="212"/>
      <c r="AG1800" s="212" t="s">
        <v>289</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3" x14ac:dyDescent="0.2">
      <c r="A1801" s="219"/>
      <c r="B1801" s="220"/>
      <c r="C1801" s="247" t="s">
        <v>2227</v>
      </c>
      <c r="D1801" s="225"/>
      <c r="E1801" s="226">
        <v>1</v>
      </c>
      <c r="F1801" s="223"/>
      <c r="G1801" s="223"/>
      <c r="H1801" s="223"/>
      <c r="I1801" s="223"/>
      <c r="J1801" s="223"/>
      <c r="K1801" s="223"/>
      <c r="L1801" s="223"/>
      <c r="M1801" s="223"/>
      <c r="N1801" s="222"/>
      <c r="O1801" s="222"/>
      <c r="P1801" s="222"/>
      <c r="Q1801" s="222"/>
      <c r="R1801" s="223"/>
      <c r="S1801" s="223"/>
      <c r="T1801" s="223"/>
      <c r="U1801" s="223"/>
      <c r="V1801" s="223"/>
      <c r="W1801" s="223"/>
      <c r="X1801" s="223"/>
      <c r="Y1801" s="223"/>
      <c r="Z1801" s="212"/>
      <c r="AA1801" s="212"/>
      <c r="AB1801" s="212"/>
      <c r="AC1801" s="212"/>
      <c r="AD1801" s="212"/>
      <c r="AE1801" s="212"/>
      <c r="AF1801" s="212"/>
      <c r="AG1801" s="212" t="s">
        <v>289</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47" t="s">
        <v>2228</v>
      </c>
      <c r="D1802" s="225"/>
      <c r="E1802" s="226"/>
      <c r="F1802" s="223"/>
      <c r="G1802" s="223"/>
      <c r="H1802" s="223"/>
      <c r="I1802" s="223"/>
      <c r="J1802" s="223"/>
      <c r="K1802" s="223"/>
      <c r="L1802" s="223"/>
      <c r="M1802" s="223"/>
      <c r="N1802" s="222"/>
      <c r="O1802" s="222"/>
      <c r="P1802" s="222"/>
      <c r="Q1802" s="222"/>
      <c r="R1802" s="223"/>
      <c r="S1802" s="223"/>
      <c r="T1802" s="223"/>
      <c r="U1802" s="223"/>
      <c r="V1802" s="223"/>
      <c r="W1802" s="223"/>
      <c r="X1802" s="223"/>
      <c r="Y1802" s="223"/>
      <c r="Z1802" s="212"/>
      <c r="AA1802" s="212"/>
      <c r="AB1802" s="212"/>
      <c r="AC1802" s="212"/>
      <c r="AD1802" s="212"/>
      <c r="AE1802" s="212"/>
      <c r="AF1802" s="212"/>
      <c r="AG1802" s="212" t="s">
        <v>289</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47" t="s">
        <v>2229</v>
      </c>
      <c r="D1803" s="225"/>
      <c r="E1803" s="226">
        <v>1</v>
      </c>
      <c r="F1803" s="223"/>
      <c r="G1803" s="223"/>
      <c r="H1803" s="223"/>
      <c r="I1803" s="223"/>
      <c r="J1803" s="223"/>
      <c r="K1803" s="223"/>
      <c r="L1803" s="223"/>
      <c r="M1803" s="223"/>
      <c r="N1803" s="222"/>
      <c r="O1803" s="222"/>
      <c r="P1803" s="222"/>
      <c r="Q1803" s="222"/>
      <c r="R1803" s="223"/>
      <c r="S1803" s="223"/>
      <c r="T1803" s="223"/>
      <c r="U1803" s="223"/>
      <c r="V1803" s="223"/>
      <c r="W1803" s="223"/>
      <c r="X1803" s="223"/>
      <c r="Y1803" s="223"/>
      <c r="Z1803" s="212"/>
      <c r="AA1803" s="212"/>
      <c r="AB1803" s="212"/>
      <c r="AC1803" s="212"/>
      <c r="AD1803" s="212"/>
      <c r="AE1803" s="212"/>
      <c r="AF1803" s="212"/>
      <c r="AG1803" s="212" t="s">
        <v>289</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ht="22.5" outlineLevel="1" x14ac:dyDescent="0.2">
      <c r="A1804" s="235">
        <v>427</v>
      </c>
      <c r="B1804" s="236" t="s">
        <v>2230</v>
      </c>
      <c r="C1804" s="245" t="s">
        <v>2231</v>
      </c>
      <c r="D1804" s="237" t="s">
        <v>368</v>
      </c>
      <c r="E1804" s="238">
        <v>4</v>
      </c>
      <c r="F1804" s="239"/>
      <c r="G1804" s="240">
        <f>ROUND(E1804*F1804,2)</f>
        <v>0</v>
      </c>
      <c r="H1804" s="239"/>
      <c r="I1804" s="240">
        <f>ROUND(E1804*H1804,2)</f>
        <v>0</v>
      </c>
      <c r="J1804" s="239"/>
      <c r="K1804" s="240">
        <f>ROUND(E1804*J1804,2)</f>
        <v>0</v>
      </c>
      <c r="L1804" s="240">
        <v>21</v>
      </c>
      <c r="M1804" s="240">
        <f>G1804*(1+L1804/100)</f>
        <v>0</v>
      </c>
      <c r="N1804" s="238">
        <v>2.0000000000000002E-5</v>
      </c>
      <c r="O1804" s="238">
        <f>ROUND(E1804*N1804,2)</f>
        <v>0</v>
      </c>
      <c r="P1804" s="238">
        <v>0</v>
      </c>
      <c r="Q1804" s="238">
        <f>ROUND(E1804*P1804,2)</f>
        <v>0</v>
      </c>
      <c r="R1804" s="240" t="s">
        <v>1529</v>
      </c>
      <c r="S1804" s="240" t="s">
        <v>258</v>
      </c>
      <c r="T1804" s="241" t="s">
        <v>258</v>
      </c>
      <c r="U1804" s="223">
        <v>0.74034</v>
      </c>
      <c r="V1804" s="223">
        <f>ROUND(E1804*U1804,2)</f>
        <v>2.96</v>
      </c>
      <c r="W1804" s="223"/>
      <c r="X1804" s="223" t="s">
        <v>297</v>
      </c>
      <c r="Y1804" s="223" t="s">
        <v>261</v>
      </c>
      <c r="Z1804" s="212"/>
      <c r="AA1804" s="212"/>
      <c r="AB1804" s="212"/>
      <c r="AC1804" s="212"/>
      <c r="AD1804" s="212"/>
      <c r="AE1804" s="212"/>
      <c r="AF1804" s="212"/>
      <c r="AG1804" s="212" t="s">
        <v>298</v>
      </c>
      <c r="AH1804" s="212"/>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2" x14ac:dyDescent="0.2">
      <c r="A1805" s="219"/>
      <c r="B1805" s="220"/>
      <c r="C1805" s="247" t="s">
        <v>2228</v>
      </c>
      <c r="D1805" s="225"/>
      <c r="E1805" s="226"/>
      <c r="F1805" s="223"/>
      <c r="G1805" s="223"/>
      <c r="H1805" s="223"/>
      <c r="I1805" s="223"/>
      <c r="J1805" s="223"/>
      <c r="K1805" s="223"/>
      <c r="L1805" s="223"/>
      <c r="M1805" s="223"/>
      <c r="N1805" s="222"/>
      <c r="O1805" s="222"/>
      <c r="P1805" s="222"/>
      <c r="Q1805" s="222"/>
      <c r="R1805" s="223"/>
      <c r="S1805" s="223"/>
      <c r="T1805" s="223"/>
      <c r="U1805" s="223"/>
      <c r="V1805" s="223"/>
      <c r="W1805" s="223"/>
      <c r="X1805" s="223"/>
      <c r="Y1805" s="223"/>
      <c r="Z1805" s="212"/>
      <c r="AA1805" s="212"/>
      <c r="AB1805" s="212"/>
      <c r="AC1805" s="212"/>
      <c r="AD1805" s="212"/>
      <c r="AE1805" s="212"/>
      <c r="AF1805" s="212"/>
      <c r="AG1805" s="212" t="s">
        <v>289</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19"/>
      <c r="B1806" s="220"/>
      <c r="C1806" s="247" t="s">
        <v>2232</v>
      </c>
      <c r="D1806" s="225"/>
      <c r="E1806" s="226">
        <v>1</v>
      </c>
      <c r="F1806" s="223"/>
      <c r="G1806" s="223"/>
      <c r="H1806" s="223"/>
      <c r="I1806" s="223"/>
      <c r="J1806" s="223"/>
      <c r="K1806" s="223"/>
      <c r="L1806" s="223"/>
      <c r="M1806" s="223"/>
      <c r="N1806" s="222"/>
      <c r="O1806" s="222"/>
      <c r="P1806" s="222"/>
      <c r="Q1806" s="222"/>
      <c r="R1806" s="223"/>
      <c r="S1806" s="223"/>
      <c r="T1806" s="223"/>
      <c r="U1806" s="223"/>
      <c r="V1806" s="223"/>
      <c r="W1806" s="223"/>
      <c r="X1806" s="223"/>
      <c r="Y1806" s="223"/>
      <c r="Z1806" s="212"/>
      <c r="AA1806" s="212"/>
      <c r="AB1806" s="212"/>
      <c r="AC1806" s="212"/>
      <c r="AD1806" s="212"/>
      <c r="AE1806" s="212"/>
      <c r="AF1806" s="212"/>
      <c r="AG1806" s="212" t="s">
        <v>289</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47" t="s">
        <v>2233</v>
      </c>
      <c r="D1807" s="225"/>
      <c r="E1807" s="226">
        <v>1</v>
      </c>
      <c r="F1807" s="223"/>
      <c r="G1807" s="223"/>
      <c r="H1807" s="223"/>
      <c r="I1807" s="223"/>
      <c r="J1807" s="223"/>
      <c r="K1807" s="223"/>
      <c r="L1807" s="223"/>
      <c r="M1807" s="223"/>
      <c r="N1807" s="222"/>
      <c r="O1807" s="222"/>
      <c r="P1807" s="222"/>
      <c r="Q1807" s="222"/>
      <c r="R1807" s="223"/>
      <c r="S1807" s="223"/>
      <c r="T1807" s="223"/>
      <c r="U1807" s="223"/>
      <c r="V1807" s="223"/>
      <c r="W1807" s="223"/>
      <c r="X1807" s="223"/>
      <c r="Y1807" s="223"/>
      <c r="Z1807" s="212"/>
      <c r="AA1807" s="212"/>
      <c r="AB1807" s="212"/>
      <c r="AC1807" s="212"/>
      <c r="AD1807" s="212"/>
      <c r="AE1807" s="212"/>
      <c r="AF1807" s="212"/>
      <c r="AG1807" s="212" t="s">
        <v>289</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47" t="s">
        <v>2234</v>
      </c>
      <c r="D1808" s="225"/>
      <c r="E1808" s="226">
        <v>1</v>
      </c>
      <c r="F1808" s="223"/>
      <c r="G1808" s="223"/>
      <c r="H1808" s="223"/>
      <c r="I1808" s="223"/>
      <c r="J1808" s="223"/>
      <c r="K1808" s="223"/>
      <c r="L1808" s="223"/>
      <c r="M1808" s="223"/>
      <c r="N1808" s="222"/>
      <c r="O1808" s="222"/>
      <c r="P1808" s="222"/>
      <c r="Q1808" s="222"/>
      <c r="R1808" s="223"/>
      <c r="S1808" s="223"/>
      <c r="T1808" s="223"/>
      <c r="U1808" s="223"/>
      <c r="V1808" s="223"/>
      <c r="W1808" s="223"/>
      <c r="X1808" s="223"/>
      <c r="Y1808" s="223"/>
      <c r="Z1808" s="212"/>
      <c r="AA1808" s="212"/>
      <c r="AB1808" s="212"/>
      <c r="AC1808" s="212"/>
      <c r="AD1808" s="212"/>
      <c r="AE1808" s="212"/>
      <c r="AF1808" s="212"/>
      <c r="AG1808" s="212" t="s">
        <v>289</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3" x14ac:dyDescent="0.2">
      <c r="A1809" s="219"/>
      <c r="B1809" s="220"/>
      <c r="C1809" s="247" t="s">
        <v>2235</v>
      </c>
      <c r="D1809" s="225"/>
      <c r="E1809" s="226">
        <v>1</v>
      </c>
      <c r="F1809" s="223"/>
      <c r="G1809" s="223"/>
      <c r="H1809" s="223"/>
      <c r="I1809" s="223"/>
      <c r="J1809" s="223"/>
      <c r="K1809" s="223"/>
      <c r="L1809" s="223"/>
      <c r="M1809" s="223"/>
      <c r="N1809" s="222"/>
      <c r="O1809" s="222"/>
      <c r="P1809" s="222"/>
      <c r="Q1809" s="222"/>
      <c r="R1809" s="223"/>
      <c r="S1809" s="223"/>
      <c r="T1809" s="223"/>
      <c r="U1809" s="223"/>
      <c r="V1809" s="223"/>
      <c r="W1809" s="223"/>
      <c r="X1809" s="223"/>
      <c r="Y1809" s="223"/>
      <c r="Z1809" s="212"/>
      <c r="AA1809" s="212"/>
      <c r="AB1809" s="212"/>
      <c r="AC1809" s="212"/>
      <c r="AD1809" s="212"/>
      <c r="AE1809" s="212"/>
      <c r="AF1809" s="212"/>
      <c r="AG1809" s="212" t="s">
        <v>289</v>
      </c>
      <c r="AH1809" s="212">
        <v>0</v>
      </c>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ht="22.5" outlineLevel="1" x14ac:dyDescent="0.2">
      <c r="A1810" s="235">
        <v>428</v>
      </c>
      <c r="B1810" s="236" t="s">
        <v>2236</v>
      </c>
      <c r="C1810" s="245" t="s">
        <v>2237</v>
      </c>
      <c r="D1810" s="237" t="s">
        <v>368</v>
      </c>
      <c r="E1810" s="238">
        <v>1</v>
      </c>
      <c r="F1810" s="239"/>
      <c r="G1810" s="240">
        <f>ROUND(E1810*F1810,2)</f>
        <v>0</v>
      </c>
      <c r="H1810" s="239"/>
      <c r="I1810" s="240">
        <f>ROUND(E1810*H1810,2)</f>
        <v>0</v>
      </c>
      <c r="J1810" s="239"/>
      <c r="K1810" s="240">
        <f>ROUND(E1810*J1810,2)</f>
        <v>0</v>
      </c>
      <c r="L1810" s="240">
        <v>21</v>
      </c>
      <c r="M1810" s="240">
        <f>G1810*(1+L1810/100)</f>
        <v>0</v>
      </c>
      <c r="N1810" s="238">
        <v>2.0000000000000002E-5</v>
      </c>
      <c r="O1810" s="238">
        <f>ROUND(E1810*N1810,2)</f>
        <v>0</v>
      </c>
      <c r="P1810" s="238">
        <v>0</v>
      </c>
      <c r="Q1810" s="238">
        <f>ROUND(E1810*P1810,2)</f>
        <v>0</v>
      </c>
      <c r="R1810" s="240" t="s">
        <v>1529</v>
      </c>
      <c r="S1810" s="240" t="s">
        <v>258</v>
      </c>
      <c r="T1810" s="241" t="s">
        <v>258</v>
      </c>
      <c r="U1810" s="223">
        <v>0.61085999999999996</v>
      </c>
      <c r="V1810" s="223">
        <f>ROUND(E1810*U1810,2)</f>
        <v>0.61</v>
      </c>
      <c r="W1810" s="223"/>
      <c r="X1810" s="223" t="s">
        <v>297</v>
      </c>
      <c r="Y1810" s="223" t="s">
        <v>261</v>
      </c>
      <c r="Z1810" s="212"/>
      <c r="AA1810" s="212"/>
      <c r="AB1810" s="212"/>
      <c r="AC1810" s="212"/>
      <c r="AD1810" s="212"/>
      <c r="AE1810" s="212"/>
      <c r="AF1810" s="212"/>
      <c r="AG1810" s="212" t="s">
        <v>298</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2" x14ac:dyDescent="0.2">
      <c r="A1811" s="219"/>
      <c r="B1811" s="220"/>
      <c r="C1811" s="247" t="s">
        <v>2238</v>
      </c>
      <c r="D1811" s="225"/>
      <c r="E1811" s="226"/>
      <c r="F1811" s="223"/>
      <c r="G1811" s="223"/>
      <c r="H1811" s="223"/>
      <c r="I1811" s="223"/>
      <c r="J1811" s="223"/>
      <c r="K1811" s="223"/>
      <c r="L1811" s="223"/>
      <c r="M1811" s="223"/>
      <c r="N1811" s="222"/>
      <c r="O1811" s="222"/>
      <c r="P1811" s="222"/>
      <c r="Q1811" s="222"/>
      <c r="R1811" s="223"/>
      <c r="S1811" s="223"/>
      <c r="T1811" s="223"/>
      <c r="U1811" s="223"/>
      <c r="V1811" s="223"/>
      <c r="W1811" s="223"/>
      <c r="X1811" s="223"/>
      <c r="Y1811" s="223"/>
      <c r="Z1811" s="212"/>
      <c r="AA1811" s="212"/>
      <c r="AB1811" s="212"/>
      <c r="AC1811" s="212"/>
      <c r="AD1811" s="212"/>
      <c r="AE1811" s="212"/>
      <c r="AF1811" s="212"/>
      <c r="AG1811" s="212" t="s">
        <v>289</v>
      </c>
      <c r="AH1811" s="212">
        <v>0</v>
      </c>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3" x14ac:dyDescent="0.2">
      <c r="A1812" s="219"/>
      <c r="B1812" s="220"/>
      <c r="C1812" s="247" t="s">
        <v>2239</v>
      </c>
      <c r="D1812" s="225"/>
      <c r="E1812" s="226">
        <v>1</v>
      </c>
      <c r="F1812" s="223"/>
      <c r="G1812" s="223"/>
      <c r="H1812" s="223"/>
      <c r="I1812" s="223"/>
      <c r="J1812" s="223"/>
      <c r="K1812" s="223"/>
      <c r="L1812" s="223"/>
      <c r="M1812" s="223"/>
      <c r="N1812" s="222"/>
      <c r="O1812" s="222"/>
      <c r="P1812" s="222"/>
      <c r="Q1812" s="222"/>
      <c r="R1812" s="223"/>
      <c r="S1812" s="223"/>
      <c r="T1812" s="223"/>
      <c r="U1812" s="223"/>
      <c r="V1812" s="223"/>
      <c r="W1812" s="223"/>
      <c r="X1812" s="223"/>
      <c r="Y1812" s="223"/>
      <c r="Z1812" s="212"/>
      <c r="AA1812" s="212"/>
      <c r="AB1812" s="212"/>
      <c r="AC1812" s="212"/>
      <c r="AD1812" s="212"/>
      <c r="AE1812" s="212"/>
      <c r="AF1812" s="212"/>
      <c r="AG1812" s="212" t="s">
        <v>289</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ht="22.5" outlineLevel="1" x14ac:dyDescent="0.2">
      <c r="A1813" s="235">
        <v>429</v>
      </c>
      <c r="B1813" s="236" t="s">
        <v>2240</v>
      </c>
      <c r="C1813" s="245" t="s">
        <v>2241</v>
      </c>
      <c r="D1813" s="237" t="s">
        <v>368</v>
      </c>
      <c r="E1813" s="238">
        <v>6</v>
      </c>
      <c r="F1813" s="239"/>
      <c r="G1813" s="240">
        <f>ROUND(E1813*F1813,2)</f>
        <v>0</v>
      </c>
      <c r="H1813" s="239"/>
      <c r="I1813" s="240">
        <f>ROUND(E1813*H1813,2)</f>
        <v>0</v>
      </c>
      <c r="J1813" s="239"/>
      <c r="K1813" s="240">
        <f>ROUND(E1813*J1813,2)</f>
        <v>0</v>
      </c>
      <c r="L1813" s="240">
        <v>21</v>
      </c>
      <c r="M1813" s="240">
        <f>G1813*(1+L1813/100)</f>
        <v>0</v>
      </c>
      <c r="N1813" s="238">
        <v>2.0000000000000002E-5</v>
      </c>
      <c r="O1813" s="238">
        <f>ROUND(E1813*N1813,2)</f>
        <v>0</v>
      </c>
      <c r="P1813" s="238">
        <v>0</v>
      </c>
      <c r="Q1813" s="238">
        <f>ROUND(E1813*P1813,2)</f>
        <v>0</v>
      </c>
      <c r="R1813" s="240" t="s">
        <v>1529</v>
      </c>
      <c r="S1813" s="240" t="s">
        <v>258</v>
      </c>
      <c r="T1813" s="241" t="s">
        <v>258</v>
      </c>
      <c r="U1813" s="223">
        <v>1.1970099999999999</v>
      </c>
      <c r="V1813" s="223">
        <f>ROUND(E1813*U1813,2)</f>
        <v>7.18</v>
      </c>
      <c r="W1813" s="223"/>
      <c r="X1813" s="223" t="s">
        <v>297</v>
      </c>
      <c r="Y1813" s="223" t="s">
        <v>261</v>
      </c>
      <c r="Z1813" s="212"/>
      <c r="AA1813" s="212"/>
      <c r="AB1813" s="212"/>
      <c r="AC1813" s="212"/>
      <c r="AD1813" s="212"/>
      <c r="AE1813" s="212"/>
      <c r="AF1813" s="212"/>
      <c r="AG1813" s="212" t="s">
        <v>298</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2" x14ac:dyDescent="0.2">
      <c r="A1814" s="219"/>
      <c r="B1814" s="220"/>
      <c r="C1814" s="247" t="s">
        <v>2226</v>
      </c>
      <c r="D1814" s="225"/>
      <c r="E1814" s="226"/>
      <c r="F1814" s="223"/>
      <c r="G1814" s="223"/>
      <c r="H1814" s="223"/>
      <c r="I1814" s="223"/>
      <c r="J1814" s="223"/>
      <c r="K1814" s="223"/>
      <c r="L1814" s="223"/>
      <c r="M1814" s="223"/>
      <c r="N1814" s="222"/>
      <c r="O1814" s="222"/>
      <c r="P1814" s="222"/>
      <c r="Q1814" s="222"/>
      <c r="R1814" s="223"/>
      <c r="S1814" s="223"/>
      <c r="T1814" s="223"/>
      <c r="U1814" s="223"/>
      <c r="V1814" s="223"/>
      <c r="W1814" s="223"/>
      <c r="X1814" s="223"/>
      <c r="Y1814" s="223"/>
      <c r="Z1814" s="212"/>
      <c r="AA1814" s="212"/>
      <c r="AB1814" s="212"/>
      <c r="AC1814" s="212"/>
      <c r="AD1814" s="212"/>
      <c r="AE1814" s="212"/>
      <c r="AF1814" s="212"/>
      <c r="AG1814" s="212" t="s">
        <v>289</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19"/>
      <c r="B1815" s="220"/>
      <c r="C1815" s="247" t="s">
        <v>2242</v>
      </c>
      <c r="D1815" s="225"/>
      <c r="E1815" s="226">
        <v>1</v>
      </c>
      <c r="F1815" s="223"/>
      <c r="G1815" s="223"/>
      <c r="H1815" s="223"/>
      <c r="I1815" s="223"/>
      <c r="J1815" s="223"/>
      <c r="K1815" s="223"/>
      <c r="L1815" s="223"/>
      <c r="M1815" s="223"/>
      <c r="N1815" s="222"/>
      <c r="O1815" s="222"/>
      <c r="P1815" s="222"/>
      <c r="Q1815" s="222"/>
      <c r="R1815" s="223"/>
      <c r="S1815" s="223"/>
      <c r="T1815" s="223"/>
      <c r="U1815" s="223"/>
      <c r="V1815" s="223"/>
      <c r="W1815" s="223"/>
      <c r="X1815" s="223"/>
      <c r="Y1815" s="223"/>
      <c r="Z1815" s="212"/>
      <c r="AA1815" s="212"/>
      <c r="AB1815" s="212"/>
      <c r="AC1815" s="212"/>
      <c r="AD1815" s="212"/>
      <c r="AE1815" s="212"/>
      <c r="AF1815" s="212"/>
      <c r="AG1815" s="212" t="s">
        <v>289</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3" x14ac:dyDescent="0.2">
      <c r="A1816" s="219"/>
      <c r="B1816" s="220"/>
      <c r="C1816" s="247" t="s">
        <v>2243</v>
      </c>
      <c r="D1816" s="225"/>
      <c r="E1816" s="226">
        <v>1</v>
      </c>
      <c r="F1816" s="223"/>
      <c r="G1816" s="223"/>
      <c r="H1816" s="223"/>
      <c r="I1816" s="223"/>
      <c r="J1816" s="223"/>
      <c r="K1816" s="223"/>
      <c r="L1816" s="223"/>
      <c r="M1816" s="223"/>
      <c r="N1816" s="222"/>
      <c r="O1816" s="222"/>
      <c r="P1816" s="222"/>
      <c r="Q1816" s="222"/>
      <c r="R1816" s="223"/>
      <c r="S1816" s="223"/>
      <c r="T1816" s="223"/>
      <c r="U1816" s="223"/>
      <c r="V1816" s="223"/>
      <c r="W1816" s="223"/>
      <c r="X1816" s="223"/>
      <c r="Y1816" s="223"/>
      <c r="Z1816" s="212"/>
      <c r="AA1816" s="212"/>
      <c r="AB1816" s="212"/>
      <c r="AC1816" s="212"/>
      <c r="AD1816" s="212"/>
      <c r="AE1816" s="212"/>
      <c r="AF1816" s="212"/>
      <c r="AG1816" s="212" t="s">
        <v>289</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3" x14ac:dyDescent="0.2">
      <c r="A1817" s="219"/>
      <c r="B1817" s="220"/>
      <c r="C1817" s="247" t="s">
        <v>2244</v>
      </c>
      <c r="D1817" s="225"/>
      <c r="E1817" s="226">
        <v>1</v>
      </c>
      <c r="F1817" s="223"/>
      <c r="G1817" s="223"/>
      <c r="H1817" s="223"/>
      <c r="I1817" s="223"/>
      <c r="J1817" s="223"/>
      <c r="K1817" s="223"/>
      <c r="L1817" s="223"/>
      <c r="M1817" s="223"/>
      <c r="N1817" s="222"/>
      <c r="O1817" s="222"/>
      <c r="P1817" s="222"/>
      <c r="Q1817" s="222"/>
      <c r="R1817" s="223"/>
      <c r="S1817" s="223"/>
      <c r="T1817" s="223"/>
      <c r="U1817" s="223"/>
      <c r="V1817" s="223"/>
      <c r="W1817" s="223"/>
      <c r="X1817" s="223"/>
      <c r="Y1817" s="223"/>
      <c r="Z1817" s="212"/>
      <c r="AA1817" s="212"/>
      <c r="AB1817" s="212"/>
      <c r="AC1817" s="212"/>
      <c r="AD1817" s="212"/>
      <c r="AE1817" s="212"/>
      <c r="AF1817" s="212"/>
      <c r="AG1817" s="212" t="s">
        <v>289</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3" x14ac:dyDescent="0.2">
      <c r="A1818" s="219"/>
      <c r="B1818" s="220"/>
      <c r="C1818" s="247" t="s">
        <v>2245</v>
      </c>
      <c r="D1818" s="225"/>
      <c r="E1818" s="226">
        <v>1</v>
      </c>
      <c r="F1818" s="223"/>
      <c r="G1818" s="223"/>
      <c r="H1818" s="223"/>
      <c r="I1818" s="223"/>
      <c r="J1818" s="223"/>
      <c r="K1818" s="223"/>
      <c r="L1818" s="223"/>
      <c r="M1818" s="223"/>
      <c r="N1818" s="222"/>
      <c r="O1818" s="222"/>
      <c r="P1818" s="222"/>
      <c r="Q1818" s="222"/>
      <c r="R1818" s="223"/>
      <c r="S1818" s="223"/>
      <c r="T1818" s="223"/>
      <c r="U1818" s="223"/>
      <c r="V1818" s="223"/>
      <c r="W1818" s="223"/>
      <c r="X1818" s="223"/>
      <c r="Y1818" s="223"/>
      <c r="Z1818" s="212"/>
      <c r="AA1818" s="212"/>
      <c r="AB1818" s="212"/>
      <c r="AC1818" s="212"/>
      <c r="AD1818" s="212"/>
      <c r="AE1818" s="212"/>
      <c r="AF1818" s="212"/>
      <c r="AG1818" s="212" t="s">
        <v>289</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19"/>
      <c r="B1819" s="220"/>
      <c r="C1819" s="247" t="s">
        <v>2246</v>
      </c>
      <c r="D1819" s="225"/>
      <c r="E1819" s="226">
        <v>1</v>
      </c>
      <c r="F1819" s="223"/>
      <c r="G1819" s="223"/>
      <c r="H1819" s="223"/>
      <c r="I1819" s="223"/>
      <c r="J1819" s="223"/>
      <c r="K1819" s="223"/>
      <c r="L1819" s="223"/>
      <c r="M1819" s="223"/>
      <c r="N1819" s="222"/>
      <c r="O1819" s="222"/>
      <c r="P1819" s="222"/>
      <c r="Q1819" s="222"/>
      <c r="R1819" s="223"/>
      <c r="S1819" s="223"/>
      <c r="T1819" s="223"/>
      <c r="U1819" s="223"/>
      <c r="V1819" s="223"/>
      <c r="W1819" s="223"/>
      <c r="X1819" s="223"/>
      <c r="Y1819" s="223"/>
      <c r="Z1819" s="212"/>
      <c r="AA1819" s="212"/>
      <c r="AB1819" s="212"/>
      <c r="AC1819" s="212"/>
      <c r="AD1819" s="212"/>
      <c r="AE1819" s="212"/>
      <c r="AF1819" s="212"/>
      <c r="AG1819" s="212" t="s">
        <v>289</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47" t="s">
        <v>2247</v>
      </c>
      <c r="D1820" s="225"/>
      <c r="E1820" s="226">
        <v>1</v>
      </c>
      <c r="F1820" s="223"/>
      <c r="G1820" s="223"/>
      <c r="H1820" s="223"/>
      <c r="I1820" s="223"/>
      <c r="J1820" s="223"/>
      <c r="K1820" s="223"/>
      <c r="L1820" s="223"/>
      <c r="M1820" s="223"/>
      <c r="N1820" s="222"/>
      <c r="O1820" s="222"/>
      <c r="P1820" s="222"/>
      <c r="Q1820" s="222"/>
      <c r="R1820" s="223"/>
      <c r="S1820" s="223"/>
      <c r="T1820" s="223"/>
      <c r="U1820" s="223"/>
      <c r="V1820" s="223"/>
      <c r="W1820" s="223"/>
      <c r="X1820" s="223"/>
      <c r="Y1820" s="223"/>
      <c r="Z1820" s="212"/>
      <c r="AA1820" s="212"/>
      <c r="AB1820" s="212"/>
      <c r="AC1820" s="212"/>
      <c r="AD1820" s="212"/>
      <c r="AE1820" s="212"/>
      <c r="AF1820" s="212"/>
      <c r="AG1820" s="212" t="s">
        <v>289</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ht="22.5" outlineLevel="1" x14ac:dyDescent="0.2">
      <c r="A1821" s="235">
        <v>430</v>
      </c>
      <c r="B1821" s="236" t="s">
        <v>2248</v>
      </c>
      <c r="C1821" s="245" t="s">
        <v>2249</v>
      </c>
      <c r="D1821" s="237" t="s">
        <v>368</v>
      </c>
      <c r="E1821" s="238">
        <v>5</v>
      </c>
      <c r="F1821" s="239"/>
      <c r="G1821" s="240">
        <f>ROUND(E1821*F1821,2)</f>
        <v>0</v>
      </c>
      <c r="H1821" s="239"/>
      <c r="I1821" s="240">
        <f>ROUND(E1821*H1821,2)</f>
        <v>0</v>
      </c>
      <c r="J1821" s="239"/>
      <c r="K1821" s="240">
        <f>ROUND(E1821*J1821,2)</f>
        <v>0</v>
      </c>
      <c r="L1821" s="240">
        <v>21</v>
      </c>
      <c r="M1821" s="240">
        <f>G1821*(1+L1821/100)</f>
        <v>0</v>
      </c>
      <c r="N1821" s="238">
        <v>3.0000000000000001E-5</v>
      </c>
      <c r="O1821" s="238">
        <f>ROUND(E1821*N1821,2)</f>
        <v>0</v>
      </c>
      <c r="P1821" s="238">
        <v>0</v>
      </c>
      <c r="Q1821" s="238">
        <f>ROUND(E1821*P1821,2)</f>
        <v>0</v>
      </c>
      <c r="R1821" s="240" t="s">
        <v>1529</v>
      </c>
      <c r="S1821" s="240" t="s">
        <v>258</v>
      </c>
      <c r="T1821" s="241" t="s">
        <v>258</v>
      </c>
      <c r="U1821" s="223">
        <v>1.13934</v>
      </c>
      <c r="V1821" s="223">
        <f>ROUND(E1821*U1821,2)</f>
        <v>5.7</v>
      </c>
      <c r="W1821" s="223"/>
      <c r="X1821" s="223" t="s">
        <v>297</v>
      </c>
      <c r="Y1821" s="223" t="s">
        <v>261</v>
      </c>
      <c r="Z1821" s="212"/>
      <c r="AA1821" s="212"/>
      <c r="AB1821" s="212"/>
      <c r="AC1821" s="212"/>
      <c r="AD1821" s="212"/>
      <c r="AE1821" s="212"/>
      <c r="AF1821" s="212"/>
      <c r="AG1821" s="212" t="s">
        <v>298</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2" x14ac:dyDescent="0.2">
      <c r="A1822" s="219"/>
      <c r="B1822" s="220"/>
      <c r="C1822" s="247" t="s">
        <v>2226</v>
      </c>
      <c r="D1822" s="225"/>
      <c r="E1822" s="226"/>
      <c r="F1822" s="223"/>
      <c r="G1822" s="223"/>
      <c r="H1822" s="223"/>
      <c r="I1822" s="223"/>
      <c r="J1822" s="223"/>
      <c r="K1822" s="223"/>
      <c r="L1822" s="223"/>
      <c r="M1822" s="223"/>
      <c r="N1822" s="222"/>
      <c r="O1822" s="222"/>
      <c r="P1822" s="222"/>
      <c r="Q1822" s="222"/>
      <c r="R1822" s="223"/>
      <c r="S1822" s="223"/>
      <c r="T1822" s="223"/>
      <c r="U1822" s="223"/>
      <c r="V1822" s="223"/>
      <c r="W1822" s="223"/>
      <c r="X1822" s="223"/>
      <c r="Y1822" s="223"/>
      <c r="Z1822" s="212"/>
      <c r="AA1822" s="212"/>
      <c r="AB1822" s="212"/>
      <c r="AC1822" s="212"/>
      <c r="AD1822" s="212"/>
      <c r="AE1822" s="212"/>
      <c r="AF1822" s="212"/>
      <c r="AG1822" s="212" t="s">
        <v>289</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19"/>
      <c r="B1823" s="220"/>
      <c r="C1823" s="247" t="s">
        <v>2250</v>
      </c>
      <c r="D1823" s="225"/>
      <c r="E1823" s="226">
        <v>1</v>
      </c>
      <c r="F1823" s="223"/>
      <c r="G1823" s="223"/>
      <c r="H1823" s="223"/>
      <c r="I1823" s="223"/>
      <c r="J1823" s="223"/>
      <c r="K1823" s="223"/>
      <c r="L1823" s="223"/>
      <c r="M1823" s="223"/>
      <c r="N1823" s="222"/>
      <c r="O1823" s="222"/>
      <c r="P1823" s="222"/>
      <c r="Q1823" s="222"/>
      <c r="R1823" s="223"/>
      <c r="S1823" s="223"/>
      <c r="T1823" s="223"/>
      <c r="U1823" s="223"/>
      <c r="V1823" s="223"/>
      <c r="W1823" s="223"/>
      <c r="X1823" s="223"/>
      <c r="Y1823" s="223"/>
      <c r="Z1823" s="212"/>
      <c r="AA1823" s="212"/>
      <c r="AB1823" s="212"/>
      <c r="AC1823" s="212"/>
      <c r="AD1823" s="212"/>
      <c r="AE1823" s="212"/>
      <c r="AF1823" s="212"/>
      <c r="AG1823" s="212" t="s">
        <v>289</v>
      </c>
      <c r="AH1823" s="212">
        <v>0</v>
      </c>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19"/>
      <c r="B1824" s="220"/>
      <c r="C1824" s="247" t="s">
        <v>2251</v>
      </c>
      <c r="D1824" s="225"/>
      <c r="E1824" s="226">
        <v>1</v>
      </c>
      <c r="F1824" s="223"/>
      <c r="G1824" s="223"/>
      <c r="H1824" s="223"/>
      <c r="I1824" s="223"/>
      <c r="J1824" s="223"/>
      <c r="K1824" s="223"/>
      <c r="L1824" s="223"/>
      <c r="M1824" s="223"/>
      <c r="N1824" s="222"/>
      <c r="O1824" s="222"/>
      <c r="P1824" s="222"/>
      <c r="Q1824" s="222"/>
      <c r="R1824" s="223"/>
      <c r="S1824" s="223"/>
      <c r="T1824" s="223"/>
      <c r="U1824" s="223"/>
      <c r="V1824" s="223"/>
      <c r="W1824" s="223"/>
      <c r="X1824" s="223"/>
      <c r="Y1824" s="223"/>
      <c r="Z1824" s="212"/>
      <c r="AA1824" s="212"/>
      <c r="AB1824" s="212"/>
      <c r="AC1824" s="212"/>
      <c r="AD1824" s="212"/>
      <c r="AE1824" s="212"/>
      <c r="AF1824" s="212"/>
      <c r="AG1824" s="212" t="s">
        <v>289</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47" t="s">
        <v>2252</v>
      </c>
      <c r="D1825" s="225"/>
      <c r="E1825" s="226">
        <v>1</v>
      </c>
      <c r="F1825" s="223"/>
      <c r="G1825" s="223"/>
      <c r="H1825" s="223"/>
      <c r="I1825" s="223"/>
      <c r="J1825" s="223"/>
      <c r="K1825" s="223"/>
      <c r="L1825" s="223"/>
      <c r="M1825" s="223"/>
      <c r="N1825" s="222"/>
      <c r="O1825" s="222"/>
      <c r="P1825" s="222"/>
      <c r="Q1825" s="222"/>
      <c r="R1825" s="223"/>
      <c r="S1825" s="223"/>
      <c r="T1825" s="223"/>
      <c r="U1825" s="223"/>
      <c r="V1825" s="223"/>
      <c r="W1825" s="223"/>
      <c r="X1825" s="223"/>
      <c r="Y1825" s="223"/>
      <c r="Z1825" s="212"/>
      <c r="AA1825" s="212"/>
      <c r="AB1825" s="212"/>
      <c r="AC1825" s="212"/>
      <c r="AD1825" s="212"/>
      <c r="AE1825" s="212"/>
      <c r="AF1825" s="212"/>
      <c r="AG1825" s="212" t="s">
        <v>289</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3" x14ac:dyDescent="0.2">
      <c r="A1826" s="219"/>
      <c r="B1826" s="220"/>
      <c r="C1826" s="247" t="s">
        <v>2253</v>
      </c>
      <c r="D1826" s="225"/>
      <c r="E1826" s="226">
        <v>1</v>
      </c>
      <c r="F1826" s="223"/>
      <c r="G1826" s="223"/>
      <c r="H1826" s="223"/>
      <c r="I1826" s="223"/>
      <c r="J1826" s="223"/>
      <c r="K1826" s="223"/>
      <c r="L1826" s="223"/>
      <c r="M1826" s="223"/>
      <c r="N1826" s="222"/>
      <c r="O1826" s="222"/>
      <c r="P1826" s="222"/>
      <c r="Q1826" s="222"/>
      <c r="R1826" s="223"/>
      <c r="S1826" s="223"/>
      <c r="T1826" s="223"/>
      <c r="U1826" s="223"/>
      <c r="V1826" s="223"/>
      <c r="W1826" s="223"/>
      <c r="X1826" s="223"/>
      <c r="Y1826" s="223"/>
      <c r="Z1826" s="212"/>
      <c r="AA1826" s="212"/>
      <c r="AB1826" s="212"/>
      <c r="AC1826" s="212"/>
      <c r="AD1826" s="212"/>
      <c r="AE1826" s="212"/>
      <c r="AF1826" s="212"/>
      <c r="AG1826" s="212" t="s">
        <v>289</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3" x14ac:dyDescent="0.2">
      <c r="A1827" s="219"/>
      <c r="B1827" s="220"/>
      <c r="C1827" s="247" t="s">
        <v>2254</v>
      </c>
      <c r="D1827" s="225"/>
      <c r="E1827" s="226">
        <v>1</v>
      </c>
      <c r="F1827" s="223"/>
      <c r="G1827" s="223"/>
      <c r="H1827" s="223"/>
      <c r="I1827" s="223"/>
      <c r="J1827" s="223"/>
      <c r="K1827" s="223"/>
      <c r="L1827" s="223"/>
      <c r="M1827" s="223"/>
      <c r="N1827" s="222"/>
      <c r="O1827" s="222"/>
      <c r="P1827" s="222"/>
      <c r="Q1827" s="222"/>
      <c r="R1827" s="223"/>
      <c r="S1827" s="223"/>
      <c r="T1827" s="223"/>
      <c r="U1827" s="223"/>
      <c r="V1827" s="223"/>
      <c r="W1827" s="223"/>
      <c r="X1827" s="223"/>
      <c r="Y1827" s="223"/>
      <c r="Z1827" s="212"/>
      <c r="AA1827" s="212"/>
      <c r="AB1827" s="212"/>
      <c r="AC1827" s="212"/>
      <c r="AD1827" s="212"/>
      <c r="AE1827" s="212"/>
      <c r="AF1827" s="212"/>
      <c r="AG1827" s="212" t="s">
        <v>289</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1" x14ac:dyDescent="0.2">
      <c r="A1828" s="235">
        <v>431</v>
      </c>
      <c r="B1828" s="236" t="s">
        <v>2255</v>
      </c>
      <c r="C1828" s="245" t="s">
        <v>2256</v>
      </c>
      <c r="D1828" s="237" t="s">
        <v>524</v>
      </c>
      <c r="E1828" s="238">
        <v>5.97</v>
      </c>
      <c r="F1828" s="239"/>
      <c r="G1828" s="240">
        <f>ROUND(E1828*F1828,2)</f>
        <v>0</v>
      </c>
      <c r="H1828" s="239"/>
      <c r="I1828" s="240">
        <f>ROUND(E1828*H1828,2)</f>
        <v>0</v>
      </c>
      <c r="J1828" s="239"/>
      <c r="K1828" s="240">
        <f>ROUND(E1828*J1828,2)</f>
        <v>0</v>
      </c>
      <c r="L1828" s="240">
        <v>21</v>
      </c>
      <c r="M1828" s="240">
        <f>G1828*(1+L1828/100)</f>
        <v>0</v>
      </c>
      <c r="N1828" s="238">
        <v>1.6000000000000001E-4</v>
      </c>
      <c r="O1828" s="238">
        <f>ROUND(E1828*N1828,2)</f>
        <v>0</v>
      </c>
      <c r="P1828" s="238">
        <v>0</v>
      </c>
      <c r="Q1828" s="238">
        <f>ROUND(E1828*P1828,2)</f>
        <v>0</v>
      </c>
      <c r="R1828" s="240" t="s">
        <v>1529</v>
      </c>
      <c r="S1828" s="240" t="s">
        <v>258</v>
      </c>
      <c r="T1828" s="241" t="s">
        <v>258</v>
      </c>
      <c r="U1828" s="223">
        <v>0.189</v>
      </c>
      <c r="V1828" s="223">
        <f>ROUND(E1828*U1828,2)</f>
        <v>1.1299999999999999</v>
      </c>
      <c r="W1828" s="223"/>
      <c r="X1828" s="223" t="s">
        <v>297</v>
      </c>
      <c r="Y1828" s="223" t="s">
        <v>261</v>
      </c>
      <c r="Z1828" s="212"/>
      <c r="AA1828" s="212"/>
      <c r="AB1828" s="212"/>
      <c r="AC1828" s="212"/>
      <c r="AD1828" s="212"/>
      <c r="AE1828" s="212"/>
      <c r="AF1828" s="212"/>
      <c r="AG1828" s="212" t="s">
        <v>298</v>
      </c>
      <c r="AH1828" s="212"/>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2" x14ac:dyDescent="0.2">
      <c r="A1829" s="219"/>
      <c r="B1829" s="220"/>
      <c r="C1829" s="247" t="s">
        <v>2257</v>
      </c>
      <c r="D1829" s="225"/>
      <c r="E1829" s="226">
        <v>5.97</v>
      </c>
      <c r="F1829" s="223"/>
      <c r="G1829" s="223"/>
      <c r="H1829" s="223"/>
      <c r="I1829" s="223"/>
      <c r="J1829" s="223"/>
      <c r="K1829" s="223"/>
      <c r="L1829" s="223"/>
      <c r="M1829" s="223"/>
      <c r="N1829" s="222"/>
      <c r="O1829" s="222"/>
      <c r="P1829" s="222"/>
      <c r="Q1829" s="222"/>
      <c r="R1829" s="223"/>
      <c r="S1829" s="223"/>
      <c r="T1829" s="223"/>
      <c r="U1829" s="223"/>
      <c r="V1829" s="223"/>
      <c r="W1829" s="223"/>
      <c r="X1829" s="223"/>
      <c r="Y1829" s="223"/>
      <c r="Z1829" s="212"/>
      <c r="AA1829" s="212"/>
      <c r="AB1829" s="212"/>
      <c r="AC1829" s="212"/>
      <c r="AD1829" s="212"/>
      <c r="AE1829" s="212"/>
      <c r="AF1829" s="212"/>
      <c r="AG1829" s="212" t="s">
        <v>289</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1" x14ac:dyDescent="0.2">
      <c r="A1830" s="235">
        <v>432</v>
      </c>
      <c r="B1830" s="236" t="s">
        <v>2258</v>
      </c>
      <c r="C1830" s="245" t="s">
        <v>2259</v>
      </c>
      <c r="D1830" s="237" t="s">
        <v>321</v>
      </c>
      <c r="E1830" s="238">
        <v>8.7055000000000007</v>
      </c>
      <c r="F1830" s="239"/>
      <c r="G1830" s="240">
        <f>ROUND(E1830*F1830,2)</f>
        <v>0</v>
      </c>
      <c r="H1830" s="239"/>
      <c r="I1830" s="240">
        <f>ROUND(E1830*H1830,2)</f>
        <v>0</v>
      </c>
      <c r="J1830" s="239"/>
      <c r="K1830" s="240">
        <f>ROUND(E1830*J1830,2)</f>
        <v>0</v>
      </c>
      <c r="L1830" s="240">
        <v>21</v>
      </c>
      <c r="M1830" s="240">
        <f>G1830*(1+L1830/100)</f>
        <v>0</v>
      </c>
      <c r="N1830" s="238">
        <v>2.0000000000000001E-4</v>
      </c>
      <c r="O1830" s="238">
        <f>ROUND(E1830*N1830,2)</f>
        <v>0</v>
      </c>
      <c r="P1830" s="238">
        <v>0</v>
      </c>
      <c r="Q1830" s="238">
        <f>ROUND(E1830*P1830,2)</f>
        <v>0</v>
      </c>
      <c r="R1830" s="240"/>
      <c r="S1830" s="240" t="s">
        <v>649</v>
      </c>
      <c r="T1830" s="241" t="s">
        <v>258</v>
      </c>
      <c r="U1830" s="223">
        <v>0.45700000000000002</v>
      </c>
      <c r="V1830" s="223">
        <f>ROUND(E1830*U1830,2)</f>
        <v>3.98</v>
      </c>
      <c r="W1830" s="223"/>
      <c r="X1830" s="223" t="s">
        <v>297</v>
      </c>
      <c r="Y1830" s="223" t="s">
        <v>261</v>
      </c>
      <c r="Z1830" s="212"/>
      <c r="AA1830" s="212"/>
      <c r="AB1830" s="212"/>
      <c r="AC1830" s="212"/>
      <c r="AD1830" s="212"/>
      <c r="AE1830" s="212"/>
      <c r="AF1830" s="212"/>
      <c r="AG1830" s="212" t="s">
        <v>298</v>
      </c>
      <c r="AH1830" s="212"/>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2" x14ac:dyDescent="0.2">
      <c r="A1831" s="219"/>
      <c r="B1831" s="220"/>
      <c r="C1831" s="247" t="s">
        <v>2260</v>
      </c>
      <c r="D1831" s="225"/>
      <c r="E1831" s="226">
        <v>4.1515000000000004</v>
      </c>
      <c r="F1831" s="223"/>
      <c r="G1831" s="223"/>
      <c r="H1831" s="223"/>
      <c r="I1831" s="223"/>
      <c r="J1831" s="223"/>
      <c r="K1831" s="223"/>
      <c r="L1831" s="223"/>
      <c r="M1831" s="223"/>
      <c r="N1831" s="222"/>
      <c r="O1831" s="222"/>
      <c r="P1831" s="222"/>
      <c r="Q1831" s="222"/>
      <c r="R1831" s="223"/>
      <c r="S1831" s="223"/>
      <c r="T1831" s="223"/>
      <c r="U1831" s="223"/>
      <c r="V1831" s="223"/>
      <c r="W1831" s="223"/>
      <c r="X1831" s="223"/>
      <c r="Y1831" s="223"/>
      <c r="Z1831" s="212"/>
      <c r="AA1831" s="212"/>
      <c r="AB1831" s="212"/>
      <c r="AC1831" s="212"/>
      <c r="AD1831" s="212"/>
      <c r="AE1831" s="212"/>
      <c r="AF1831" s="212"/>
      <c r="AG1831" s="212" t="s">
        <v>289</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3" x14ac:dyDescent="0.2">
      <c r="A1832" s="219"/>
      <c r="B1832" s="220"/>
      <c r="C1832" s="247" t="s">
        <v>2261</v>
      </c>
      <c r="D1832" s="225"/>
      <c r="E1832" s="226">
        <v>4.5540000000000003</v>
      </c>
      <c r="F1832" s="223"/>
      <c r="G1832" s="223"/>
      <c r="H1832" s="223"/>
      <c r="I1832" s="223"/>
      <c r="J1832" s="223"/>
      <c r="K1832" s="223"/>
      <c r="L1832" s="223"/>
      <c r="M1832" s="223"/>
      <c r="N1832" s="222"/>
      <c r="O1832" s="222"/>
      <c r="P1832" s="222"/>
      <c r="Q1832" s="222"/>
      <c r="R1832" s="223"/>
      <c r="S1832" s="223"/>
      <c r="T1832" s="223"/>
      <c r="U1832" s="223"/>
      <c r="V1832" s="223"/>
      <c r="W1832" s="223"/>
      <c r="X1832" s="223"/>
      <c r="Y1832" s="223"/>
      <c r="Z1832" s="212"/>
      <c r="AA1832" s="212"/>
      <c r="AB1832" s="212"/>
      <c r="AC1832" s="212"/>
      <c r="AD1832" s="212"/>
      <c r="AE1832" s="212"/>
      <c r="AF1832" s="212"/>
      <c r="AG1832" s="212" t="s">
        <v>289</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1" x14ac:dyDescent="0.2">
      <c r="A1833" s="257">
        <v>433</v>
      </c>
      <c r="B1833" s="258" t="s">
        <v>2262</v>
      </c>
      <c r="C1833" s="268" t="s">
        <v>2263</v>
      </c>
      <c r="D1833" s="259" t="s">
        <v>368</v>
      </c>
      <c r="E1833" s="260">
        <v>1</v>
      </c>
      <c r="F1833" s="261"/>
      <c r="G1833" s="262">
        <f>ROUND(E1833*F1833,2)</f>
        <v>0</v>
      </c>
      <c r="H1833" s="261"/>
      <c r="I1833" s="262">
        <f>ROUND(E1833*H1833,2)</f>
        <v>0</v>
      </c>
      <c r="J1833" s="261"/>
      <c r="K1833" s="262">
        <f>ROUND(E1833*J1833,2)</f>
        <v>0</v>
      </c>
      <c r="L1833" s="262">
        <v>21</v>
      </c>
      <c r="M1833" s="262">
        <f>G1833*(1+L1833/100)</f>
        <v>0</v>
      </c>
      <c r="N1833" s="260">
        <v>2.0000000000000001E-4</v>
      </c>
      <c r="O1833" s="260">
        <f>ROUND(E1833*N1833,2)</f>
        <v>0</v>
      </c>
      <c r="P1833" s="260">
        <v>0</v>
      </c>
      <c r="Q1833" s="260">
        <f>ROUND(E1833*P1833,2)</f>
        <v>0</v>
      </c>
      <c r="R1833" s="262"/>
      <c r="S1833" s="262" t="s">
        <v>649</v>
      </c>
      <c r="T1833" s="263" t="s">
        <v>259</v>
      </c>
      <c r="U1833" s="223">
        <v>1.081</v>
      </c>
      <c r="V1833" s="223">
        <f>ROUND(E1833*U1833,2)</f>
        <v>1.08</v>
      </c>
      <c r="W1833" s="223"/>
      <c r="X1833" s="223" t="s">
        <v>297</v>
      </c>
      <c r="Y1833" s="223" t="s">
        <v>261</v>
      </c>
      <c r="Z1833" s="212"/>
      <c r="AA1833" s="212"/>
      <c r="AB1833" s="212"/>
      <c r="AC1833" s="212"/>
      <c r="AD1833" s="212"/>
      <c r="AE1833" s="212"/>
      <c r="AF1833" s="212"/>
      <c r="AG1833" s="212" t="s">
        <v>298</v>
      </c>
      <c r="AH1833" s="212"/>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1" x14ac:dyDescent="0.2">
      <c r="A1834" s="257">
        <v>434</v>
      </c>
      <c r="B1834" s="258" t="s">
        <v>2264</v>
      </c>
      <c r="C1834" s="268" t="s">
        <v>2265</v>
      </c>
      <c r="D1834" s="259" t="s">
        <v>368</v>
      </c>
      <c r="E1834" s="260">
        <v>1</v>
      </c>
      <c r="F1834" s="261"/>
      <c r="G1834" s="262">
        <f>ROUND(E1834*F1834,2)</f>
        <v>0</v>
      </c>
      <c r="H1834" s="261"/>
      <c r="I1834" s="262">
        <f>ROUND(E1834*H1834,2)</f>
        <v>0</v>
      </c>
      <c r="J1834" s="261"/>
      <c r="K1834" s="262">
        <f>ROUND(E1834*J1834,2)</f>
        <v>0</v>
      </c>
      <c r="L1834" s="262">
        <v>21</v>
      </c>
      <c r="M1834" s="262">
        <f>G1834*(1+L1834/100)</f>
        <v>0</v>
      </c>
      <c r="N1834" s="260">
        <v>2.0000000000000001E-4</v>
      </c>
      <c r="O1834" s="260">
        <f>ROUND(E1834*N1834,2)</f>
        <v>0</v>
      </c>
      <c r="P1834" s="260">
        <v>0</v>
      </c>
      <c r="Q1834" s="260">
        <f>ROUND(E1834*P1834,2)</f>
        <v>0</v>
      </c>
      <c r="R1834" s="262"/>
      <c r="S1834" s="262" t="s">
        <v>649</v>
      </c>
      <c r="T1834" s="263" t="s">
        <v>259</v>
      </c>
      <c r="U1834" s="223">
        <v>1.081</v>
      </c>
      <c r="V1834" s="223">
        <f>ROUND(E1834*U1834,2)</f>
        <v>1.08</v>
      </c>
      <c r="W1834" s="223"/>
      <c r="X1834" s="223" t="s">
        <v>297</v>
      </c>
      <c r="Y1834" s="223" t="s">
        <v>261</v>
      </c>
      <c r="Z1834" s="212"/>
      <c r="AA1834" s="212"/>
      <c r="AB1834" s="212"/>
      <c r="AC1834" s="212"/>
      <c r="AD1834" s="212"/>
      <c r="AE1834" s="212"/>
      <c r="AF1834" s="212"/>
      <c r="AG1834" s="212" t="s">
        <v>298</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1" x14ac:dyDescent="0.2">
      <c r="A1835" s="257">
        <v>435</v>
      </c>
      <c r="B1835" s="258" t="s">
        <v>2266</v>
      </c>
      <c r="C1835" s="268" t="s">
        <v>2267</v>
      </c>
      <c r="D1835" s="259" t="s">
        <v>368</v>
      </c>
      <c r="E1835" s="260">
        <v>1</v>
      </c>
      <c r="F1835" s="261"/>
      <c r="G1835" s="262">
        <f>ROUND(E1835*F1835,2)</f>
        <v>0</v>
      </c>
      <c r="H1835" s="261"/>
      <c r="I1835" s="262">
        <f>ROUND(E1835*H1835,2)</f>
        <v>0</v>
      </c>
      <c r="J1835" s="261"/>
      <c r="K1835" s="262">
        <f>ROUND(E1835*J1835,2)</f>
        <v>0</v>
      </c>
      <c r="L1835" s="262">
        <v>21</v>
      </c>
      <c r="M1835" s="262">
        <f>G1835*(1+L1835/100)</f>
        <v>0</v>
      </c>
      <c r="N1835" s="260">
        <v>2.0000000000000001E-4</v>
      </c>
      <c r="O1835" s="260">
        <f>ROUND(E1835*N1835,2)</f>
        <v>0</v>
      </c>
      <c r="P1835" s="260">
        <v>0</v>
      </c>
      <c r="Q1835" s="260">
        <f>ROUND(E1835*P1835,2)</f>
        <v>0</v>
      </c>
      <c r="R1835" s="262"/>
      <c r="S1835" s="262" t="s">
        <v>649</v>
      </c>
      <c r="T1835" s="263" t="s">
        <v>259</v>
      </c>
      <c r="U1835" s="223">
        <v>1.0209999999999999</v>
      </c>
      <c r="V1835" s="223">
        <f>ROUND(E1835*U1835,2)</f>
        <v>1.02</v>
      </c>
      <c r="W1835" s="223"/>
      <c r="X1835" s="223" t="s">
        <v>297</v>
      </c>
      <c r="Y1835" s="223" t="s">
        <v>261</v>
      </c>
      <c r="Z1835" s="212"/>
      <c r="AA1835" s="212"/>
      <c r="AB1835" s="212"/>
      <c r="AC1835" s="212"/>
      <c r="AD1835" s="212"/>
      <c r="AE1835" s="212"/>
      <c r="AF1835" s="212"/>
      <c r="AG1835" s="212" t="s">
        <v>298</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1" x14ac:dyDescent="0.2">
      <c r="A1836" s="235">
        <v>436</v>
      </c>
      <c r="B1836" s="236" t="s">
        <v>2268</v>
      </c>
      <c r="C1836" s="245" t="s">
        <v>2269</v>
      </c>
      <c r="D1836" s="237" t="s">
        <v>368</v>
      </c>
      <c r="E1836" s="238">
        <v>1</v>
      </c>
      <c r="F1836" s="239"/>
      <c r="G1836" s="240">
        <f>ROUND(E1836*F1836,2)</f>
        <v>0</v>
      </c>
      <c r="H1836" s="239"/>
      <c r="I1836" s="240">
        <f>ROUND(E1836*H1836,2)</f>
        <v>0</v>
      </c>
      <c r="J1836" s="239"/>
      <c r="K1836" s="240">
        <f>ROUND(E1836*J1836,2)</f>
        <v>0</v>
      </c>
      <c r="L1836" s="240">
        <v>21</v>
      </c>
      <c r="M1836" s="240">
        <f>G1836*(1+L1836/100)</f>
        <v>0</v>
      </c>
      <c r="N1836" s="238">
        <v>3.0000000000000001E-5</v>
      </c>
      <c r="O1836" s="238">
        <f>ROUND(E1836*N1836,2)</f>
        <v>0</v>
      </c>
      <c r="P1836" s="238">
        <v>0</v>
      </c>
      <c r="Q1836" s="238">
        <f>ROUND(E1836*P1836,2)</f>
        <v>0</v>
      </c>
      <c r="R1836" s="240"/>
      <c r="S1836" s="240" t="s">
        <v>649</v>
      </c>
      <c r="T1836" s="241" t="s">
        <v>259</v>
      </c>
      <c r="U1836" s="223">
        <v>1.2335</v>
      </c>
      <c r="V1836" s="223">
        <f>ROUND(E1836*U1836,2)</f>
        <v>1.23</v>
      </c>
      <c r="W1836" s="223"/>
      <c r="X1836" s="223" t="s">
        <v>297</v>
      </c>
      <c r="Y1836" s="223" t="s">
        <v>261</v>
      </c>
      <c r="Z1836" s="212"/>
      <c r="AA1836" s="212"/>
      <c r="AB1836" s="212"/>
      <c r="AC1836" s="212"/>
      <c r="AD1836" s="212"/>
      <c r="AE1836" s="212"/>
      <c r="AF1836" s="212"/>
      <c r="AG1836" s="212" t="s">
        <v>298</v>
      </c>
      <c r="AH1836" s="212"/>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2" x14ac:dyDescent="0.2">
      <c r="A1837" s="219"/>
      <c r="B1837" s="220"/>
      <c r="C1837" s="247" t="s">
        <v>2270</v>
      </c>
      <c r="D1837" s="225"/>
      <c r="E1837" s="226">
        <v>1</v>
      </c>
      <c r="F1837" s="223"/>
      <c r="G1837" s="223"/>
      <c r="H1837" s="223"/>
      <c r="I1837" s="223"/>
      <c r="J1837" s="223"/>
      <c r="K1837" s="223"/>
      <c r="L1837" s="223"/>
      <c r="M1837" s="223"/>
      <c r="N1837" s="222"/>
      <c r="O1837" s="222"/>
      <c r="P1837" s="222"/>
      <c r="Q1837" s="222"/>
      <c r="R1837" s="223"/>
      <c r="S1837" s="223"/>
      <c r="T1837" s="223"/>
      <c r="U1837" s="223"/>
      <c r="V1837" s="223"/>
      <c r="W1837" s="223"/>
      <c r="X1837" s="223"/>
      <c r="Y1837" s="223"/>
      <c r="Z1837" s="212"/>
      <c r="AA1837" s="212"/>
      <c r="AB1837" s="212"/>
      <c r="AC1837" s="212"/>
      <c r="AD1837" s="212"/>
      <c r="AE1837" s="212"/>
      <c r="AF1837" s="212"/>
      <c r="AG1837" s="212" t="s">
        <v>289</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1" x14ac:dyDescent="0.2">
      <c r="A1838" s="235">
        <v>437</v>
      </c>
      <c r="B1838" s="236" t="s">
        <v>2271</v>
      </c>
      <c r="C1838" s="245" t="s">
        <v>2272</v>
      </c>
      <c r="D1838" s="237" t="s">
        <v>2273</v>
      </c>
      <c r="E1838" s="238">
        <v>5.2</v>
      </c>
      <c r="F1838" s="239"/>
      <c r="G1838" s="240">
        <f>ROUND(E1838*F1838,2)</f>
        <v>0</v>
      </c>
      <c r="H1838" s="239"/>
      <c r="I1838" s="240">
        <f>ROUND(E1838*H1838,2)</f>
        <v>0</v>
      </c>
      <c r="J1838" s="239"/>
      <c r="K1838" s="240">
        <f>ROUND(E1838*J1838,2)</f>
        <v>0</v>
      </c>
      <c r="L1838" s="240">
        <v>21</v>
      </c>
      <c r="M1838" s="240">
        <f>G1838*(1+L1838/100)</f>
        <v>0</v>
      </c>
      <c r="N1838" s="238">
        <v>0.11842</v>
      </c>
      <c r="O1838" s="238">
        <f>ROUND(E1838*N1838,2)</f>
        <v>0.62</v>
      </c>
      <c r="P1838" s="238">
        <v>0</v>
      </c>
      <c r="Q1838" s="238">
        <f>ROUND(E1838*P1838,2)</f>
        <v>0</v>
      </c>
      <c r="R1838" s="240"/>
      <c r="S1838" s="240" t="s">
        <v>649</v>
      </c>
      <c r="T1838" s="241" t="s">
        <v>259</v>
      </c>
      <c r="U1838" s="223">
        <v>3.7533799999999999</v>
      </c>
      <c r="V1838" s="223">
        <f>ROUND(E1838*U1838,2)</f>
        <v>19.52</v>
      </c>
      <c r="W1838" s="223"/>
      <c r="X1838" s="223" t="s">
        <v>809</v>
      </c>
      <c r="Y1838" s="223" t="s">
        <v>635</v>
      </c>
      <c r="Z1838" s="212"/>
      <c r="AA1838" s="212"/>
      <c r="AB1838" s="212"/>
      <c r="AC1838" s="212"/>
      <c r="AD1838" s="212"/>
      <c r="AE1838" s="212"/>
      <c r="AF1838" s="212"/>
      <c r="AG1838" s="212" t="s">
        <v>810</v>
      </c>
      <c r="AH1838" s="212"/>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ht="22.5" outlineLevel="2" x14ac:dyDescent="0.2">
      <c r="A1839" s="219"/>
      <c r="B1839" s="220"/>
      <c r="C1839" s="246" t="s">
        <v>2274</v>
      </c>
      <c r="D1839" s="243"/>
      <c r="E1839" s="243"/>
      <c r="F1839" s="243"/>
      <c r="G1839" s="243"/>
      <c r="H1839" s="223"/>
      <c r="I1839" s="223"/>
      <c r="J1839" s="223"/>
      <c r="K1839" s="223"/>
      <c r="L1839" s="223"/>
      <c r="M1839" s="223"/>
      <c r="N1839" s="222"/>
      <c r="O1839" s="222"/>
      <c r="P1839" s="222"/>
      <c r="Q1839" s="222"/>
      <c r="R1839" s="223"/>
      <c r="S1839" s="223"/>
      <c r="T1839" s="223"/>
      <c r="U1839" s="223"/>
      <c r="V1839" s="223"/>
      <c r="W1839" s="223"/>
      <c r="X1839" s="223"/>
      <c r="Y1839" s="223"/>
      <c r="Z1839" s="212"/>
      <c r="AA1839" s="212"/>
      <c r="AB1839" s="212"/>
      <c r="AC1839" s="212"/>
      <c r="AD1839" s="212"/>
      <c r="AE1839" s="212"/>
      <c r="AF1839" s="212"/>
      <c r="AG1839" s="212" t="s">
        <v>264</v>
      </c>
      <c r="AH1839" s="212"/>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42" t="str">
        <f>C1839</f>
        <v>Výroba a osazení podesty a schodišťového ramene s podpěrami stupňů, výroba a osazení zábradlí s dřevěným madlem, osazení dřevěných schodišťových stupňů, nátěr dřevěných části lazurovacím lakem.</v>
      </c>
      <c r="BB1839" s="212"/>
      <c r="BC1839" s="212"/>
      <c r="BD1839" s="212"/>
      <c r="BE1839" s="212"/>
      <c r="BF1839" s="212"/>
      <c r="BG1839" s="212"/>
      <c r="BH1839" s="212"/>
    </row>
    <row r="1840" spans="1:60" ht="22.5" outlineLevel="1" x14ac:dyDescent="0.2">
      <c r="A1840" s="235">
        <v>438</v>
      </c>
      <c r="B1840" s="236" t="s">
        <v>2275</v>
      </c>
      <c r="C1840" s="245" t="s">
        <v>2276</v>
      </c>
      <c r="D1840" s="237" t="s">
        <v>321</v>
      </c>
      <c r="E1840" s="238">
        <v>9.3138000000000005</v>
      </c>
      <c r="F1840" s="239"/>
      <c r="G1840" s="240">
        <f>ROUND(E1840*F1840,2)</f>
        <v>0</v>
      </c>
      <c r="H1840" s="239"/>
      <c r="I1840" s="240">
        <f>ROUND(E1840*H1840,2)</f>
        <v>0</v>
      </c>
      <c r="J1840" s="239"/>
      <c r="K1840" s="240">
        <f>ROUND(E1840*J1840,2)</f>
        <v>0</v>
      </c>
      <c r="L1840" s="240">
        <v>21</v>
      </c>
      <c r="M1840" s="240">
        <f>G1840*(1+L1840/100)</f>
        <v>0</v>
      </c>
      <c r="N1840" s="238">
        <v>1.223E-2</v>
      </c>
      <c r="O1840" s="238">
        <f>ROUND(E1840*N1840,2)</f>
        <v>0.11</v>
      </c>
      <c r="P1840" s="238">
        <v>0</v>
      </c>
      <c r="Q1840" s="238">
        <f>ROUND(E1840*P1840,2)</f>
        <v>0</v>
      </c>
      <c r="R1840" s="240"/>
      <c r="S1840" s="240" t="s">
        <v>649</v>
      </c>
      <c r="T1840" s="241" t="s">
        <v>259</v>
      </c>
      <c r="U1840" s="223">
        <v>1.1823600000000001</v>
      </c>
      <c r="V1840" s="223">
        <f>ROUND(E1840*U1840,2)</f>
        <v>11.01</v>
      </c>
      <c r="W1840" s="223"/>
      <c r="X1840" s="223" t="s">
        <v>809</v>
      </c>
      <c r="Y1840" s="223" t="s">
        <v>261</v>
      </c>
      <c r="Z1840" s="212"/>
      <c r="AA1840" s="212"/>
      <c r="AB1840" s="212"/>
      <c r="AC1840" s="212"/>
      <c r="AD1840" s="212"/>
      <c r="AE1840" s="212"/>
      <c r="AF1840" s="212"/>
      <c r="AG1840" s="212" t="s">
        <v>810</v>
      </c>
      <c r="AH1840" s="212"/>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ht="22.5" outlineLevel="2" x14ac:dyDescent="0.2">
      <c r="A1841" s="219"/>
      <c r="B1841" s="220"/>
      <c r="C1841" s="246" t="s">
        <v>1954</v>
      </c>
      <c r="D1841" s="243"/>
      <c r="E1841" s="243"/>
      <c r="F1841" s="243"/>
      <c r="G1841" s="243"/>
      <c r="H1841" s="223"/>
      <c r="I1841" s="223"/>
      <c r="J1841" s="223"/>
      <c r="K1841" s="223"/>
      <c r="L1841" s="223"/>
      <c r="M1841" s="223"/>
      <c r="N1841" s="222"/>
      <c r="O1841" s="222"/>
      <c r="P1841" s="222"/>
      <c r="Q1841" s="222"/>
      <c r="R1841" s="223"/>
      <c r="S1841" s="223"/>
      <c r="T1841" s="223"/>
      <c r="U1841" s="223"/>
      <c r="V1841" s="223"/>
      <c r="W1841" s="223"/>
      <c r="X1841" s="223"/>
      <c r="Y1841" s="223"/>
      <c r="Z1841" s="212"/>
      <c r="AA1841" s="212"/>
      <c r="AB1841" s="212"/>
      <c r="AC1841" s="212"/>
      <c r="AD1841" s="212"/>
      <c r="AE1841" s="212"/>
      <c r="AF1841" s="212"/>
      <c r="AG1841" s="212" t="s">
        <v>264</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42" t="str">
        <f>C1841</f>
        <v>Podkladový rošt, obklad palubkami z měkkého dřeva šířky do 8 cm na pero a drážku, dodávka materiálu, nátěr dvojnásobný syntetickým lakem.</v>
      </c>
      <c r="BB1841" s="212"/>
      <c r="BC1841" s="212"/>
      <c r="BD1841" s="212"/>
      <c r="BE1841" s="212"/>
      <c r="BF1841" s="212"/>
      <c r="BG1841" s="212"/>
      <c r="BH1841" s="212"/>
    </row>
    <row r="1842" spans="1:60" outlineLevel="2" x14ac:dyDescent="0.2">
      <c r="A1842" s="219"/>
      <c r="B1842" s="220"/>
      <c r="C1842" s="247" t="s">
        <v>2277</v>
      </c>
      <c r="D1842" s="225"/>
      <c r="E1842" s="226">
        <v>9.3138000000000005</v>
      </c>
      <c r="F1842" s="223"/>
      <c r="G1842" s="223"/>
      <c r="H1842" s="223"/>
      <c r="I1842" s="223"/>
      <c r="J1842" s="223"/>
      <c r="K1842" s="223"/>
      <c r="L1842" s="223"/>
      <c r="M1842" s="223"/>
      <c r="N1842" s="222"/>
      <c r="O1842" s="222"/>
      <c r="P1842" s="222"/>
      <c r="Q1842" s="222"/>
      <c r="R1842" s="223"/>
      <c r="S1842" s="223"/>
      <c r="T1842" s="223"/>
      <c r="U1842" s="223"/>
      <c r="V1842" s="223"/>
      <c r="W1842" s="223"/>
      <c r="X1842" s="223"/>
      <c r="Y1842" s="223"/>
      <c r="Z1842" s="212"/>
      <c r="AA1842" s="212"/>
      <c r="AB1842" s="212"/>
      <c r="AC1842" s="212"/>
      <c r="AD1842" s="212"/>
      <c r="AE1842" s="212"/>
      <c r="AF1842" s="212"/>
      <c r="AG1842" s="212" t="s">
        <v>289</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ht="22.5" outlineLevel="1" x14ac:dyDescent="0.2">
      <c r="A1843" s="257">
        <v>439</v>
      </c>
      <c r="B1843" s="258" t="s">
        <v>2278</v>
      </c>
      <c r="C1843" s="268" t="s">
        <v>2279</v>
      </c>
      <c r="D1843" s="259" t="s">
        <v>368</v>
      </c>
      <c r="E1843" s="260">
        <v>5</v>
      </c>
      <c r="F1843" s="261"/>
      <c r="G1843" s="262">
        <f>ROUND(E1843*F1843,2)</f>
        <v>0</v>
      </c>
      <c r="H1843" s="261"/>
      <c r="I1843" s="262">
        <f>ROUND(E1843*H1843,2)</f>
        <v>0</v>
      </c>
      <c r="J1843" s="261"/>
      <c r="K1843" s="262">
        <f>ROUND(E1843*J1843,2)</f>
        <v>0</v>
      </c>
      <c r="L1843" s="262">
        <v>21</v>
      </c>
      <c r="M1843" s="262">
        <f>G1843*(1+L1843/100)</f>
        <v>0</v>
      </c>
      <c r="N1843" s="260">
        <v>7.5000000000000002E-4</v>
      </c>
      <c r="O1843" s="260">
        <f>ROUND(E1843*N1843,2)</f>
        <v>0</v>
      </c>
      <c r="P1843" s="260">
        <v>0</v>
      </c>
      <c r="Q1843" s="260">
        <f>ROUND(E1843*P1843,2)</f>
        <v>0</v>
      </c>
      <c r="R1843" s="262" t="s">
        <v>461</v>
      </c>
      <c r="S1843" s="262" t="s">
        <v>258</v>
      </c>
      <c r="T1843" s="263" t="s">
        <v>258</v>
      </c>
      <c r="U1843" s="223">
        <v>0</v>
      </c>
      <c r="V1843" s="223">
        <f>ROUND(E1843*U1843,2)</f>
        <v>0</v>
      </c>
      <c r="W1843" s="223"/>
      <c r="X1843" s="223" t="s">
        <v>462</v>
      </c>
      <c r="Y1843" s="223" t="s">
        <v>261</v>
      </c>
      <c r="Z1843" s="212"/>
      <c r="AA1843" s="212"/>
      <c r="AB1843" s="212"/>
      <c r="AC1843" s="212"/>
      <c r="AD1843" s="212"/>
      <c r="AE1843" s="212"/>
      <c r="AF1843" s="212"/>
      <c r="AG1843" s="212" t="s">
        <v>463</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ht="22.5" outlineLevel="1" x14ac:dyDescent="0.2">
      <c r="A1844" s="257">
        <v>440</v>
      </c>
      <c r="B1844" s="258" t="s">
        <v>2280</v>
      </c>
      <c r="C1844" s="268" t="s">
        <v>2281</v>
      </c>
      <c r="D1844" s="259" t="s">
        <v>368</v>
      </c>
      <c r="E1844" s="260">
        <v>12</v>
      </c>
      <c r="F1844" s="261"/>
      <c r="G1844" s="262">
        <f>ROUND(E1844*F1844,2)</f>
        <v>0</v>
      </c>
      <c r="H1844" s="261"/>
      <c r="I1844" s="262">
        <f>ROUND(E1844*H1844,2)</f>
        <v>0</v>
      </c>
      <c r="J1844" s="261"/>
      <c r="K1844" s="262">
        <f>ROUND(E1844*J1844,2)</f>
        <v>0</v>
      </c>
      <c r="L1844" s="262">
        <v>21</v>
      </c>
      <c r="M1844" s="262">
        <f>G1844*(1+L1844/100)</f>
        <v>0</v>
      </c>
      <c r="N1844" s="260">
        <v>7.5000000000000002E-4</v>
      </c>
      <c r="O1844" s="260">
        <f>ROUND(E1844*N1844,2)</f>
        <v>0.01</v>
      </c>
      <c r="P1844" s="260">
        <v>0</v>
      </c>
      <c r="Q1844" s="260">
        <f>ROUND(E1844*P1844,2)</f>
        <v>0</v>
      </c>
      <c r="R1844" s="262" t="s">
        <v>461</v>
      </c>
      <c r="S1844" s="262" t="s">
        <v>258</v>
      </c>
      <c r="T1844" s="263" t="s">
        <v>258</v>
      </c>
      <c r="U1844" s="223">
        <v>0</v>
      </c>
      <c r="V1844" s="223">
        <f>ROUND(E1844*U1844,2)</f>
        <v>0</v>
      </c>
      <c r="W1844" s="223"/>
      <c r="X1844" s="223" t="s">
        <v>462</v>
      </c>
      <c r="Y1844" s="223" t="s">
        <v>261</v>
      </c>
      <c r="Z1844" s="212"/>
      <c r="AA1844" s="212"/>
      <c r="AB1844" s="212"/>
      <c r="AC1844" s="212"/>
      <c r="AD1844" s="212"/>
      <c r="AE1844" s="212"/>
      <c r="AF1844" s="212"/>
      <c r="AG1844" s="212" t="s">
        <v>463</v>
      </c>
      <c r="AH1844" s="212"/>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1" x14ac:dyDescent="0.2">
      <c r="A1845" s="257">
        <v>441</v>
      </c>
      <c r="B1845" s="258" t="s">
        <v>2282</v>
      </c>
      <c r="C1845" s="268" t="s">
        <v>2283</v>
      </c>
      <c r="D1845" s="259" t="s">
        <v>368</v>
      </c>
      <c r="E1845" s="260">
        <v>8</v>
      </c>
      <c r="F1845" s="261"/>
      <c r="G1845" s="262">
        <f>ROUND(E1845*F1845,2)</f>
        <v>0</v>
      </c>
      <c r="H1845" s="261"/>
      <c r="I1845" s="262">
        <f>ROUND(E1845*H1845,2)</f>
        <v>0</v>
      </c>
      <c r="J1845" s="261"/>
      <c r="K1845" s="262">
        <f>ROUND(E1845*J1845,2)</f>
        <v>0</v>
      </c>
      <c r="L1845" s="262">
        <v>21</v>
      </c>
      <c r="M1845" s="262">
        <f>G1845*(1+L1845/100)</f>
        <v>0</v>
      </c>
      <c r="N1845" s="260">
        <v>7.5000000000000002E-4</v>
      </c>
      <c r="O1845" s="260">
        <f>ROUND(E1845*N1845,2)</f>
        <v>0.01</v>
      </c>
      <c r="P1845" s="260">
        <v>0</v>
      </c>
      <c r="Q1845" s="260">
        <f>ROUND(E1845*P1845,2)</f>
        <v>0</v>
      </c>
      <c r="R1845" s="262" t="s">
        <v>461</v>
      </c>
      <c r="S1845" s="262" t="s">
        <v>258</v>
      </c>
      <c r="T1845" s="263" t="s">
        <v>258</v>
      </c>
      <c r="U1845" s="223">
        <v>0</v>
      </c>
      <c r="V1845" s="223">
        <f>ROUND(E1845*U1845,2)</f>
        <v>0</v>
      </c>
      <c r="W1845" s="223"/>
      <c r="X1845" s="223" t="s">
        <v>462</v>
      </c>
      <c r="Y1845" s="223" t="s">
        <v>261</v>
      </c>
      <c r="Z1845" s="212"/>
      <c r="AA1845" s="212"/>
      <c r="AB1845" s="212"/>
      <c r="AC1845" s="212"/>
      <c r="AD1845" s="212"/>
      <c r="AE1845" s="212"/>
      <c r="AF1845" s="212"/>
      <c r="AG1845" s="212" t="s">
        <v>463</v>
      </c>
      <c r="AH1845" s="212"/>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1" x14ac:dyDescent="0.2">
      <c r="A1846" s="257">
        <v>442</v>
      </c>
      <c r="B1846" s="258" t="s">
        <v>2284</v>
      </c>
      <c r="C1846" s="268" t="s">
        <v>2285</v>
      </c>
      <c r="D1846" s="259" t="s">
        <v>368</v>
      </c>
      <c r="E1846" s="260">
        <v>2</v>
      </c>
      <c r="F1846" s="261"/>
      <c r="G1846" s="262">
        <f>ROUND(E1846*F1846,2)</f>
        <v>0</v>
      </c>
      <c r="H1846" s="261"/>
      <c r="I1846" s="262">
        <f>ROUND(E1846*H1846,2)</f>
        <v>0</v>
      </c>
      <c r="J1846" s="261"/>
      <c r="K1846" s="262">
        <f>ROUND(E1846*J1846,2)</f>
        <v>0</v>
      </c>
      <c r="L1846" s="262">
        <v>21</v>
      </c>
      <c r="M1846" s="262">
        <f>G1846*(1+L1846/100)</f>
        <v>0</v>
      </c>
      <c r="N1846" s="260">
        <v>1E-4</v>
      </c>
      <c r="O1846" s="260">
        <f>ROUND(E1846*N1846,2)</f>
        <v>0</v>
      </c>
      <c r="P1846" s="260">
        <v>0</v>
      </c>
      <c r="Q1846" s="260">
        <f>ROUND(E1846*P1846,2)</f>
        <v>0</v>
      </c>
      <c r="R1846" s="262" t="s">
        <v>461</v>
      </c>
      <c r="S1846" s="262" t="s">
        <v>258</v>
      </c>
      <c r="T1846" s="263" t="s">
        <v>258</v>
      </c>
      <c r="U1846" s="223">
        <v>0</v>
      </c>
      <c r="V1846" s="223">
        <f>ROUND(E1846*U1846,2)</f>
        <v>0</v>
      </c>
      <c r="W1846" s="223"/>
      <c r="X1846" s="223" t="s">
        <v>462</v>
      </c>
      <c r="Y1846" s="223" t="s">
        <v>261</v>
      </c>
      <c r="Z1846" s="212"/>
      <c r="AA1846" s="212"/>
      <c r="AB1846" s="212"/>
      <c r="AC1846" s="212"/>
      <c r="AD1846" s="212"/>
      <c r="AE1846" s="212"/>
      <c r="AF1846" s="212"/>
      <c r="AG1846" s="212" t="s">
        <v>463</v>
      </c>
      <c r="AH1846" s="212"/>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ht="22.5" outlineLevel="1" x14ac:dyDescent="0.2">
      <c r="A1847" s="235">
        <v>443</v>
      </c>
      <c r="B1847" s="236" t="s">
        <v>2286</v>
      </c>
      <c r="C1847" s="245" t="s">
        <v>2287</v>
      </c>
      <c r="D1847" s="237" t="s">
        <v>2288</v>
      </c>
      <c r="E1847" s="238">
        <v>1</v>
      </c>
      <c r="F1847" s="239"/>
      <c r="G1847" s="240">
        <f>ROUND(E1847*F1847,2)</f>
        <v>0</v>
      </c>
      <c r="H1847" s="239"/>
      <c r="I1847" s="240">
        <f>ROUND(E1847*H1847,2)</f>
        <v>0</v>
      </c>
      <c r="J1847" s="239"/>
      <c r="K1847" s="240">
        <f>ROUND(E1847*J1847,2)</f>
        <v>0</v>
      </c>
      <c r="L1847" s="240">
        <v>21</v>
      </c>
      <c r="M1847" s="240">
        <f>G1847*(1+L1847/100)</f>
        <v>0</v>
      </c>
      <c r="N1847" s="238">
        <v>1.5299999999999999E-2</v>
      </c>
      <c r="O1847" s="238">
        <f>ROUND(E1847*N1847,2)</f>
        <v>0.02</v>
      </c>
      <c r="P1847" s="238">
        <v>0</v>
      </c>
      <c r="Q1847" s="238">
        <f>ROUND(E1847*P1847,2)</f>
        <v>0</v>
      </c>
      <c r="R1847" s="240"/>
      <c r="S1847" s="240" t="s">
        <v>649</v>
      </c>
      <c r="T1847" s="241" t="s">
        <v>259</v>
      </c>
      <c r="U1847" s="223">
        <v>0</v>
      </c>
      <c r="V1847" s="223">
        <f>ROUND(E1847*U1847,2)</f>
        <v>0</v>
      </c>
      <c r="W1847" s="223"/>
      <c r="X1847" s="223" t="s">
        <v>462</v>
      </c>
      <c r="Y1847" s="223" t="s">
        <v>261</v>
      </c>
      <c r="Z1847" s="212"/>
      <c r="AA1847" s="212"/>
      <c r="AB1847" s="212"/>
      <c r="AC1847" s="212"/>
      <c r="AD1847" s="212"/>
      <c r="AE1847" s="212"/>
      <c r="AF1847" s="212"/>
      <c r="AG1847" s="212" t="s">
        <v>463</v>
      </c>
      <c r="AH1847" s="212"/>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2" x14ac:dyDescent="0.2">
      <c r="A1848" s="219"/>
      <c r="B1848" s="220"/>
      <c r="C1848" s="247" t="s">
        <v>2289</v>
      </c>
      <c r="D1848" s="225"/>
      <c r="E1848" s="226">
        <v>1</v>
      </c>
      <c r="F1848" s="223"/>
      <c r="G1848" s="223"/>
      <c r="H1848" s="223"/>
      <c r="I1848" s="223"/>
      <c r="J1848" s="223"/>
      <c r="K1848" s="223"/>
      <c r="L1848" s="223"/>
      <c r="M1848" s="223"/>
      <c r="N1848" s="222"/>
      <c r="O1848" s="222"/>
      <c r="P1848" s="222"/>
      <c r="Q1848" s="222"/>
      <c r="R1848" s="223"/>
      <c r="S1848" s="223"/>
      <c r="T1848" s="223"/>
      <c r="U1848" s="223"/>
      <c r="V1848" s="223"/>
      <c r="W1848" s="223"/>
      <c r="X1848" s="223"/>
      <c r="Y1848" s="223"/>
      <c r="Z1848" s="212"/>
      <c r="AA1848" s="212"/>
      <c r="AB1848" s="212"/>
      <c r="AC1848" s="212"/>
      <c r="AD1848" s="212"/>
      <c r="AE1848" s="212"/>
      <c r="AF1848" s="212"/>
      <c r="AG1848" s="212" t="s">
        <v>289</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ht="22.5" outlineLevel="1" x14ac:dyDescent="0.2">
      <c r="A1849" s="235">
        <v>444</v>
      </c>
      <c r="B1849" s="236" t="s">
        <v>2290</v>
      </c>
      <c r="C1849" s="245" t="s">
        <v>2291</v>
      </c>
      <c r="D1849" s="237" t="s">
        <v>2288</v>
      </c>
      <c r="E1849" s="238">
        <v>1</v>
      </c>
      <c r="F1849" s="239"/>
      <c r="G1849" s="240">
        <f>ROUND(E1849*F1849,2)</f>
        <v>0</v>
      </c>
      <c r="H1849" s="239"/>
      <c r="I1849" s="240">
        <f>ROUND(E1849*H1849,2)</f>
        <v>0</v>
      </c>
      <c r="J1849" s="239"/>
      <c r="K1849" s="240">
        <f>ROUND(E1849*J1849,2)</f>
        <v>0</v>
      </c>
      <c r="L1849" s="240">
        <v>21</v>
      </c>
      <c r="M1849" s="240">
        <f>G1849*(1+L1849/100)</f>
        <v>0</v>
      </c>
      <c r="N1849" s="238">
        <v>1.5299999999999999E-2</v>
      </c>
      <c r="O1849" s="238">
        <f>ROUND(E1849*N1849,2)</f>
        <v>0.02</v>
      </c>
      <c r="P1849" s="238">
        <v>0</v>
      </c>
      <c r="Q1849" s="238">
        <f>ROUND(E1849*P1849,2)</f>
        <v>0</v>
      </c>
      <c r="R1849" s="240"/>
      <c r="S1849" s="240" t="s">
        <v>649</v>
      </c>
      <c r="T1849" s="241" t="s">
        <v>259</v>
      </c>
      <c r="U1849" s="223">
        <v>0</v>
      </c>
      <c r="V1849" s="223">
        <f>ROUND(E1849*U1849,2)</f>
        <v>0</v>
      </c>
      <c r="W1849" s="223"/>
      <c r="X1849" s="223" t="s">
        <v>462</v>
      </c>
      <c r="Y1849" s="223" t="s">
        <v>261</v>
      </c>
      <c r="Z1849" s="212"/>
      <c r="AA1849" s="212"/>
      <c r="AB1849" s="212"/>
      <c r="AC1849" s="212"/>
      <c r="AD1849" s="212"/>
      <c r="AE1849" s="212"/>
      <c r="AF1849" s="212"/>
      <c r="AG1849" s="212" t="s">
        <v>463</v>
      </c>
      <c r="AH1849" s="212"/>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2" x14ac:dyDescent="0.2">
      <c r="A1850" s="219"/>
      <c r="B1850" s="220"/>
      <c r="C1850" s="247" t="s">
        <v>2292</v>
      </c>
      <c r="D1850" s="225"/>
      <c r="E1850" s="226">
        <v>1</v>
      </c>
      <c r="F1850" s="223"/>
      <c r="G1850" s="223"/>
      <c r="H1850" s="223"/>
      <c r="I1850" s="223"/>
      <c r="J1850" s="223"/>
      <c r="K1850" s="223"/>
      <c r="L1850" s="223"/>
      <c r="M1850" s="223"/>
      <c r="N1850" s="222"/>
      <c r="O1850" s="222"/>
      <c r="P1850" s="222"/>
      <c r="Q1850" s="222"/>
      <c r="R1850" s="223"/>
      <c r="S1850" s="223"/>
      <c r="T1850" s="223"/>
      <c r="U1850" s="223"/>
      <c r="V1850" s="223"/>
      <c r="W1850" s="223"/>
      <c r="X1850" s="223"/>
      <c r="Y1850" s="223"/>
      <c r="Z1850" s="212"/>
      <c r="AA1850" s="212"/>
      <c r="AB1850" s="212"/>
      <c r="AC1850" s="212"/>
      <c r="AD1850" s="212"/>
      <c r="AE1850" s="212"/>
      <c r="AF1850" s="212"/>
      <c r="AG1850" s="212" t="s">
        <v>289</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ht="22.5" outlineLevel="1" x14ac:dyDescent="0.2">
      <c r="A1851" s="235">
        <v>445</v>
      </c>
      <c r="B1851" s="236" t="s">
        <v>2293</v>
      </c>
      <c r="C1851" s="245" t="s">
        <v>2294</v>
      </c>
      <c r="D1851" s="237" t="s">
        <v>2288</v>
      </c>
      <c r="E1851" s="238">
        <v>1</v>
      </c>
      <c r="F1851" s="239"/>
      <c r="G1851" s="240">
        <f>ROUND(E1851*F1851,2)</f>
        <v>0</v>
      </c>
      <c r="H1851" s="239"/>
      <c r="I1851" s="240">
        <f>ROUND(E1851*H1851,2)</f>
        <v>0</v>
      </c>
      <c r="J1851" s="239"/>
      <c r="K1851" s="240">
        <f>ROUND(E1851*J1851,2)</f>
        <v>0</v>
      </c>
      <c r="L1851" s="240">
        <v>21</v>
      </c>
      <c r="M1851" s="240">
        <f>G1851*(1+L1851/100)</f>
        <v>0</v>
      </c>
      <c r="N1851" s="238">
        <v>1.5299999999999999E-2</v>
      </c>
      <c r="O1851" s="238">
        <f>ROUND(E1851*N1851,2)</f>
        <v>0.02</v>
      </c>
      <c r="P1851" s="238">
        <v>0</v>
      </c>
      <c r="Q1851" s="238">
        <f>ROUND(E1851*P1851,2)</f>
        <v>0</v>
      </c>
      <c r="R1851" s="240"/>
      <c r="S1851" s="240" t="s">
        <v>649</v>
      </c>
      <c r="T1851" s="241" t="s">
        <v>259</v>
      </c>
      <c r="U1851" s="223">
        <v>0</v>
      </c>
      <c r="V1851" s="223">
        <f>ROUND(E1851*U1851,2)</f>
        <v>0</v>
      </c>
      <c r="W1851" s="223"/>
      <c r="X1851" s="223" t="s">
        <v>462</v>
      </c>
      <c r="Y1851" s="223" t="s">
        <v>261</v>
      </c>
      <c r="Z1851" s="212"/>
      <c r="AA1851" s="212"/>
      <c r="AB1851" s="212"/>
      <c r="AC1851" s="212"/>
      <c r="AD1851" s="212"/>
      <c r="AE1851" s="212"/>
      <c r="AF1851" s="212"/>
      <c r="AG1851" s="212" t="s">
        <v>463</v>
      </c>
      <c r="AH1851" s="212"/>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2" x14ac:dyDescent="0.2">
      <c r="A1852" s="219"/>
      <c r="B1852" s="220"/>
      <c r="C1852" s="247" t="s">
        <v>2295</v>
      </c>
      <c r="D1852" s="225"/>
      <c r="E1852" s="226">
        <v>1</v>
      </c>
      <c r="F1852" s="223"/>
      <c r="G1852" s="223"/>
      <c r="H1852" s="223"/>
      <c r="I1852" s="223"/>
      <c r="J1852" s="223"/>
      <c r="K1852" s="223"/>
      <c r="L1852" s="223"/>
      <c r="M1852" s="223"/>
      <c r="N1852" s="222"/>
      <c r="O1852" s="222"/>
      <c r="P1852" s="222"/>
      <c r="Q1852" s="222"/>
      <c r="R1852" s="223"/>
      <c r="S1852" s="223"/>
      <c r="T1852" s="223"/>
      <c r="U1852" s="223"/>
      <c r="V1852" s="223"/>
      <c r="W1852" s="223"/>
      <c r="X1852" s="223"/>
      <c r="Y1852" s="223"/>
      <c r="Z1852" s="212"/>
      <c r="AA1852" s="212"/>
      <c r="AB1852" s="212"/>
      <c r="AC1852" s="212"/>
      <c r="AD1852" s="212"/>
      <c r="AE1852" s="212"/>
      <c r="AF1852" s="212"/>
      <c r="AG1852" s="212" t="s">
        <v>289</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1" x14ac:dyDescent="0.2">
      <c r="A1853" s="235">
        <v>446</v>
      </c>
      <c r="B1853" s="236" t="s">
        <v>2296</v>
      </c>
      <c r="C1853" s="245" t="s">
        <v>2297</v>
      </c>
      <c r="D1853" s="237" t="s">
        <v>321</v>
      </c>
      <c r="E1853" s="238">
        <v>2.2327300000000001</v>
      </c>
      <c r="F1853" s="239"/>
      <c r="G1853" s="240">
        <f>ROUND(E1853*F1853,2)</f>
        <v>0</v>
      </c>
      <c r="H1853" s="239"/>
      <c r="I1853" s="240">
        <f>ROUND(E1853*H1853,2)</f>
        <v>0</v>
      </c>
      <c r="J1853" s="239"/>
      <c r="K1853" s="240">
        <f>ROUND(E1853*J1853,2)</f>
        <v>0</v>
      </c>
      <c r="L1853" s="240">
        <v>21</v>
      </c>
      <c r="M1853" s="240">
        <f>G1853*(1+L1853/100)</f>
        <v>0</v>
      </c>
      <c r="N1853" s="238">
        <v>1.47E-2</v>
      </c>
      <c r="O1853" s="238">
        <f>ROUND(E1853*N1853,2)</f>
        <v>0.03</v>
      </c>
      <c r="P1853" s="238">
        <v>0</v>
      </c>
      <c r="Q1853" s="238">
        <f>ROUND(E1853*P1853,2)</f>
        <v>0</v>
      </c>
      <c r="R1853" s="240"/>
      <c r="S1853" s="240" t="s">
        <v>649</v>
      </c>
      <c r="T1853" s="241" t="s">
        <v>258</v>
      </c>
      <c r="U1853" s="223">
        <v>0</v>
      </c>
      <c r="V1853" s="223">
        <f>ROUND(E1853*U1853,2)</f>
        <v>0</v>
      </c>
      <c r="W1853" s="223"/>
      <c r="X1853" s="223" t="s">
        <v>462</v>
      </c>
      <c r="Y1853" s="223" t="s">
        <v>261</v>
      </c>
      <c r="Z1853" s="212"/>
      <c r="AA1853" s="212"/>
      <c r="AB1853" s="212"/>
      <c r="AC1853" s="212"/>
      <c r="AD1853" s="212"/>
      <c r="AE1853" s="212"/>
      <c r="AF1853" s="212"/>
      <c r="AG1853" s="212" t="s">
        <v>463</v>
      </c>
      <c r="AH1853" s="212"/>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2" x14ac:dyDescent="0.2">
      <c r="A1854" s="219"/>
      <c r="B1854" s="220"/>
      <c r="C1854" s="270" t="s">
        <v>696</v>
      </c>
      <c r="D1854" s="252"/>
      <c r="E1854" s="253"/>
      <c r="F1854" s="223"/>
      <c r="G1854" s="223"/>
      <c r="H1854" s="223"/>
      <c r="I1854" s="223"/>
      <c r="J1854" s="223"/>
      <c r="K1854" s="223"/>
      <c r="L1854" s="223"/>
      <c r="M1854" s="223"/>
      <c r="N1854" s="222"/>
      <c r="O1854" s="222"/>
      <c r="P1854" s="222"/>
      <c r="Q1854" s="222"/>
      <c r="R1854" s="223"/>
      <c r="S1854" s="223"/>
      <c r="T1854" s="223"/>
      <c r="U1854" s="223"/>
      <c r="V1854" s="223"/>
      <c r="W1854" s="223"/>
      <c r="X1854" s="223"/>
      <c r="Y1854" s="223"/>
      <c r="Z1854" s="212"/>
      <c r="AA1854" s="212"/>
      <c r="AB1854" s="212"/>
      <c r="AC1854" s="212"/>
      <c r="AD1854" s="212"/>
      <c r="AE1854" s="212"/>
      <c r="AF1854" s="212"/>
      <c r="AG1854" s="212" t="s">
        <v>289</v>
      </c>
      <c r="AH1854" s="212"/>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71" t="s">
        <v>2298</v>
      </c>
      <c r="D1855" s="252"/>
      <c r="E1855" s="253"/>
      <c r="F1855" s="223"/>
      <c r="G1855" s="223"/>
      <c r="H1855" s="223"/>
      <c r="I1855" s="223"/>
      <c r="J1855" s="223"/>
      <c r="K1855" s="223"/>
      <c r="L1855" s="223"/>
      <c r="M1855" s="223"/>
      <c r="N1855" s="222"/>
      <c r="O1855" s="222"/>
      <c r="P1855" s="222"/>
      <c r="Q1855" s="222"/>
      <c r="R1855" s="223"/>
      <c r="S1855" s="223"/>
      <c r="T1855" s="223"/>
      <c r="U1855" s="223"/>
      <c r="V1855" s="223"/>
      <c r="W1855" s="223"/>
      <c r="X1855" s="223"/>
      <c r="Y1855" s="223"/>
      <c r="Z1855" s="212"/>
      <c r="AA1855" s="212"/>
      <c r="AB1855" s="212"/>
      <c r="AC1855" s="212"/>
      <c r="AD1855" s="212"/>
      <c r="AE1855" s="212"/>
      <c r="AF1855" s="212"/>
      <c r="AG1855" s="212" t="s">
        <v>289</v>
      </c>
      <c r="AH1855" s="212">
        <v>2</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19"/>
      <c r="B1856" s="220"/>
      <c r="C1856" s="271" t="s">
        <v>2299</v>
      </c>
      <c r="D1856" s="252"/>
      <c r="E1856" s="253">
        <v>0.37259999999999999</v>
      </c>
      <c r="F1856" s="223"/>
      <c r="G1856" s="223"/>
      <c r="H1856" s="223"/>
      <c r="I1856" s="223"/>
      <c r="J1856" s="223"/>
      <c r="K1856" s="223"/>
      <c r="L1856" s="223"/>
      <c r="M1856" s="223"/>
      <c r="N1856" s="222"/>
      <c r="O1856" s="222"/>
      <c r="P1856" s="222"/>
      <c r="Q1856" s="222"/>
      <c r="R1856" s="223"/>
      <c r="S1856" s="223"/>
      <c r="T1856" s="223"/>
      <c r="U1856" s="223"/>
      <c r="V1856" s="223"/>
      <c r="W1856" s="223"/>
      <c r="X1856" s="223"/>
      <c r="Y1856" s="223"/>
      <c r="Z1856" s="212"/>
      <c r="AA1856" s="212"/>
      <c r="AB1856" s="212"/>
      <c r="AC1856" s="212"/>
      <c r="AD1856" s="212"/>
      <c r="AE1856" s="212"/>
      <c r="AF1856" s="212"/>
      <c r="AG1856" s="212" t="s">
        <v>289</v>
      </c>
      <c r="AH1856" s="212">
        <v>2</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19"/>
      <c r="B1857" s="220"/>
      <c r="C1857" s="271" t="s">
        <v>2300</v>
      </c>
      <c r="D1857" s="252"/>
      <c r="E1857" s="253">
        <v>0.44159999999999999</v>
      </c>
      <c r="F1857" s="223"/>
      <c r="G1857" s="223"/>
      <c r="H1857" s="223"/>
      <c r="I1857" s="223"/>
      <c r="J1857" s="223"/>
      <c r="K1857" s="223"/>
      <c r="L1857" s="223"/>
      <c r="M1857" s="223"/>
      <c r="N1857" s="222"/>
      <c r="O1857" s="222"/>
      <c r="P1857" s="222"/>
      <c r="Q1857" s="222"/>
      <c r="R1857" s="223"/>
      <c r="S1857" s="223"/>
      <c r="T1857" s="223"/>
      <c r="U1857" s="223"/>
      <c r="V1857" s="223"/>
      <c r="W1857" s="223"/>
      <c r="X1857" s="223"/>
      <c r="Y1857" s="223"/>
      <c r="Z1857" s="212"/>
      <c r="AA1857" s="212"/>
      <c r="AB1857" s="212"/>
      <c r="AC1857" s="212"/>
      <c r="AD1857" s="212"/>
      <c r="AE1857" s="212"/>
      <c r="AF1857" s="212"/>
      <c r="AG1857" s="212" t="s">
        <v>289</v>
      </c>
      <c r="AH1857" s="212">
        <v>2</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19"/>
      <c r="B1858" s="220"/>
      <c r="C1858" s="271" t="s">
        <v>2301</v>
      </c>
      <c r="D1858" s="252"/>
      <c r="E1858" s="253">
        <v>0.44159999999999999</v>
      </c>
      <c r="F1858" s="223"/>
      <c r="G1858" s="223"/>
      <c r="H1858" s="223"/>
      <c r="I1858" s="223"/>
      <c r="J1858" s="223"/>
      <c r="K1858" s="223"/>
      <c r="L1858" s="223"/>
      <c r="M1858" s="223"/>
      <c r="N1858" s="222"/>
      <c r="O1858" s="222"/>
      <c r="P1858" s="222"/>
      <c r="Q1858" s="222"/>
      <c r="R1858" s="223"/>
      <c r="S1858" s="223"/>
      <c r="T1858" s="223"/>
      <c r="U1858" s="223"/>
      <c r="V1858" s="223"/>
      <c r="W1858" s="223"/>
      <c r="X1858" s="223"/>
      <c r="Y1858" s="223"/>
      <c r="Z1858" s="212"/>
      <c r="AA1858" s="212"/>
      <c r="AB1858" s="212"/>
      <c r="AC1858" s="212"/>
      <c r="AD1858" s="212"/>
      <c r="AE1858" s="212"/>
      <c r="AF1858" s="212"/>
      <c r="AG1858" s="212" t="s">
        <v>289</v>
      </c>
      <c r="AH1858" s="212">
        <v>2</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19"/>
      <c r="B1859" s="220"/>
      <c r="C1859" s="271" t="s">
        <v>2302</v>
      </c>
      <c r="D1859" s="252"/>
      <c r="E1859" s="253">
        <v>0.42435</v>
      </c>
      <c r="F1859" s="223"/>
      <c r="G1859" s="223"/>
      <c r="H1859" s="223"/>
      <c r="I1859" s="223"/>
      <c r="J1859" s="223"/>
      <c r="K1859" s="223"/>
      <c r="L1859" s="223"/>
      <c r="M1859" s="223"/>
      <c r="N1859" s="222"/>
      <c r="O1859" s="222"/>
      <c r="P1859" s="222"/>
      <c r="Q1859" s="222"/>
      <c r="R1859" s="223"/>
      <c r="S1859" s="223"/>
      <c r="T1859" s="223"/>
      <c r="U1859" s="223"/>
      <c r="V1859" s="223"/>
      <c r="W1859" s="223"/>
      <c r="X1859" s="223"/>
      <c r="Y1859" s="223"/>
      <c r="Z1859" s="212"/>
      <c r="AA1859" s="212"/>
      <c r="AB1859" s="212"/>
      <c r="AC1859" s="212"/>
      <c r="AD1859" s="212"/>
      <c r="AE1859" s="212"/>
      <c r="AF1859" s="212"/>
      <c r="AG1859" s="212" t="s">
        <v>289</v>
      </c>
      <c r="AH1859" s="212">
        <v>2</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71" t="s">
        <v>2303</v>
      </c>
      <c r="D1860" s="252"/>
      <c r="E1860" s="253">
        <v>0.34960000000000002</v>
      </c>
      <c r="F1860" s="223"/>
      <c r="G1860" s="223"/>
      <c r="H1860" s="223"/>
      <c r="I1860" s="223"/>
      <c r="J1860" s="223"/>
      <c r="K1860" s="223"/>
      <c r="L1860" s="223"/>
      <c r="M1860" s="223"/>
      <c r="N1860" s="222"/>
      <c r="O1860" s="222"/>
      <c r="P1860" s="222"/>
      <c r="Q1860" s="222"/>
      <c r="R1860" s="223"/>
      <c r="S1860" s="223"/>
      <c r="T1860" s="223"/>
      <c r="U1860" s="223"/>
      <c r="V1860" s="223"/>
      <c r="W1860" s="223"/>
      <c r="X1860" s="223"/>
      <c r="Y1860" s="223"/>
      <c r="Z1860" s="212"/>
      <c r="AA1860" s="212"/>
      <c r="AB1860" s="212"/>
      <c r="AC1860" s="212"/>
      <c r="AD1860" s="212"/>
      <c r="AE1860" s="212"/>
      <c r="AF1860" s="212"/>
      <c r="AG1860" s="212" t="s">
        <v>289</v>
      </c>
      <c r="AH1860" s="212">
        <v>2</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72" t="s">
        <v>701</v>
      </c>
      <c r="D1861" s="254"/>
      <c r="E1861" s="255">
        <v>2.0297499999999999</v>
      </c>
      <c r="F1861" s="223"/>
      <c r="G1861" s="223"/>
      <c r="H1861" s="223"/>
      <c r="I1861" s="223"/>
      <c r="J1861" s="223"/>
      <c r="K1861" s="223"/>
      <c r="L1861" s="223"/>
      <c r="M1861" s="223"/>
      <c r="N1861" s="222"/>
      <c r="O1861" s="222"/>
      <c r="P1861" s="222"/>
      <c r="Q1861" s="222"/>
      <c r="R1861" s="223"/>
      <c r="S1861" s="223"/>
      <c r="T1861" s="223"/>
      <c r="U1861" s="223"/>
      <c r="V1861" s="223"/>
      <c r="W1861" s="223"/>
      <c r="X1861" s="223"/>
      <c r="Y1861" s="223"/>
      <c r="Z1861" s="212"/>
      <c r="AA1861" s="212"/>
      <c r="AB1861" s="212"/>
      <c r="AC1861" s="212"/>
      <c r="AD1861" s="212"/>
      <c r="AE1861" s="212"/>
      <c r="AF1861" s="212"/>
      <c r="AG1861" s="212" t="s">
        <v>289</v>
      </c>
      <c r="AH1861" s="212">
        <v>3</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19"/>
      <c r="B1862" s="220"/>
      <c r="C1862" s="270" t="s">
        <v>702</v>
      </c>
      <c r="D1862" s="252"/>
      <c r="E1862" s="253"/>
      <c r="F1862" s="223"/>
      <c r="G1862" s="223"/>
      <c r="H1862" s="223"/>
      <c r="I1862" s="223"/>
      <c r="J1862" s="223"/>
      <c r="K1862" s="223"/>
      <c r="L1862" s="223"/>
      <c r="M1862" s="223"/>
      <c r="N1862" s="222"/>
      <c r="O1862" s="222"/>
      <c r="P1862" s="222"/>
      <c r="Q1862" s="222"/>
      <c r="R1862" s="223"/>
      <c r="S1862" s="223"/>
      <c r="T1862" s="223"/>
      <c r="U1862" s="223"/>
      <c r="V1862" s="223"/>
      <c r="W1862" s="223"/>
      <c r="X1862" s="223"/>
      <c r="Y1862" s="223"/>
      <c r="Z1862" s="212"/>
      <c r="AA1862" s="212"/>
      <c r="AB1862" s="212"/>
      <c r="AC1862" s="212"/>
      <c r="AD1862" s="212"/>
      <c r="AE1862" s="212"/>
      <c r="AF1862" s="212"/>
      <c r="AG1862" s="212" t="s">
        <v>289</v>
      </c>
      <c r="AH1862" s="212"/>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19"/>
      <c r="B1863" s="220"/>
      <c r="C1863" s="247" t="s">
        <v>2304</v>
      </c>
      <c r="D1863" s="225"/>
      <c r="E1863" s="226">
        <v>2.2327300000000001</v>
      </c>
      <c r="F1863" s="223"/>
      <c r="G1863" s="223"/>
      <c r="H1863" s="223"/>
      <c r="I1863" s="223"/>
      <c r="J1863" s="223"/>
      <c r="K1863" s="223"/>
      <c r="L1863" s="223"/>
      <c r="M1863" s="223"/>
      <c r="N1863" s="222"/>
      <c r="O1863" s="222"/>
      <c r="P1863" s="222"/>
      <c r="Q1863" s="222"/>
      <c r="R1863" s="223"/>
      <c r="S1863" s="223"/>
      <c r="T1863" s="223"/>
      <c r="U1863" s="223"/>
      <c r="V1863" s="223"/>
      <c r="W1863" s="223"/>
      <c r="X1863" s="223"/>
      <c r="Y1863" s="223"/>
      <c r="Z1863" s="212"/>
      <c r="AA1863" s="212"/>
      <c r="AB1863" s="212"/>
      <c r="AC1863" s="212"/>
      <c r="AD1863" s="212"/>
      <c r="AE1863" s="212"/>
      <c r="AF1863" s="212"/>
      <c r="AG1863" s="212" t="s">
        <v>289</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1" x14ac:dyDescent="0.2">
      <c r="A1864" s="235">
        <v>447</v>
      </c>
      <c r="B1864" s="236" t="s">
        <v>2305</v>
      </c>
      <c r="C1864" s="245" t="s">
        <v>2306</v>
      </c>
      <c r="D1864" s="237" t="s">
        <v>321</v>
      </c>
      <c r="E1864" s="238">
        <v>2.4748000000000001</v>
      </c>
      <c r="F1864" s="239"/>
      <c r="G1864" s="240">
        <f>ROUND(E1864*F1864,2)</f>
        <v>0</v>
      </c>
      <c r="H1864" s="239"/>
      <c r="I1864" s="240">
        <f>ROUND(E1864*H1864,2)</f>
        <v>0</v>
      </c>
      <c r="J1864" s="239"/>
      <c r="K1864" s="240">
        <f>ROUND(E1864*J1864,2)</f>
        <v>0</v>
      </c>
      <c r="L1864" s="240">
        <v>21</v>
      </c>
      <c r="M1864" s="240">
        <f>G1864*(1+L1864/100)</f>
        <v>0</v>
      </c>
      <c r="N1864" s="238">
        <v>2.6100000000000002E-2</v>
      </c>
      <c r="O1864" s="238">
        <f>ROUND(E1864*N1864,2)</f>
        <v>0.06</v>
      </c>
      <c r="P1864" s="238">
        <v>0</v>
      </c>
      <c r="Q1864" s="238">
        <f>ROUND(E1864*P1864,2)</f>
        <v>0</v>
      </c>
      <c r="R1864" s="240"/>
      <c r="S1864" s="240" t="s">
        <v>649</v>
      </c>
      <c r="T1864" s="241" t="s">
        <v>258</v>
      </c>
      <c r="U1864" s="223">
        <v>0</v>
      </c>
      <c r="V1864" s="223">
        <f>ROUND(E1864*U1864,2)</f>
        <v>0</v>
      </c>
      <c r="W1864" s="223"/>
      <c r="X1864" s="223" t="s">
        <v>462</v>
      </c>
      <c r="Y1864" s="223" t="s">
        <v>261</v>
      </c>
      <c r="Z1864" s="212"/>
      <c r="AA1864" s="212"/>
      <c r="AB1864" s="212"/>
      <c r="AC1864" s="212"/>
      <c r="AD1864" s="212"/>
      <c r="AE1864" s="212"/>
      <c r="AF1864" s="212"/>
      <c r="AG1864" s="212" t="s">
        <v>463</v>
      </c>
      <c r="AH1864" s="212"/>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2" x14ac:dyDescent="0.2">
      <c r="A1865" s="219"/>
      <c r="B1865" s="220"/>
      <c r="C1865" s="247" t="s">
        <v>2307</v>
      </c>
      <c r="D1865" s="225"/>
      <c r="E1865" s="226"/>
      <c r="F1865" s="223"/>
      <c r="G1865" s="223"/>
      <c r="H1865" s="223"/>
      <c r="I1865" s="223"/>
      <c r="J1865" s="223"/>
      <c r="K1865" s="223"/>
      <c r="L1865" s="223"/>
      <c r="M1865" s="223"/>
      <c r="N1865" s="222"/>
      <c r="O1865" s="222"/>
      <c r="P1865" s="222"/>
      <c r="Q1865" s="222"/>
      <c r="R1865" s="223"/>
      <c r="S1865" s="223"/>
      <c r="T1865" s="223"/>
      <c r="U1865" s="223"/>
      <c r="V1865" s="223"/>
      <c r="W1865" s="223"/>
      <c r="X1865" s="223"/>
      <c r="Y1865" s="223"/>
      <c r="Z1865" s="212"/>
      <c r="AA1865" s="212"/>
      <c r="AB1865" s="212"/>
      <c r="AC1865" s="212"/>
      <c r="AD1865" s="212"/>
      <c r="AE1865" s="212"/>
      <c r="AF1865" s="212"/>
      <c r="AG1865" s="212" t="s">
        <v>289</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47" t="s">
        <v>2308</v>
      </c>
      <c r="D1866" s="225"/>
      <c r="E1866" s="226">
        <v>2.4748000000000001</v>
      </c>
      <c r="F1866" s="223"/>
      <c r="G1866" s="223"/>
      <c r="H1866" s="223"/>
      <c r="I1866" s="223"/>
      <c r="J1866" s="223"/>
      <c r="K1866" s="223"/>
      <c r="L1866" s="223"/>
      <c r="M1866" s="223"/>
      <c r="N1866" s="222"/>
      <c r="O1866" s="222"/>
      <c r="P1866" s="222"/>
      <c r="Q1866" s="222"/>
      <c r="R1866" s="223"/>
      <c r="S1866" s="223"/>
      <c r="T1866" s="223"/>
      <c r="U1866" s="223"/>
      <c r="V1866" s="223"/>
      <c r="W1866" s="223"/>
      <c r="X1866" s="223"/>
      <c r="Y1866" s="223"/>
      <c r="Z1866" s="212"/>
      <c r="AA1866" s="212"/>
      <c r="AB1866" s="212"/>
      <c r="AC1866" s="212"/>
      <c r="AD1866" s="212"/>
      <c r="AE1866" s="212"/>
      <c r="AF1866" s="212"/>
      <c r="AG1866" s="212" t="s">
        <v>289</v>
      </c>
      <c r="AH1866" s="212">
        <v>5</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ht="22.5" outlineLevel="1" x14ac:dyDescent="0.2">
      <c r="A1867" s="257">
        <v>448</v>
      </c>
      <c r="B1867" s="258" t="s">
        <v>2309</v>
      </c>
      <c r="C1867" s="268" t="s">
        <v>2310</v>
      </c>
      <c r="D1867" s="259" t="s">
        <v>2288</v>
      </c>
      <c r="E1867" s="260">
        <v>1</v>
      </c>
      <c r="F1867" s="261"/>
      <c r="G1867" s="262">
        <f>ROUND(E1867*F1867,2)</f>
        <v>0</v>
      </c>
      <c r="H1867" s="261"/>
      <c r="I1867" s="262">
        <f>ROUND(E1867*H1867,2)</f>
        <v>0</v>
      </c>
      <c r="J1867" s="261"/>
      <c r="K1867" s="262">
        <f>ROUND(E1867*J1867,2)</f>
        <v>0</v>
      </c>
      <c r="L1867" s="262">
        <v>21</v>
      </c>
      <c r="M1867" s="262">
        <f>G1867*(1+L1867/100)</f>
        <v>0</v>
      </c>
      <c r="N1867" s="260">
        <v>1.2500000000000001E-2</v>
      </c>
      <c r="O1867" s="260">
        <f>ROUND(E1867*N1867,2)</f>
        <v>0.01</v>
      </c>
      <c r="P1867" s="260">
        <v>0</v>
      </c>
      <c r="Q1867" s="260">
        <f>ROUND(E1867*P1867,2)</f>
        <v>0</v>
      </c>
      <c r="R1867" s="262"/>
      <c r="S1867" s="262" t="s">
        <v>649</v>
      </c>
      <c r="T1867" s="263" t="s">
        <v>259</v>
      </c>
      <c r="U1867" s="223">
        <v>0</v>
      </c>
      <c r="V1867" s="223">
        <f>ROUND(E1867*U1867,2)</f>
        <v>0</v>
      </c>
      <c r="W1867" s="223"/>
      <c r="X1867" s="223" t="s">
        <v>462</v>
      </c>
      <c r="Y1867" s="223" t="s">
        <v>261</v>
      </c>
      <c r="Z1867" s="212"/>
      <c r="AA1867" s="212"/>
      <c r="AB1867" s="212"/>
      <c r="AC1867" s="212"/>
      <c r="AD1867" s="212"/>
      <c r="AE1867" s="212"/>
      <c r="AF1867" s="212"/>
      <c r="AG1867" s="212" t="s">
        <v>463</v>
      </c>
      <c r="AH1867" s="212"/>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ht="22.5" outlineLevel="1" x14ac:dyDescent="0.2">
      <c r="A1868" s="235">
        <v>449</v>
      </c>
      <c r="B1868" s="236" t="s">
        <v>2311</v>
      </c>
      <c r="C1868" s="245" t="s">
        <v>2312</v>
      </c>
      <c r="D1868" s="237" t="s">
        <v>368</v>
      </c>
      <c r="E1868" s="238">
        <v>1</v>
      </c>
      <c r="F1868" s="239"/>
      <c r="G1868" s="240">
        <f>ROUND(E1868*F1868,2)</f>
        <v>0</v>
      </c>
      <c r="H1868" s="239"/>
      <c r="I1868" s="240">
        <f>ROUND(E1868*H1868,2)</f>
        <v>0</v>
      </c>
      <c r="J1868" s="239"/>
      <c r="K1868" s="240">
        <f>ROUND(E1868*J1868,2)</f>
        <v>0</v>
      </c>
      <c r="L1868" s="240">
        <v>21</v>
      </c>
      <c r="M1868" s="240">
        <f>G1868*(1+L1868/100)</f>
        <v>0</v>
      </c>
      <c r="N1868" s="238">
        <v>5.7000000000000002E-2</v>
      </c>
      <c r="O1868" s="238">
        <f>ROUND(E1868*N1868,2)</f>
        <v>0.06</v>
      </c>
      <c r="P1868" s="238">
        <v>0</v>
      </c>
      <c r="Q1868" s="238">
        <f>ROUND(E1868*P1868,2)</f>
        <v>0</v>
      </c>
      <c r="R1868" s="240"/>
      <c r="S1868" s="240" t="s">
        <v>649</v>
      </c>
      <c r="T1868" s="241" t="s">
        <v>259</v>
      </c>
      <c r="U1868" s="223">
        <v>0</v>
      </c>
      <c r="V1868" s="223">
        <f>ROUND(E1868*U1868,2)</f>
        <v>0</v>
      </c>
      <c r="W1868" s="223"/>
      <c r="X1868" s="223" t="s">
        <v>462</v>
      </c>
      <c r="Y1868" s="223" t="s">
        <v>261</v>
      </c>
      <c r="Z1868" s="212"/>
      <c r="AA1868" s="212"/>
      <c r="AB1868" s="212"/>
      <c r="AC1868" s="212"/>
      <c r="AD1868" s="212"/>
      <c r="AE1868" s="212"/>
      <c r="AF1868" s="212"/>
      <c r="AG1868" s="212" t="s">
        <v>463</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2" x14ac:dyDescent="0.2">
      <c r="A1869" s="219"/>
      <c r="B1869" s="220"/>
      <c r="C1869" s="247" t="s">
        <v>2313</v>
      </c>
      <c r="D1869" s="225"/>
      <c r="E1869" s="226">
        <v>1</v>
      </c>
      <c r="F1869" s="223"/>
      <c r="G1869" s="223"/>
      <c r="H1869" s="223"/>
      <c r="I1869" s="223"/>
      <c r="J1869" s="223"/>
      <c r="K1869" s="223"/>
      <c r="L1869" s="223"/>
      <c r="M1869" s="223"/>
      <c r="N1869" s="222"/>
      <c r="O1869" s="222"/>
      <c r="P1869" s="222"/>
      <c r="Q1869" s="222"/>
      <c r="R1869" s="223"/>
      <c r="S1869" s="223"/>
      <c r="T1869" s="223"/>
      <c r="U1869" s="223"/>
      <c r="V1869" s="223"/>
      <c r="W1869" s="223"/>
      <c r="X1869" s="223"/>
      <c r="Y1869" s="223"/>
      <c r="Z1869" s="212"/>
      <c r="AA1869" s="212"/>
      <c r="AB1869" s="212"/>
      <c r="AC1869" s="212"/>
      <c r="AD1869" s="212"/>
      <c r="AE1869" s="212"/>
      <c r="AF1869" s="212"/>
      <c r="AG1869" s="212" t="s">
        <v>289</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ht="22.5" outlineLevel="1" x14ac:dyDescent="0.2">
      <c r="A1870" s="235">
        <v>450</v>
      </c>
      <c r="B1870" s="236" t="s">
        <v>2314</v>
      </c>
      <c r="C1870" s="245" t="s">
        <v>2315</v>
      </c>
      <c r="D1870" s="237" t="s">
        <v>368</v>
      </c>
      <c r="E1870" s="238">
        <v>1</v>
      </c>
      <c r="F1870" s="239"/>
      <c r="G1870" s="240">
        <f>ROUND(E1870*F1870,2)</f>
        <v>0</v>
      </c>
      <c r="H1870" s="239"/>
      <c r="I1870" s="240">
        <f>ROUND(E1870*H1870,2)</f>
        <v>0</v>
      </c>
      <c r="J1870" s="239"/>
      <c r="K1870" s="240">
        <f>ROUND(E1870*J1870,2)</f>
        <v>0</v>
      </c>
      <c r="L1870" s="240">
        <v>21</v>
      </c>
      <c r="M1870" s="240">
        <f>G1870*(1+L1870/100)</f>
        <v>0</v>
      </c>
      <c r="N1870" s="238">
        <v>6.4000000000000001E-2</v>
      </c>
      <c r="O1870" s="238">
        <f>ROUND(E1870*N1870,2)</f>
        <v>0.06</v>
      </c>
      <c r="P1870" s="238">
        <v>0</v>
      </c>
      <c r="Q1870" s="238">
        <f>ROUND(E1870*P1870,2)</f>
        <v>0</v>
      </c>
      <c r="R1870" s="240"/>
      <c r="S1870" s="240" t="s">
        <v>649</v>
      </c>
      <c r="T1870" s="241" t="s">
        <v>259</v>
      </c>
      <c r="U1870" s="223">
        <v>0</v>
      </c>
      <c r="V1870" s="223">
        <f>ROUND(E1870*U1870,2)</f>
        <v>0</v>
      </c>
      <c r="W1870" s="223"/>
      <c r="X1870" s="223" t="s">
        <v>462</v>
      </c>
      <c r="Y1870" s="223" t="s">
        <v>261</v>
      </c>
      <c r="Z1870" s="212"/>
      <c r="AA1870" s="212"/>
      <c r="AB1870" s="212"/>
      <c r="AC1870" s="212"/>
      <c r="AD1870" s="212"/>
      <c r="AE1870" s="212"/>
      <c r="AF1870" s="212"/>
      <c r="AG1870" s="212" t="s">
        <v>463</v>
      </c>
      <c r="AH1870" s="212"/>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2" x14ac:dyDescent="0.2">
      <c r="A1871" s="219"/>
      <c r="B1871" s="220"/>
      <c r="C1871" s="247" t="s">
        <v>2316</v>
      </c>
      <c r="D1871" s="225"/>
      <c r="E1871" s="226">
        <v>1</v>
      </c>
      <c r="F1871" s="223"/>
      <c r="G1871" s="223"/>
      <c r="H1871" s="223"/>
      <c r="I1871" s="223"/>
      <c r="J1871" s="223"/>
      <c r="K1871" s="223"/>
      <c r="L1871" s="223"/>
      <c r="M1871" s="223"/>
      <c r="N1871" s="222"/>
      <c r="O1871" s="222"/>
      <c r="P1871" s="222"/>
      <c r="Q1871" s="222"/>
      <c r="R1871" s="223"/>
      <c r="S1871" s="223"/>
      <c r="T1871" s="223"/>
      <c r="U1871" s="223"/>
      <c r="V1871" s="223"/>
      <c r="W1871" s="223"/>
      <c r="X1871" s="223"/>
      <c r="Y1871" s="223"/>
      <c r="Z1871" s="212"/>
      <c r="AA1871" s="212"/>
      <c r="AB1871" s="212"/>
      <c r="AC1871" s="212"/>
      <c r="AD1871" s="212"/>
      <c r="AE1871" s="212"/>
      <c r="AF1871" s="212"/>
      <c r="AG1871" s="212" t="s">
        <v>289</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ht="22.5" outlineLevel="1" x14ac:dyDescent="0.2">
      <c r="A1872" s="235">
        <v>451</v>
      </c>
      <c r="B1872" s="236" t="s">
        <v>2317</v>
      </c>
      <c r="C1872" s="245" t="s">
        <v>2318</v>
      </c>
      <c r="D1872" s="237" t="s">
        <v>368</v>
      </c>
      <c r="E1872" s="238">
        <v>1</v>
      </c>
      <c r="F1872" s="239"/>
      <c r="G1872" s="240">
        <f>ROUND(E1872*F1872,2)</f>
        <v>0</v>
      </c>
      <c r="H1872" s="239"/>
      <c r="I1872" s="240">
        <f>ROUND(E1872*H1872,2)</f>
        <v>0</v>
      </c>
      <c r="J1872" s="239"/>
      <c r="K1872" s="240">
        <f>ROUND(E1872*J1872,2)</f>
        <v>0</v>
      </c>
      <c r="L1872" s="240">
        <v>21</v>
      </c>
      <c r="M1872" s="240">
        <f>G1872*(1+L1872/100)</f>
        <v>0</v>
      </c>
      <c r="N1872" s="238">
        <v>6.4000000000000001E-2</v>
      </c>
      <c r="O1872" s="238">
        <f>ROUND(E1872*N1872,2)</f>
        <v>0.06</v>
      </c>
      <c r="P1872" s="238">
        <v>0</v>
      </c>
      <c r="Q1872" s="238">
        <f>ROUND(E1872*P1872,2)</f>
        <v>0</v>
      </c>
      <c r="R1872" s="240"/>
      <c r="S1872" s="240" t="s">
        <v>649</v>
      </c>
      <c r="T1872" s="241" t="s">
        <v>259</v>
      </c>
      <c r="U1872" s="223">
        <v>0</v>
      </c>
      <c r="V1872" s="223">
        <f>ROUND(E1872*U1872,2)</f>
        <v>0</v>
      </c>
      <c r="W1872" s="223"/>
      <c r="X1872" s="223" t="s">
        <v>462</v>
      </c>
      <c r="Y1872" s="223" t="s">
        <v>261</v>
      </c>
      <c r="Z1872" s="212"/>
      <c r="AA1872" s="212"/>
      <c r="AB1872" s="212"/>
      <c r="AC1872" s="212"/>
      <c r="AD1872" s="212"/>
      <c r="AE1872" s="212"/>
      <c r="AF1872" s="212"/>
      <c r="AG1872" s="212" t="s">
        <v>463</v>
      </c>
      <c r="AH1872" s="212"/>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2" x14ac:dyDescent="0.2">
      <c r="A1873" s="219"/>
      <c r="B1873" s="220"/>
      <c r="C1873" s="247" t="s">
        <v>2319</v>
      </c>
      <c r="D1873" s="225"/>
      <c r="E1873" s="226">
        <v>1</v>
      </c>
      <c r="F1873" s="223"/>
      <c r="G1873" s="223"/>
      <c r="H1873" s="223"/>
      <c r="I1873" s="223"/>
      <c r="J1873" s="223"/>
      <c r="K1873" s="223"/>
      <c r="L1873" s="223"/>
      <c r="M1873" s="223"/>
      <c r="N1873" s="222"/>
      <c r="O1873" s="222"/>
      <c r="P1873" s="222"/>
      <c r="Q1873" s="222"/>
      <c r="R1873" s="223"/>
      <c r="S1873" s="223"/>
      <c r="T1873" s="223"/>
      <c r="U1873" s="223"/>
      <c r="V1873" s="223"/>
      <c r="W1873" s="223"/>
      <c r="X1873" s="223"/>
      <c r="Y1873" s="223"/>
      <c r="Z1873" s="212"/>
      <c r="AA1873" s="212"/>
      <c r="AB1873" s="212"/>
      <c r="AC1873" s="212"/>
      <c r="AD1873" s="212"/>
      <c r="AE1873" s="212"/>
      <c r="AF1873" s="212"/>
      <c r="AG1873" s="212" t="s">
        <v>289</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ht="45" outlineLevel="1" x14ac:dyDescent="0.2">
      <c r="A1874" s="235">
        <v>452</v>
      </c>
      <c r="B1874" s="236" t="s">
        <v>2320</v>
      </c>
      <c r="C1874" s="245" t="s">
        <v>2321</v>
      </c>
      <c r="D1874" s="237" t="s">
        <v>368</v>
      </c>
      <c r="E1874" s="238">
        <v>13</v>
      </c>
      <c r="F1874" s="239"/>
      <c r="G1874" s="240">
        <f>ROUND(E1874*F1874,2)</f>
        <v>0</v>
      </c>
      <c r="H1874" s="239"/>
      <c r="I1874" s="240">
        <f>ROUND(E1874*H1874,2)</f>
        <v>0</v>
      </c>
      <c r="J1874" s="239"/>
      <c r="K1874" s="240">
        <f>ROUND(E1874*J1874,2)</f>
        <v>0</v>
      </c>
      <c r="L1874" s="240">
        <v>21</v>
      </c>
      <c r="M1874" s="240">
        <f>G1874*(1+L1874/100)</f>
        <v>0</v>
      </c>
      <c r="N1874" s="238">
        <v>1.7000000000000001E-2</v>
      </c>
      <c r="O1874" s="238">
        <f>ROUND(E1874*N1874,2)</f>
        <v>0.22</v>
      </c>
      <c r="P1874" s="238">
        <v>0</v>
      </c>
      <c r="Q1874" s="238">
        <f>ROUND(E1874*P1874,2)</f>
        <v>0</v>
      </c>
      <c r="R1874" s="240" t="s">
        <v>461</v>
      </c>
      <c r="S1874" s="240" t="s">
        <v>258</v>
      </c>
      <c r="T1874" s="241" t="s">
        <v>258</v>
      </c>
      <c r="U1874" s="223">
        <v>0</v>
      </c>
      <c r="V1874" s="223">
        <f>ROUND(E1874*U1874,2)</f>
        <v>0</v>
      </c>
      <c r="W1874" s="223"/>
      <c r="X1874" s="223" t="s">
        <v>462</v>
      </c>
      <c r="Y1874" s="223" t="s">
        <v>261</v>
      </c>
      <c r="Z1874" s="212"/>
      <c r="AA1874" s="212"/>
      <c r="AB1874" s="212"/>
      <c r="AC1874" s="212"/>
      <c r="AD1874" s="212"/>
      <c r="AE1874" s="212"/>
      <c r="AF1874" s="212"/>
      <c r="AG1874" s="212" t="s">
        <v>463</v>
      </c>
      <c r="AH1874" s="212"/>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2" x14ac:dyDescent="0.2">
      <c r="A1875" s="219"/>
      <c r="B1875" s="220"/>
      <c r="C1875" s="247" t="s">
        <v>1100</v>
      </c>
      <c r="D1875" s="225"/>
      <c r="E1875" s="226">
        <v>1</v>
      </c>
      <c r="F1875" s="223"/>
      <c r="G1875" s="223"/>
      <c r="H1875" s="223"/>
      <c r="I1875" s="223"/>
      <c r="J1875" s="223"/>
      <c r="K1875" s="223"/>
      <c r="L1875" s="223"/>
      <c r="M1875" s="223"/>
      <c r="N1875" s="222"/>
      <c r="O1875" s="222"/>
      <c r="P1875" s="222"/>
      <c r="Q1875" s="222"/>
      <c r="R1875" s="223"/>
      <c r="S1875" s="223"/>
      <c r="T1875" s="223"/>
      <c r="U1875" s="223"/>
      <c r="V1875" s="223"/>
      <c r="W1875" s="223"/>
      <c r="X1875" s="223"/>
      <c r="Y1875" s="223"/>
      <c r="Z1875" s="212"/>
      <c r="AA1875" s="212"/>
      <c r="AB1875" s="212"/>
      <c r="AC1875" s="212"/>
      <c r="AD1875" s="212"/>
      <c r="AE1875" s="212"/>
      <c r="AF1875" s="212"/>
      <c r="AG1875" s="212" t="s">
        <v>289</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
      <c r="A1876" s="219"/>
      <c r="B1876" s="220"/>
      <c r="C1876" s="247" t="s">
        <v>1122</v>
      </c>
      <c r="D1876" s="225"/>
      <c r="E1876" s="226">
        <v>1</v>
      </c>
      <c r="F1876" s="223"/>
      <c r="G1876" s="223"/>
      <c r="H1876" s="223"/>
      <c r="I1876" s="223"/>
      <c r="J1876" s="223"/>
      <c r="K1876" s="223"/>
      <c r="L1876" s="223"/>
      <c r="M1876" s="223"/>
      <c r="N1876" s="222"/>
      <c r="O1876" s="222"/>
      <c r="P1876" s="222"/>
      <c r="Q1876" s="222"/>
      <c r="R1876" s="223"/>
      <c r="S1876" s="223"/>
      <c r="T1876" s="223"/>
      <c r="U1876" s="223"/>
      <c r="V1876" s="223"/>
      <c r="W1876" s="223"/>
      <c r="X1876" s="223"/>
      <c r="Y1876" s="223"/>
      <c r="Z1876" s="212"/>
      <c r="AA1876" s="212"/>
      <c r="AB1876" s="212"/>
      <c r="AC1876" s="212"/>
      <c r="AD1876" s="212"/>
      <c r="AE1876" s="212"/>
      <c r="AF1876" s="212"/>
      <c r="AG1876" s="212" t="s">
        <v>289</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47" t="s">
        <v>1125</v>
      </c>
      <c r="D1877" s="225"/>
      <c r="E1877" s="226">
        <v>1</v>
      </c>
      <c r="F1877" s="223"/>
      <c r="G1877" s="223"/>
      <c r="H1877" s="223"/>
      <c r="I1877" s="223"/>
      <c r="J1877" s="223"/>
      <c r="K1877" s="223"/>
      <c r="L1877" s="223"/>
      <c r="M1877" s="223"/>
      <c r="N1877" s="222"/>
      <c r="O1877" s="222"/>
      <c r="P1877" s="222"/>
      <c r="Q1877" s="222"/>
      <c r="R1877" s="223"/>
      <c r="S1877" s="223"/>
      <c r="T1877" s="223"/>
      <c r="U1877" s="223"/>
      <c r="V1877" s="223"/>
      <c r="W1877" s="223"/>
      <c r="X1877" s="223"/>
      <c r="Y1877" s="223"/>
      <c r="Z1877" s="212"/>
      <c r="AA1877" s="212"/>
      <c r="AB1877" s="212"/>
      <c r="AC1877" s="212"/>
      <c r="AD1877" s="212"/>
      <c r="AE1877" s="212"/>
      <c r="AF1877" s="212"/>
      <c r="AG1877" s="212" t="s">
        <v>289</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47" t="s">
        <v>1101</v>
      </c>
      <c r="D1878" s="225"/>
      <c r="E1878" s="226">
        <v>1</v>
      </c>
      <c r="F1878" s="223"/>
      <c r="G1878" s="223"/>
      <c r="H1878" s="223"/>
      <c r="I1878" s="223"/>
      <c r="J1878" s="223"/>
      <c r="K1878" s="223"/>
      <c r="L1878" s="223"/>
      <c r="M1878" s="223"/>
      <c r="N1878" s="222"/>
      <c r="O1878" s="222"/>
      <c r="P1878" s="222"/>
      <c r="Q1878" s="222"/>
      <c r="R1878" s="223"/>
      <c r="S1878" s="223"/>
      <c r="T1878" s="223"/>
      <c r="U1878" s="223"/>
      <c r="V1878" s="223"/>
      <c r="W1878" s="223"/>
      <c r="X1878" s="223"/>
      <c r="Y1878" s="223"/>
      <c r="Z1878" s="212"/>
      <c r="AA1878" s="212"/>
      <c r="AB1878" s="212"/>
      <c r="AC1878" s="212"/>
      <c r="AD1878" s="212"/>
      <c r="AE1878" s="212"/>
      <c r="AF1878" s="212"/>
      <c r="AG1878" s="212" t="s">
        <v>289</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
      <c r="A1879" s="219"/>
      <c r="B1879" s="220"/>
      <c r="C1879" s="247" t="s">
        <v>1109</v>
      </c>
      <c r="D1879" s="225"/>
      <c r="E1879" s="226">
        <v>1</v>
      </c>
      <c r="F1879" s="223"/>
      <c r="G1879" s="223"/>
      <c r="H1879" s="223"/>
      <c r="I1879" s="223"/>
      <c r="J1879" s="223"/>
      <c r="K1879" s="223"/>
      <c r="L1879" s="223"/>
      <c r="M1879" s="223"/>
      <c r="N1879" s="222"/>
      <c r="O1879" s="222"/>
      <c r="P1879" s="222"/>
      <c r="Q1879" s="222"/>
      <c r="R1879" s="223"/>
      <c r="S1879" s="223"/>
      <c r="T1879" s="223"/>
      <c r="U1879" s="223"/>
      <c r="V1879" s="223"/>
      <c r="W1879" s="223"/>
      <c r="X1879" s="223"/>
      <c r="Y1879" s="223"/>
      <c r="Z1879" s="212"/>
      <c r="AA1879" s="212"/>
      <c r="AB1879" s="212"/>
      <c r="AC1879" s="212"/>
      <c r="AD1879" s="212"/>
      <c r="AE1879" s="212"/>
      <c r="AF1879" s="212"/>
      <c r="AG1879" s="212" t="s">
        <v>289</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
      <c r="A1880" s="219"/>
      <c r="B1880" s="220"/>
      <c r="C1880" s="247" t="s">
        <v>1112</v>
      </c>
      <c r="D1880" s="225"/>
      <c r="E1880" s="226">
        <v>1</v>
      </c>
      <c r="F1880" s="223"/>
      <c r="G1880" s="223"/>
      <c r="H1880" s="223"/>
      <c r="I1880" s="223"/>
      <c r="J1880" s="223"/>
      <c r="K1880" s="223"/>
      <c r="L1880" s="223"/>
      <c r="M1880" s="223"/>
      <c r="N1880" s="222"/>
      <c r="O1880" s="222"/>
      <c r="P1880" s="222"/>
      <c r="Q1880" s="222"/>
      <c r="R1880" s="223"/>
      <c r="S1880" s="223"/>
      <c r="T1880" s="223"/>
      <c r="U1880" s="223"/>
      <c r="V1880" s="223"/>
      <c r="W1880" s="223"/>
      <c r="X1880" s="223"/>
      <c r="Y1880" s="223"/>
      <c r="Z1880" s="212"/>
      <c r="AA1880" s="212"/>
      <c r="AB1880" s="212"/>
      <c r="AC1880" s="212"/>
      <c r="AD1880" s="212"/>
      <c r="AE1880" s="212"/>
      <c r="AF1880" s="212"/>
      <c r="AG1880" s="212" t="s">
        <v>289</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
      <c r="A1881" s="219"/>
      <c r="B1881" s="220"/>
      <c r="C1881" s="247" t="s">
        <v>1113</v>
      </c>
      <c r="D1881" s="225"/>
      <c r="E1881" s="226">
        <v>1</v>
      </c>
      <c r="F1881" s="223"/>
      <c r="G1881" s="223"/>
      <c r="H1881" s="223"/>
      <c r="I1881" s="223"/>
      <c r="J1881" s="223"/>
      <c r="K1881" s="223"/>
      <c r="L1881" s="223"/>
      <c r="M1881" s="223"/>
      <c r="N1881" s="222"/>
      <c r="O1881" s="222"/>
      <c r="P1881" s="222"/>
      <c r="Q1881" s="222"/>
      <c r="R1881" s="223"/>
      <c r="S1881" s="223"/>
      <c r="T1881" s="223"/>
      <c r="U1881" s="223"/>
      <c r="V1881" s="223"/>
      <c r="W1881" s="223"/>
      <c r="X1881" s="223"/>
      <c r="Y1881" s="223"/>
      <c r="Z1881" s="212"/>
      <c r="AA1881" s="212"/>
      <c r="AB1881" s="212"/>
      <c r="AC1881" s="212"/>
      <c r="AD1881" s="212"/>
      <c r="AE1881" s="212"/>
      <c r="AF1881" s="212"/>
      <c r="AG1881" s="212" t="s">
        <v>289</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
      <c r="A1882" s="219"/>
      <c r="B1882" s="220"/>
      <c r="C1882" s="247" t="s">
        <v>1114</v>
      </c>
      <c r="D1882" s="225"/>
      <c r="E1882" s="226">
        <v>1</v>
      </c>
      <c r="F1882" s="223"/>
      <c r="G1882" s="223"/>
      <c r="H1882" s="223"/>
      <c r="I1882" s="223"/>
      <c r="J1882" s="223"/>
      <c r="K1882" s="223"/>
      <c r="L1882" s="223"/>
      <c r="M1882" s="223"/>
      <c r="N1882" s="222"/>
      <c r="O1882" s="222"/>
      <c r="P1882" s="222"/>
      <c r="Q1882" s="222"/>
      <c r="R1882" s="223"/>
      <c r="S1882" s="223"/>
      <c r="T1882" s="223"/>
      <c r="U1882" s="223"/>
      <c r="V1882" s="223"/>
      <c r="W1882" s="223"/>
      <c r="X1882" s="223"/>
      <c r="Y1882" s="223"/>
      <c r="Z1882" s="212"/>
      <c r="AA1882" s="212"/>
      <c r="AB1882" s="212"/>
      <c r="AC1882" s="212"/>
      <c r="AD1882" s="212"/>
      <c r="AE1882" s="212"/>
      <c r="AF1882" s="212"/>
      <c r="AG1882" s="212" t="s">
        <v>289</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47" t="s">
        <v>1123</v>
      </c>
      <c r="D1883" s="225"/>
      <c r="E1883" s="226">
        <v>1</v>
      </c>
      <c r="F1883" s="223"/>
      <c r="G1883" s="223"/>
      <c r="H1883" s="223"/>
      <c r="I1883" s="223"/>
      <c r="J1883" s="223"/>
      <c r="K1883" s="223"/>
      <c r="L1883" s="223"/>
      <c r="M1883" s="223"/>
      <c r="N1883" s="222"/>
      <c r="O1883" s="222"/>
      <c r="P1883" s="222"/>
      <c r="Q1883" s="222"/>
      <c r="R1883" s="223"/>
      <c r="S1883" s="223"/>
      <c r="T1883" s="223"/>
      <c r="U1883" s="223"/>
      <c r="V1883" s="223"/>
      <c r="W1883" s="223"/>
      <c r="X1883" s="223"/>
      <c r="Y1883" s="223"/>
      <c r="Z1883" s="212"/>
      <c r="AA1883" s="212"/>
      <c r="AB1883" s="212"/>
      <c r="AC1883" s="212"/>
      <c r="AD1883" s="212"/>
      <c r="AE1883" s="212"/>
      <c r="AF1883" s="212"/>
      <c r="AG1883" s="212" t="s">
        <v>289</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47" t="s">
        <v>2322</v>
      </c>
      <c r="D1884" s="225"/>
      <c r="E1884" s="226">
        <v>1</v>
      </c>
      <c r="F1884" s="223"/>
      <c r="G1884" s="223"/>
      <c r="H1884" s="223"/>
      <c r="I1884" s="223"/>
      <c r="J1884" s="223"/>
      <c r="K1884" s="223"/>
      <c r="L1884" s="223"/>
      <c r="M1884" s="223"/>
      <c r="N1884" s="222"/>
      <c r="O1884" s="222"/>
      <c r="P1884" s="222"/>
      <c r="Q1884" s="222"/>
      <c r="R1884" s="223"/>
      <c r="S1884" s="223"/>
      <c r="T1884" s="223"/>
      <c r="U1884" s="223"/>
      <c r="V1884" s="223"/>
      <c r="W1884" s="223"/>
      <c r="X1884" s="223"/>
      <c r="Y1884" s="223"/>
      <c r="Z1884" s="212"/>
      <c r="AA1884" s="212"/>
      <c r="AB1884" s="212"/>
      <c r="AC1884" s="212"/>
      <c r="AD1884" s="212"/>
      <c r="AE1884" s="212"/>
      <c r="AF1884" s="212"/>
      <c r="AG1884" s="212" t="s">
        <v>289</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19"/>
      <c r="B1885" s="220"/>
      <c r="C1885" s="247" t="s">
        <v>1115</v>
      </c>
      <c r="D1885" s="225"/>
      <c r="E1885" s="226">
        <v>1</v>
      </c>
      <c r="F1885" s="223"/>
      <c r="G1885" s="223"/>
      <c r="H1885" s="223"/>
      <c r="I1885" s="223"/>
      <c r="J1885" s="223"/>
      <c r="K1885" s="223"/>
      <c r="L1885" s="223"/>
      <c r="M1885" s="223"/>
      <c r="N1885" s="222"/>
      <c r="O1885" s="222"/>
      <c r="P1885" s="222"/>
      <c r="Q1885" s="222"/>
      <c r="R1885" s="223"/>
      <c r="S1885" s="223"/>
      <c r="T1885" s="223"/>
      <c r="U1885" s="223"/>
      <c r="V1885" s="223"/>
      <c r="W1885" s="223"/>
      <c r="X1885" s="223"/>
      <c r="Y1885" s="223"/>
      <c r="Z1885" s="212"/>
      <c r="AA1885" s="212"/>
      <c r="AB1885" s="212"/>
      <c r="AC1885" s="212"/>
      <c r="AD1885" s="212"/>
      <c r="AE1885" s="212"/>
      <c r="AF1885" s="212"/>
      <c r="AG1885" s="212" t="s">
        <v>289</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19"/>
      <c r="B1886" s="220"/>
      <c r="C1886" s="247" t="s">
        <v>1110</v>
      </c>
      <c r="D1886" s="225"/>
      <c r="E1886" s="226">
        <v>1</v>
      </c>
      <c r="F1886" s="223"/>
      <c r="G1886" s="223"/>
      <c r="H1886" s="223"/>
      <c r="I1886" s="223"/>
      <c r="J1886" s="223"/>
      <c r="K1886" s="223"/>
      <c r="L1886" s="223"/>
      <c r="M1886" s="223"/>
      <c r="N1886" s="222"/>
      <c r="O1886" s="222"/>
      <c r="P1886" s="222"/>
      <c r="Q1886" s="222"/>
      <c r="R1886" s="223"/>
      <c r="S1886" s="223"/>
      <c r="T1886" s="223"/>
      <c r="U1886" s="223"/>
      <c r="V1886" s="223"/>
      <c r="W1886" s="223"/>
      <c r="X1886" s="223"/>
      <c r="Y1886" s="223"/>
      <c r="Z1886" s="212"/>
      <c r="AA1886" s="212"/>
      <c r="AB1886" s="212"/>
      <c r="AC1886" s="212"/>
      <c r="AD1886" s="212"/>
      <c r="AE1886" s="212"/>
      <c r="AF1886" s="212"/>
      <c r="AG1886" s="212" t="s">
        <v>289</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
      <c r="A1887" s="219"/>
      <c r="B1887" s="220"/>
      <c r="C1887" s="247" t="s">
        <v>1116</v>
      </c>
      <c r="D1887" s="225"/>
      <c r="E1887" s="226">
        <v>1</v>
      </c>
      <c r="F1887" s="223"/>
      <c r="G1887" s="223"/>
      <c r="H1887" s="223"/>
      <c r="I1887" s="223"/>
      <c r="J1887" s="223"/>
      <c r="K1887" s="223"/>
      <c r="L1887" s="223"/>
      <c r="M1887" s="223"/>
      <c r="N1887" s="222"/>
      <c r="O1887" s="222"/>
      <c r="P1887" s="222"/>
      <c r="Q1887" s="222"/>
      <c r="R1887" s="223"/>
      <c r="S1887" s="223"/>
      <c r="T1887" s="223"/>
      <c r="U1887" s="223"/>
      <c r="V1887" s="223"/>
      <c r="W1887" s="223"/>
      <c r="X1887" s="223"/>
      <c r="Y1887" s="223"/>
      <c r="Z1887" s="212"/>
      <c r="AA1887" s="212"/>
      <c r="AB1887" s="212"/>
      <c r="AC1887" s="212"/>
      <c r="AD1887" s="212"/>
      <c r="AE1887" s="212"/>
      <c r="AF1887" s="212"/>
      <c r="AG1887" s="212" t="s">
        <v>289</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ht="45" outlineLevel="1" x14ac:dyDescent="0.2">
      <c r="A1888" s="235">
        <v>453</v>
      </c>
      <c r="B1888" s="236" t="s">
        <v>2323</v>
      </c>
      <c r="C1888" s="245" t="s">
        <v>2324</v>
      </c>
      <c r="D1888" s="237" t="s">
        <v>368</v>
      </c>
      <c r="E1888" s="238">
        <v>2</v>
      </c>
      <c r="F1888" s="239"/>
      <c r="G1888" s="240">
        <f>ROUND(E1888*F1888,2)</f>
        <v>0</v>
      </c>
      <c r="H1888" s="239"/>
      <c r="I1888" s="240">
        <f>ROUND(E1888*H1888,2)</f>
        <v>0</v>
      </c>
      <c r="J1888" s="239"/>
      <c r="K1888" s="240">
        <f>ROUND(E1888*J1888,2)</f>
        <v>0</v>
      </c>
      <c r="L1888" s="240">
        <v>21</v>
      </c>
      <c r="M1888" s="240">
        <f>G1888*(1+L1888/100)</f>
        <v>0</v>
      </c>
      <c r="N1888" s="238">
        <v>1.9E-2</v>
      </c>
      <c r="O1888" s="238">
        <f>ROUND(E1888*N1888,2)</f>
        <v>0.04</v>
      </c>
      <c r="P1888" s="238">
        <v>0</v>
      </c>
      <c r="Q1888" s="238">
        <f>ROUND(E1888*P1888,2)</f>
        <v>0</v>
      </c>
      <c r="R1888" s="240" t="s">
        <v>461</v>
      </c>
      <c r="S1888" s="240" t="s">
        <v>258</v>
      </c>
      <c r="T1888" s="241" t="s">
        <v>258</v>
      </c>
      <c r="U1888" s="223">
        <v>0</v>
      </c>
      <c r="V1888" s="223">
        <f>ROUND(E1888*U1888,2)</f>
        <v>0</v>
      </c>
      <c r="W1888" s="223"/>
      <c r="X1888" s="223" t="s">
        <v>462</v>
      </c>
      <c r="Y1888" s="223" t="s">
        <v>261</v>
      </c>
      <c r="Z1888" s="212"/>
      <c r="AA1888" s="212"/>
      <c r="AB1888" s="212"/>
      <c r="AC1888" s="212"/>
      <c r="AD1888" s="212"/>
      <c r="AE1888" s="212"/>
      <c r="AF1888" s="212"/>
      <c r="AG1888" s="212" t="s">
        <v>463</v>
      </c>
      <c r="AH1888" s="212"/>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2" x14ac:dyDescent="0.2">
      <c r="A1889" s="219"/>
      <c r="B1889" s="220"/>
      <c r="C1889" s="247" t="s">
        <v>1106</v>
      </c>
      <c r="D1889" s="225"/>
      <c r="E1889" s="226">
        <v>1</v>
      </c>
      <c r="F1889" s="223"/>
      <c r="G1889" s="223"/>
      <c r="H1889" s="223"/>
      <c r="I1889" s="223"/>
      <c r="J1889" s="223"/>
      <c r="K1889" s="223"/>
      <c r="L1889" s="223"/>
      <c r="M1889" s="223"/>
      <c r="N1889" s="222"/>
      <c r="O1889" s="222"/>
      <c r="P1889" s="222"/>
      <c r="Q1889" s="222"/>
      <c r="R1889" s="223"/>
      <c r="S1889" s="223"/>
      <c r="T1889" s="223"/>
      <c r="U1889" s="223"/>
      <c r="V1889" s="223"/>
      <c r="W1889" s="223"/>
      <c r="X1889" s="223"/>
      <c r="Y1889" s="223"/>
      <c r="Z1889" s="212"/>
      <c r="AA1889" s="212"/>
      <c r="AB1889" s="212"/>
      <c r="AC1889" s="212"/>
      <c r="AD1889" s="212"/>
      <c r="AE1889" s="212"/>
      <c r="AF1889" s="212"/>
      <c r="AG1889" s="212" t="s">
        <v>289</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19"/>
      <c r="B1890" s="220"/>
      <c r="C1890" s="247" t="s">
        <v>1104</v>
      </c>
      <c r="D1890" s="225"/>
      <c r="E1890" s="226">
        <v>1</v>
      </c>
      <c r="F1890" s="223"/>
      <c r="G1890" s="223"/>
      <c r="H1890" s="223"/>
      <c r="I1890" s="223"/>
      <c r="J1890" s="223"/>
      <c r="K1890" s="223"/>
      <c r="L1890" s="223"/>
      <c r="M1890" s="223"/>
      <c r="N1890" s="222"/>
      <c r="O1890" s="222"/>
      <c r="P1890" s="222"/>
      <c r="Q1890" s="222"/>
      <c r="R1890" s="223"/>
      <c r="S1890" s="223"/>
      <c r="T1890" s="223"/>
      <c r="U1890" s="223"/>
      <c r="V1890" s="223"/>
      <c r="W1890" s="223"/>
      <c r="X1890" s="223"/>
      <c r="Y1890" s="223"/>
      <c r="Z1890" s="212"/>
      <c r="AA1890" s="212"/>
      <c r="AB1890" s="212"/>
      <c r="AC1890" s="212"/>
      <c r="AD1890" s="212"/>
      <c r="AE1890" s="212"/>
      <c r="AF1890" s="212"/>
      <c r="AG1890" s="212" t="s">
        <v>289</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ht="45" outlineLevel="1" x14ac:dyDescent="0.2">
      <c r="A1891" s="235">
        <v>454</v>
      </c>
      <c r="B1891" s="236" t="s">
        <v>2325</v>
      </c>
      <c r="C1891" s="245" t="s">
        <v>2326</v>
      </c>
      <c r="D1891" s="237" t="s">
        <v>368</v>
      </c>
      <c r="E1891" s="238">
        <v>2</v>
      </c>
      <c r="F1891" s="239"/>
      <c r="G1891" s="240">
        <f>ROUND(E1891*F1891,2)</f>
        <v>0</v>
      </c>
      <c r="H1891" s="239"/>
      <c r="I1891" s="240">
        <f>ROUND(E1891*H1891,2)</f>
        <v>0</v>
      </c>
      <c r="J1891" s="239"/>
      <c r="K1891" s="240">
        <f>ROUND(E1891*J1891,2)</f>
        <v>0</v>
      </c>
      <c r="L1891" s="240">
        <v>21</v>
      </c>
      <c r="M1891" s="240">
        <f>G1891*(1+L1891/100)</f>
        <v>0</v>
      </c>
      <c r="N1891" s="238">
        <v>2.1000000000000001E-2</v>
      </c>
      <c r="O1891" s="238">
        <f>ROUND(E1891*N1891,2)</f>
        <v>0.04</v>
      </c>
      <c r="P1891" s="238">
        <v>0</v>
      </c>
      <c r="Q1891" s="238">
        <f>ROUND(E1891*P1891,2)</f>
        <v>0</v>
      </c>
      <c r="R1891" s="240" t="s">
        <v>461</v>
      </c>
      <c r="S1891" s="240" t="s">
        <v>258</v>
      </c>
      <c r="T1891" s="241" t="s">
        <v>258</v>
      </c>
      <c r="U1891" s="223">
        <v>0</v>
      </c>
      <c r="V1891" s="223">
        <f>ROUND(E1891*U1891,2)</f>
        <v>0</v>
      </c>
      <c r="W1891" s="223"/>
      <c r="X1891" s="223" t="s">
        <v>462</v>
      </c>
      <c r="Y1891" s="223" t="s">
        <v>261</v>
      </c>
      <c r="Z1891" s="212"/>
      <c r="AA1891" s="212"/>
      <c r="AB1891" s="212"/>
      <c r="AC1891" s="212"/>
      <c r="AD1891" s="212"/>
      <c r="AE1891" s="212"/>
      <c r="AF1891" s="212"/>
      <c r="AG1891" s="212" t="s">
        <v>463</v>
      </c>
      <c r="AH1891" s="212"/>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2" x14ac:dyDescent="0.2">
      <c r="A1892" s="219"/>
      <c r="B1892" s="220"/>
      <c r="C1892" s="247" t="s">
        <v>1119</v>
      </c>
      <c r="D1892" s="225"/>
      <c r="E1892" s="226">
        <v>1</v>
      </c>
      <c r="F1892" s="223"/>
      <c r="G1892" s="223"/>
      <c r="H1892" s="223"/>
      <c r="I1892" s="223"/>
      <c r="J1892" s="223"/>
      <c r="K1892" s="223"/>
      <c r="L1892" s="223"/>
      <c r="M1892" s="223"/>
      <c r="N1892" s="222"/>
      <c r="O1892" s="222"/>
      <c r="P1892" s="222"/>
      <c r="Q1892" s="222"/>
      <c r="R1892" s="223"/>
      <c r="S1892" s="223"/>
      <c r="T1892" s="223"/>
      <c r="U1892" s="223"/>
      <c r="V1892" s="223"/>
      <c r="W1892" s="223"/>
      <c r="X1892" s="223"/>
      <c r="Y1892" s="223"/>
      <c r="Z1892" s="212"/>
      <c r="AA1892" s="212"/>
      <c r="AB1892" s="212"/>
      <c r="AC1892" s="212"/>
      <c r="AD1892" s="212"/>
      <c r="AE1892" s="212"/>
      <c r="AF1892" s="212"/>
      <c r="AG1892" s="212" t="s">
        <v>289</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47" t="s">
        <v>2327</v>
      </c>
      <c r="D1893" s="225"/>
      <c r="E1893" s="226">
        <v>1</v>
      </c>
      <c r="F1893" s="223"/>
      <c r="G1893" s="223"/>
      <c r="H1893" s="223"/>
      <c r="I1893" s="223"/>
      <c r="J1893" s="223"/>
      <c r="K1893" s="223"/>
      <c r="L1893" s="223"/>
      <c r="M1893" s="223"/>
      <c r="N1893" s="222"/>
      <c r="O1893" s="222"/>
      <c r="P1893" s="222"/>
      <c r="Q1893" s="222"/>
      <c r="R1893" s="223"/>
      <c r="S1893" s="223"/>
      <c r="T1893" s="223"/>
      <c r="U1893" s="223"/>
      <c r="V1893" s="223"/>
      <c r="W1893" s="223"/>
      <c r="X1893" s="223"/>
      <c r="Y1893" s="223"/>
      <c r="Z1893" s="212"/>
      <c r="AA1893" s="212"/>
      <c r="AB1893" s="212"/>
      <c r="AC1893" s="212"/>
      <c r="AD1893" s="212"/>
      <c r="AE1893" s="212"/>
      <c r="AF1893" s="212"/>
      <c r="AG1893" s="212" t="s">
        <v>289</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1" x14ac:dyDescent="0.2">
      <c r="A1894" s="235">
        <v>455</v>
      </c>
      <c r="B1894" s="236" t="s">
        <v>2328</v>
      </c>
      <c r="C1894" s="245" t="s">
        <v>2329</v>
      </c>
      <c r="D1894" s="237" t="s">
        <v>368</v>
      </c>
      <c r="E1894" s="238">
        <v>4</v>
      </c>
      <c r="F1894" s="239"/>
      <c r="G1894" s="240">
        <f>ROUND(E1894*F1894,2)</f>
        <v>0</v>
      </c>
      <c r="H1894" s="239"/>
      <c r="I1894" s="240">
        <f>ROUND(E1894*H1894,2)</f>
        <v>0</v>
      </c>
      <c r="J1894" s="239"/>
      <c r="K1894" s="240">
        <f>ROUND(E1894*J1894,2)</f>
        <v>0</v>
      </c>
      <c r="L1894" s="240">
        <v>21</v>
      </c>
      <c r="M1894" s="240">
        <f>G1894*(1+L1894/100)</f>
        <v>0</v>
      </c>
      <c r="N1894" s="238">
        <v>2.3E-2</v>
      </c>
      <c r="O1894" s="238">
        <f>ROUND(E1894*N1894,2)</f>
        <v>0.09</v>
      </c>
      <c r="P1894" s="238">
        <v>0</v>
      </c>
      <c r="Q1894" s="238">
        <f>ROUND(E1894*P1894,2)</f>
        <v>0</v>
      </c>
      <c r="R1894" s="240"/>
      <c r="S1894" s="240" t="s">
        <v>649</v>
      </c>
      <c r="T1894" s="241" t="s">
        <v>259</v>
      </c>
      <c r="U1894" s="223">
        <v>0</v>
      </c>
      <c r="V1894" s="223">
        <f>ROUND(E1894*U1894,2)</f>
        <v>0</v>
      </c>
      <c r="W1894" s="223"/>
      <c r="X1894" s="223" t="s">
        <v>462</v>
      </c>
      <c r="Y1894" s="223" t="s">
        <v>261</v>
      </c>
      <c r="Z1894" s="212"/>
      <c r="AA1894" s="212"/>
      <c r="AB1894" s="212"/>
      <c r="AC1894" s="212"/>
      <c r="AD1894" s="212"/>
      <c r="AE1894" s="212"/>
      <c r="AF1894" s="212"/>
      <c r="AG1894" s="212" t="s">
        <v>463</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2" x14ac:dyDescent="0.2">
      <c r="A1895" s="219"/>
      <c r="B1895" s="220"/>
      <c r="C1895" s="247" t="s">
        <v>1131</v>
      </c>
      <c r="D1895" s="225"/>
      <c r="E1895" s="226">
        <v>1</v>
      </c>
      <c r="F1895" s="223"/>
      <c r="G1895" s="223"/>
      <c r="H1895" s="223"/>
      <c r="I1895" s="223"/>
      <c r="J1895" s="223"/>
      <c r="K1895" s="223"/>
      <c r="L1895" s="223"/>
      <c r="M1895" s="223"/>
      <c r="N1895" s="222"/>
      <c r="O1895" s="222"/>
      <c r="P1895" s="222"/>
      <c r="Q1895" s="222"/>
      <c r="R1895" s="223"/>
      <c r="S1895" s="223"/>
      <c r="T1895" s="223"/>
      <c r="U1895" s="223"/>
      <c r="V1895" s="223"/>
      <c r="W1895" s="223"/>
      <c r="X1895" s="223"/>
      <c r="Y1895" s="223"/>
      <c r="Z1895" s="212"/>
      <c r="AA1895" s="212"/>
      <c r="AB1895" s="212"/>
      <c r="AC1895" s="212"/>
      <c r="AD1895" s="212"/>
      <c r="AE1895" s="212"/>
      <c r="AF1895" s="212"/>
      <c r="AG1895" s="212" t="s">
        <v>289</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47" t="s">
        <v>1132</v>
      </c>
      <c r="D1896" s="225"/>
      <c r="E1896" s="226">
        <v>1</v>
      </c>
      <c r="F1896" s="223"/>
      <c r="G1896" s="223"/>
      <c r="H1896" s="223"/>
      <c r="I1896" s="223"/>
      <c r="J1896" s="223"/>
      <c r="K1896" s="223"/>
      <c r="L1896" s="223"/>
      <c r="M1896" s="223"/>
      <c r="N1896" s="222"/>
      <c r="O1896" s="222"/>
      <c r="P1896" s="222"/>
      <c r="Q1896" s="222"/>
      <c r="R1896" s="223"/>
      <c r="S1896" s="223"/>
      <c r="T1896" s="223"/>
      <c r="U1896" s="223"/>
      <c r="V1896" s="223"/>
      <c r="W1896" s="223"/>
      <c r="X1896" s="223"/>
      <c r="Y1896" s="223"/>
      <c r="Z1896" s="212"/>
      <c r="AA1896" s="212"/>
      <c r="AB1896" s="212"/>
      <c r="AC1896" s="212"/>
      <c r="AD1896" s="212"/>
      <c r="AE1896" s="212"/>
      <c r="AF1896" s="212"/>
      <c r="AG1896" s="212" t="s">
        <v>289</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
      <c r="A1897" s="219"/>
      <c r="B1897" s="220"/>
      <c r="C1897" s="247" t="s">
        <v>1133</v>
      </c>
      <c r="D1897" s="225"/>
      <c r="E1897" s="226">
        <v>1</v>
      </c>
      <c r="F1897" s="223"/>
      <c r="G1897" s="223"/>
      <c r="H1897" s="223"/>
      <c r="I1897" s="223"/>
      <c r="J1897" s="223"/>
      <c r="K1897" s="223"/>
      <c r="L1897" s="223"/>
      <c r="M1897" s="223"/>
      <c r="N1897" s="222"/>
      <c r="O1897" s="222"/>
      <c r="P1897" s="222"/>
      <c r="Q1897" s="222"/>
      <c r="R1897" s="223"/>
      <c r="S1897" s="223"/>
      <c r="T1897" s="223"/>
      <c r="U1897" s="223"/>
      <c r="V1897" s="223"/>
      <c r="W1897" s="223"/>
      <c r="X1897" s="223"/>
      <c r="Y1897" s="223"/>
      <c r="Z1897" s="212"/>
      <c r="AA1897" s="212"/>
      <c r="AB1897" s="212"/>
      <c r="AC1897" s="212"/>
      <c r="AD1897" s="212"/>
      <c r="AE1897" s="212"/>
      <c r="AF1897" s="212"/>
      <c r="AG1897" s="212" t="s">
        <v>289</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47" t="s">
        <v>1134</v>
      </c>
      <c r="D1898" s="225"/>
      <c r="E1898" s="226">
        <v>1</v>
      </c>
      <c r="F1898" s="223"/>
      <c r="G1898" s="223"/>
      <c r="H1898" s="223"/>
      <c r="I1898" s="223"/>
      <c r="J1898" s="223"/>
      <c r="K1898" s="223"/>
      <c r="L1898" s="223"/>
      <c r="M1898" s="223"/>
      <c r="N1898" s="222"/>
      <c r="O1898" s="222"/>
      <c r="P1898" s="222"/>
      <c r="Q1898" s="222"/>
      <c r="R1898" s="223"/>
      <c r="S1898" s="223"/>
      <c r="T1898" s="223"/>
      <c r="U1898" s="223"/>
      <c r="V1898" s="223"/>
      <c r="W1898" s="223"/>
      <c r="X1898" s="223"/>
      <c r="Y1898" s="223"/>
      <c r="Z1898" s="212"/>
      <c r="AA1898" s="212"/>
      <c r="AB1898" s="212"/>
      <c r="AC1898" s="212"/>
      <c r="AD1898" s="212"/>
      <c r="AE1898" s="212"/>
      <c r="AF1898" s="212"/>
      <c r="AG1898" s="212" t="s">
        <v>289</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ht="45" outlineLevel="1" x14ac:dyDescent="0.2">
      <c r="A1899" s="235">
        <v>456</v>
      </c>
      <c r="B1899" s="236" t="s">
        <v>2330</v>
      </c>
      <c r="C1899" s="245" t="s">
        <v>2331</v>
      </c>
      <c r="D1899" s="237" t="s">
        <v>368</v>
      </c>
      <c r="E1899" s="238">
        <v>1</v>
      </c>
      <c r="F1899" s="239"/>
      <c r="G1899" s="240">
        <f>ROUND(E1899*F1899,2)</f>
        <v>0</v>
      </c>
      <c r="H1899" s="239"/>
      <c r="I1899" s="240">
        <f>ROUND(E1899*H1899,2)</f>
        <v>0</v>
      </c>
      <c r="J1899" s="239"/>
      <c r="K1899" s="240">
        <f>ROUND(E1899*J1899,2)</f>
        <v>0</v>
      </c>
      <c r="L1899" s="240">
        <v>21</v>
      </c>
      <c r="M1899" s="240">
        <f>G1899*(1+L1899/100)</f>
        <v>0</v>
      </c>
      <c r="N1899" s="238">
        <v>3.3000000000000002E-2</v>
      </c>
      <c r="O1899" s="238">
        <f>ROUND(E1899*N1899,2)</f>
        <v>0.03</v>
      </c>
      <c r="P1899" s="238">
        <v>0</v>
      </c>
      <c r="Q1899" s="238">
        <f>ROUND(E1899*P1899,2)</f>
        <v>0</v>
      </c>
      <c r="R1899" s="240" t="s">
        <v>461</v>
      </c>
      <c r="S1899" s="240" t="s">
        <v>258</v>
      </c>
      <c r="T1899" s="241" t="s">
        <v>258</v>
      </c>
      <c r="U1899" s="223">
        <v>0</v>
      </c>
      <c r="V1899" s="223">
        <f>ROUND(E1899*U1899,2)</f>
        <v>0</v>
      </c>
      <c r="W1899" s="223"/>
      <c r="X1899" s="223" t="s">
        <v>462</v>
      </c>
      <c r="Y1899" s="223" t="s">
        <v>261</v>
      </c>
      <c r="Z1899" s="212"/>
      <c r="AA1899" s="212"/>
      <c r="AB1899" s="212"/>
      <c r="AC1899" s="212"/>
      <c r="AD1899" s="212"/>
      <c r="AE1899" s="212"/>
      <c r="AF1899" s="212"/>
      <c r="AG1899" s="212" t="s">
        <v>463</v>
      </c>
      <c r="AH1899" s="212"/>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2" x14ac:dyDescent="0.2">
      <c r="A1900" s="219"/>
      <c r="B1900" s="220"/>
      <c r="C1900" s="247" t="s">
        <v>1128</v>
      </c>
      <c r="D1900" s="225"/>
      <c r="E1900" s="226">
        <v>1</v>
      </c>
      <c r="F1900" s="223"/>
      <c r="G1900" s="223"/>
      <c r="H1900" s="223"/>
      <c r="I1900" s="223"/>
      <c r="J1900" s="223"/>
      <c r="K1900" s="223"/>
      <c r="L1900" s="223"/>
      <c r="M1900" s="223"/>
      <c r="N1900" s="222"/>
      <c r="O1900" s="222"/>
      <c r="P1900" s="222"/>
      <c r="Q1900" s="222"/>
      <c r="R1900" s="223"/>
      <c r="S1900" s="223"/>
      <c r="T1900" s="223"/>
      <c r="U1900" s="223"/>
      <c r="V1900" s="223"/>
      <c r="W1900" s="223"/>
      <c r="X1900" s="223"/>
      <c r="Y1900" s="223"/>
      <c r="Z1900" s="212"/>
      <c r="AA1900" s="212"/>
      <c r="AB1900" s="212"/>
      <c r="AC1900" s="212"/>
      <c r="AD1900" s="212"/>
      <c r="AE1900" s="212"/>
      <c r="AF1900" s="212"/>
      <c r="AG1900" s="212" t="s">
        <v>289</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1" x14ac:dyDescent="0.2">
      <c r="A1901" s="235">
        <v>457</v>
      </c>
      <c r="B1901" s="236" t="s">
        <v>2332</v>
      </c>
      <c r="C1901" s="245" t="s">
        <v>2333</v>
      </c>
      <c r="D1901" s="237" t="s">
        <v>368</v>
      </c>
      <c r="E1901" s="238">
        <v>1</v>
      </c>
      <c r="F1901" s="239"/>
      <c r="G1901" s="240">
        <f>ROUND(E1901*F1901,2)</f>
        <v>0</v>
      </c>
      <c r="H1901" s="239"/>
      <c r="I1901" s="240">
        <f>ROUND(E1901*H1901,2)</f>
        <v>0</v>
      </c>
      <c r="J1901" s="239"/>
      <c r="K1901" s="240">
        <f>ROUND(E1901*J1901,2)</f>
        <v>0</v>
      </c>
      <c r="L1901" s="240">
        <v>21</v>
      </c>
      <c r="M1901" s="240">
        <f>G1901*(1+L1901/100)</f>
        <v>0</v>
      </c>
      <c r="N1901" s="238">
        <v>2.7E-2</v>
      </c>
      <c r="O1901" s="238">
        <f>ROUND(E1901*N1901,2)</f>
        <v>0.03</v>
      </c>
      <c r="P1901" s="238">
        <v>0</v>
      </c>
      <c r="Q1901" s="238">
        <f>ROUND(E1901*P1901,2)</f>
        <v>0</v>
      </c>
      <c r="R1901" s="240"/>
      <c r="S1901" s="240" t="s">
        <v>649</v>
      </c>
      <c r="T1901" s="241" t="s">
        <v>259</v>
      </c>
      <c r="U1901" s="223">
        <v>0</v>
      </c>
      <c r="V1901" s="223">
        <f>ROUND(E1901*U1901,2)</f>
        <v>0</v>
      </c>
      <c r="W1901" s="223"/>
      <c r="X1901" s="223" t="s">
        <v>462</v>
      </c>
      <c r="Y1901" s="223" t="s">
        <v>261</v>
      </c>
      <c r="Z1901" s="212"/>
      <c r="AA1901" s="212"/>
      <c r="AB1901" s="212"/>
      <c r="AC1901" s="212"/>
      <c r="AD1901" s="212"/>
      <c r="AE1901" s="212"/>
      <c r="AF1901" s="212"/>
      <c r="AG1901" s="212" t="s">
        <v>463</v>
      </c>
      <c r="AH1901" s="212"/>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2" x14ac:dyDescent="0.2">
      <c r="A1902" s="219"/>
      <c r="B1902" s="220"/>
      <c r="C1902" s="247" t="s">
        <v>1137</v>
      </c>
      <c r="D1902" s="225"/>
      <c r="E1902" s="226">
        <v>1</v>
      </c>
      <c r="F1902" s="223"/>
      <c r="G1902" s="223"/>
      <c r="H1902" s="223"/>
      <c r="I1902" s="223"/>
      <c r="J1902" s="223"/>
      <c r="K1902" s="223"/>
      <c r="L1902" s="223"/>
      <c r="M1902" s="223"/>
      <c r="N1902" s="222"/>
      <c r="O1902" s="222"/>
      <c r="P1902" s="222"/>
      <c r="Q1902" s="222"/>
      <c r="R1902" s="223"/>
      <c r="S1902" s="223"/>
      <c r="T1902" s="223"/>
      <c r="U1902" s="223"/>
      <c r="V1902" s="223"/>
      <c r="W1902" s="223"/>
      <c r="X1902" s="223"/>
      <c r="Y1902" s="223"/>
      <c r="Z1902" s="212"/>
      <c r="AA1902" s="212"/>
      <c r="AB1902" s="212"/>
      <c r="AC1902" s="212"/>
      <c r="AD1902" s="212"/>
      <c r="AE1902" s="212"/>
      <c r="AF1902" s="212"/>
      <c r="AG1902" s="212" t="s">
        <v>289</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ht="45" outlineLevel="1" x14ac:dyDescent="0.2">
      <c r="A1903" s="235">
        <v>458</v>
      </c>
      <c r="B1903" s="236" t="s">
        <v>2334</v>
      </c>
      <c r="C1903" s="245" t="s">
        <v>2335</v>
      </c>
      <c r="D1903" s="237" t="s">
        <v>368</v>
      </c>
      <c r="E1903" s="238">
        <v>3</v>
      </c>
      <c r="F1903" s="239"/>
      <c r="G1903" s="240">
        <f>ROUND(E1903*F1903,2)</f>
        <v>0</v>
      </c>
      <c r="H1903" s="239"/>
      <c r="I1903" s="240">
        <f>ROUND(E1903*H1903,2)</f>
        <v>0</v>
      </c>
      <c r="J1903" s="239"/>
      <c r="K1903" s="240">
        <f>ROUND(E1903*J1903,2)</f>
        <v>0</v>
      </c>
      <c r="L1903" s="240">
        <v>21</v>
      </c>
      <c r="M1903" s="240">
        <f>G1903*(1+L1903/100)</f>
        <v>0</v>
      </c>
      <c r="N1903" s="238">
        <v>2.7E-2</v>
      </c>
      <c r="O1903" s="238">
        <f>ROUND(E1903*N1903,2)</f>
        <v>0.08</v>
      </c>
      <c r="P1903" s="238">
        <v>0</v>
      </c>
      <c r="Q1903" s="238">
        <f>ROUND(E1903*P1903,2)</f>
        <v>0</v>
      </c>
      <c r="R1903" s="240" t="s">
        <v>461</v>
      </c>
      <c r="S1903" s="240" t="s">
        <v>258</v>
      </c>
      <c r="T1903" s="241" t="s">
        <v>258</v>
      </c>
      <c r="U1903" s="223">
        <v>0</v>
      </c>
      <c r="V1903" s="223">
        <f>ROUND(E1903*U1903,2)</f>
        <v>0</v>
      </c>
      <c r="W1903" s="223"/>
      <c r="X1903" s="223" t="s">
        <v>462</v>
      </c>
      <c r="Y1903" s="223" t="s">
        <v>261</v>
      </c>
      <c r="Z1903" s="212"/>
      <c r="AA1903" s="212"/>
      <c r="AB1903" s="212"/>
      <c r="AC1903" s="212"/>
      <c r="AD1903" s="212"/>
      <c r="AE1903" s="212"/>
      <c r="AF1903" s="212"/>
      <c r="AG1903" s="212" t="s">
        <v>463</v>
      </c>
      <c r="AH1903" s="212"/>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2" x14ac:dyDescent="0.2">
      <c r="A1904" s="219"/>
      <c r="B1904" s="220"/>
      <c r="C1904" s="247" t="s">
        <v>1140</v>
      </c>
      <c r="D1904" s="225"/>
      <c r="E1904" s="226">
        <v>1</v>
      </c>
      <c r="F1904" s="223"/>
      <c r="G1904" s="223"/>
      <c r="H1904" s="223"/>
      <c r="I1904" s="223"/>
      <c r="J1904" s="223"/>
      <c r="K1904" s="223"/>
      <c r="L1904" s="223"/>
      <c r="M1904" s="223"/>
      <c r="N1904" s="222"/>
      <c r="O1904" s="222"/>
      <c r="P1904" s="222"/>
      <c r="Q1904" s="222"/>
      <c r="R1904" s="223"/>
      <c r="S1904" s="223"/>
      <c r="T1904" s="223"/>
      <c r="U1904" s="223"/>
      <c r="V1904" s="223"/>
      <c r="W1904" s="223"/>
      <c r="X1904" s="223"/>
      <c r="Y1904" s="223"/>
      <c r="Z1904" s="212"/>
      <c r="AA1904" s="212"/>
      <c r="AB1904" s="212"/>
      <c r="AC1904" s="212"/>
      <c r="AD1904" s="212"/>
      <c r="AE1904" s="212"/>
      <c r="AF1904" s="212"/>
      <c r="AG1904" s="212" t="s">
        <v>289</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47" t="s">
        <v>1141</v>
      </c>
      <c r="D1905" s="225"/>
      <c r="E1905" s="226">
        <v>1</v>
      </c>
      <c r="F1905" s="223"/>
      <c r="G1905" s="223"/>
      <c r="H1905" s="223"/>
      <c r="I1905" s="223"/>
      <c r="J1905" s="223"/>
      <c r="K1905" s="223"/>
      <c r="L1905" s="223"/>
      <c r="M1905" s="223"/>
      <c r="N1905" s="222"/>
      <c r="O1905" s="222"/>
      <c r="P1905" s="222"/>
      <c r="Q1905" s="222"/>
      <c r="R1905" s="223"/>
      <c r="S1905" s="223"/>
      <c r="T1905" s="223"/>
      <c r="U1905" s="223"/>
      <c r="V1905" s="223"/>
      <c r="W1905" s="223"/>
      <c r="X1905" s="223"/>
      <c r="Y1905" s="223"/>
      <c r="Z1905" s="212"/>
      <c r="AA1905" s="212"/>
      <c r="AB1905" s="212"/>
      <c r="AC1905" s="212"/>
      <c r="AD1905" s="212"/>
      <c r="AE1905" s="212"/>
      <c r="AF1905" s="212"/>
      <c r="AG1905" s="212" t="s">
        <v>289</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
      <c r="A1906" s="219"/>
      <c r="B1906" s="220"/>
      <c r="C1906" s="247" t="s">
        <v>1142</v>
      </c>
      <c r="D1906" s="225"/>
      <c r="E1906" s="226">
        <v>1</v>
      </c>
      <c r="F1906" s="223"/>
      <c r="G1906" s="223"/>
      <c r="H1906" s="223"/>
      <c r="I1906" s="223"/>
      <c r="J1906" s="223"/>
      <c r="K1906" s="223"/>
      <c r="L1906" s="223"/>
      <c r="M1906" s="223"/>
      <c r="N1906" s="222"/>
      <c r="O1906" s="222"/>
      <c r="P1906" s="222"/>
      <c r="Q1906" s="222"/>
      <c r="R1906" s="223"/>
      <c r="S1906" s="223"/>
      <c r="T1906" s="223"/>
      <c r="U1906" s="223"/>
      <c r="V1906" s="223"/>
      <c r="W1906" s="223"/>
      <c r="X1906" s="223"/>
      <c r="Y1906" s="223"/>
      <c r="Z1906" s="212"/>
      <c r="AA1906" s="212"/>
      <c r="AB1906" s="212"/>
      <c r="AC1906" s="212"/>
      <c r="AD1906" s="212"/>
      <c r="AE1906" s="212"/>
      <c r="AF1906" s="212"/>
      <c r="AG1906" s="212" t="s">
        <v>289</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ht="22.5" outlineLevel="1" x14ac:dyDescent="0.2">
      <c r="A1907" s="235">
        <v>459</v>
      </c>
      <c r="B1907" s="236" t="s">
        <v>2336</v>
      </c>
      <c r="C1907" s="245" t="s">
        <v>2337</v>
      </c>
      <c r="D1907" s="237" t="s">
        <v>368</v>
      </c>
      <c r="E1907" s="238">
        <v>1</v>
      </c>
      <c r="F1907" s="239"/>
      <c r="G1907" s="240">
        <f>ROUND(E1907*F1907,2)</f>
        <v>0</v>
      </c>
      <c r="H1907" s="239"/>
      <c r="I1907" s="240">
        <f>ROUND(E1907*H1907,2)</f>
        <v>0</v>
      </c>
      <c r="J1907" s="239"/>
      <c r="K1907" s="240">
        <f>ROUND(E1907*J1907,2)</f>
        <v>0</v>
      </c>
      <c r="L1907" s="240">
        <v>21</v>
      </c>
      <c r="M1907" s="240">
        <f>G1907*(1+L1907/100)</f>
        <v>0</v>
      </c>
      <c r="N1907" s="238">
        <v>0.04</v>
      </c>
      <c r="O1907" s="238">
        <f>ROUND(E1907*N1907,2)</f>
        <v>0.04</v>
      </c>
      <c r="P1907" s="238">
        <v>0</v>
      </c>
      <c r="Q1907" s="238">
        <f>ROUND(E1907*P1907,2)</f>
        <v>0</v>
      </c>
      <c r="R1907" s="240"/>
      <c r="S1907" s="240" t="s">
        <v>649</v>
      </c>
      <c r="T1907" s="241" t="s">
        <v>259</v>
      </c>
      <c r="U1907" s="223">
        <v>0</v>
      </c>
      <c r="V1907" s="223">
        <f>ROUND(E1907*U1907,2)</f>
        <v>0</v>
      </c>
      <c r="W1907" s="223"/>
      <c r="X1907" s="223" t="s">
        <v>462</v>
      </c>
      <c r="Y1907" s="223" t="s">
        <v>261</v>
      </c>
      <c r="Z1907" s="212"/>
      <c r="AA1907" s="212"/>
      <c r="AB1907" s="212"/>
      <c r="AC1907" s="212"/>
      <c r="AD1907" s="212"/>
      <c r="AE1907" s="212"/>
      <c r="AF1907" s="212"/>
      <c r="AG1907" s="212" t="s">
        <v>463</v>
      </c>
      <c r="AH1907" s="212"/>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2" x14ac:dyDescent="0.2">
      <c r="A1908" s="219"/>
      <c r="B1908" s="220"/>
      <c r="C1908" s="247" t="s">
        <v>2338</v>
      </c>
      <c r="D1908" s="225"/>
      <c r="E1908" s="226">
        <v>1</v>
      </c>
      <c r="F1908" s="223"/>
      <c r="G1908" s="223"/>
      <c r="H1908" s="223"/>
      <c r="I1908" s="223"/>
      <c r="J1908" s="223"/>
      <c r="K1908" s="223"/>
      <c r="L1908" s="223"/>
      <c r="M1908" s="223"/>
      <c r="N1908" s="222"/>
      <c r="O1908" s="222"/>
      <c r="P1908" s="222"/>
      <c r="Q1908" s="222"/>
      <c r="R1908" s="223"/>
      <c r="S1908" s="223"/>
      <c r="T1908" s="223"/>
      <c r="U1908" s="223"/>
      <c r="V1908" s="223"/>
      <c r="W1908" s="223"/>
      <c r="X1908" s="223"/>
      <c r="Y1908" s="223"/>
      <c r="Z1908" s="212"/>
      <c r="AA1908" s="212"/>
      <c r="AB1908" s="212"/>
      <c r="AC1908" s="212"/>
      <c r="AD1908" s="212"/>
      <c r="AE1908" s="212"/>
      <c r="AF1908" s="212"/>
      <c r="AG1908" s="212" t="s">
        <v>289</v>
      </c>
      <c r="AH1908" s="212">
        <v>0</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ht="45" outlineLevel="1" x14ac:dyDescent="0.2">
      <c r="A1909" s="235">
        <v>460</v>
      </c>
      <c r="B1909" s="236" t="s">
        <v>2339</v>
      </c>
      <c r="C1909" s="245" t="s">
        <v>2340</v>
      </c>
      <c r="D1909" s="237" t="s">
        <v>368</v>
      </c>
      <c r="E1909" s="238">
        <v>1</v>
      </c>
      <c r="F1909" s="239"/>
      <c r="G1909" s="240">
        <f>ROUND(E1909*F1909,2)</f>
        <v>0</v>
      </c>
      <c r="H1909" s="239"/>
      <c r="I1909" s="240">
        <f>ROUND(E1909*H1909,2)</f>
        <v>0</v>
      </c>
      <c r="J1909" s="239"/>
      <c r="K1909" s="240">
        <f>ROUND(E1909*J1909,2)</f>
        <v>0</v>
      </c>
      <c r="L1909" s="240">
        <v>21</v>
      </c>
      <c r="M1909" s="240">
        <f>G1909*(1+L1909/100)</f>
        <v>0</v>
      </c>
      <c r="N1909" s="238">
        <v>0.05</v>
      </c>
      <c r="O1909" s="238">
        <f>ROUND(E1909*N1909,2)</f>
        <v>0.05</v>
      </c>
      <c r="P1909" s="238">
        <v>0</v>
      </c>
      <c r="Q1909" s="238">
        <f>ROUND(E1909*P1909,2)</f>
        <v>0</v>
      </c>
      <c r="R1909" s="240" t="s">
        <v>461</v>
      </c>
      <c r="S1909" s="240" t="s">
        <v>258</v>
      </c>
      <c r="T1909" s="241" t="s">
        <v>258</v>
      </c>
      <c r="U1909" s="223">
        <v>0</v>
      </c>
      <c r="V1909" s="223">
        <f>ROUND(E1909*U1909,2)</f>
        <v>0</v>
      </c>
      <c r="W1909" s="223"/>
      <c r="X1909" s="223" t="s">
        <v>462</v>
      </c>
      <c r="Y1909" s="223" t="s">
        <v>261</v>
      </c>
      <c r="Z1909" s="212"/>
      <c r="AA1909" s="212"/>
      <c r="AB1909" s="212"/>
      <c r="AC1909" s="212"/>
      <c r="AD1909" s="212"/>
      <c r="AE1909" s="212"/>
      <c r="AF1909" s="212"/>
      <c r="AG1909" s="212" t="s">
        <v>463</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2" x14ac:dyDescent="0.2">
      <c r="A1910" s="219"/>
      <c r="B1910" s="220"/>
      <c r="C1910" s="247" t="s">
        <v>2341</v>
      </c>
      <c r="D1910" s="225"/>
      <c r="E1910" s="226">
        <v>1</v>
      </c>
      <c r="F1910" s="223"/>
      <c r="G1910" s="223"/>
      <c r="H1910" s="223"/>
      <c r="I1910" s="223"/>
      <c r="J1910" s="223"/>
      <c r="K1910" s="223"/>
      <c r="L1910" s="223"/>
      <c r="M1910" s="223"/>
      <c r="N1910" s="222"/>
      <c r="O1910" s="222"/>
      <c r="P1910" s="222"/>
      <c r="Q1910" s="222"/>
      <c r="R1910" s="223"/>
      <c r="S1910" s="223"/>
      <c r="T1910" s="223"/>
      <c r="U1910" s="223"/>
      <c r="V1910" s="223"/>
      <c r="W1910" s="223"/>
      <c r="X1910" s="223"/>
      <c r="Y1910" s="223"/>
      <c r="Z1910" s="212"/>
      <c r="AA1910" s="212"/>
      <c r="AB1910" s="212"/>
      <c r="AC1910" s="212"/>
      <c r="AD1910" s="212"/>
      <c r="AE1910" s="212"/>
      <c r="AF1910" s="212"/>
      <c r="AG1910" s="212" t="s">
        <v>289</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1" x14ac:dyDescent="0.2">
      <c r="A1911" s="235">
        <v>461</v>
      </c>
      <c r="B1911" s="236" t="s">
        <v>2342</v>
      </c>
      <c r="C1911" s="245" t="s">
        <v>2343</v>
      </c>
      <c r="D1911" s="237" t="s">
        <v>368</v>
      </c>
      <c r="E1911" s="238">
        <v>2</v>
      </c>
      <c r="F1911" s="239"/>
      <c r="G1911" s="240">
        <f>ROUND(E1911*F1911,2)</f>
        <v>0</v>
      </c>
      <c r="H1911" s="239"/>
      <c r="I1911" s="240">
        <f>ROUND(E1911*H1911,2)</f>
        <v>0</v>
      </c>
      <c r="J1911" s="239"/>
      <c r="K1911" s="240">
        <f>ROUND(E1911*J1911,2)</f>
        <v>0</v>
      </c>
      <c r="L1911" s="240">
        <v>21</v>
      </c>
      <c r="M1911" s="240">
        <f>G1911*(1+L1911/100)</f>
        <v>0</v>
      </c>
      <c r="N1911" s="238">
        <v>1.7999999999999999E-2</v>
      </c>
      <c r="O1911" s="238">
        <f>ROUND(E1911*N1911,2)</f>
        <v>0.04</v>
      </c>
      <c r="P1911" s="238">
        <v>0</v>
      </c>
      <c r="Q1911" s="238">
        <f>ROUND(E1911*P1911,2)</f>
        <v>0</v>
      </c>
      <c r="R1911" s="240"/>
      <c r="S1911" s="240" t="s">
        <v>649</v>
      </c>
      <c r="T1911" s="241" t="s">
        <v>258</v>
      </c>
      <c r="U1911" s="223">
        <v>0</v>
      </c>
      <c r="V1911" s="223">
        <f>ROUND(E1911*U1911,2)</f>
        <v>0</v>
      </c>
      <c r="W1911" s="223"/>
      <c r="X1911" s="223" t="s">
        <v>462</v>
      </c>
      <c r="Y1911" s="223" t="s">
        <v>261</v>
      </c>
      <c r="Z1911" s="212"/>
      <c r="AA1911" s="212"/>
      <c r="AB1911" s="212"/>
      <c r="AC1911" s="212"/>
      <c r="AD1911" s="212"/>
      <c r="AE1911" s="212"/>
      <c r="AF1911" s="212"/>
      <c r="AG1911" s="212" t="s">
        <v>463</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2" x14ac:dyDescent="0.2">
      <c r="A1912" s="219"/>
      <c r="B1912" s="220"/>
      <c r="C1912" s="247" t="s">
        <v>2338</v>
      </c>
      <c r="D1912" s="225"/>
      <c r="E1912" s="226">
        <v>1</v>
      </c>
      <c r="F1912" s="223"/>
      <c r="G1912" s="223"/>
      <c r="H1912" s="223"/>
      <c r="I1912" s="223"/>
      <c r="J1912" s="223"/>
      <c r="K1912" s="223"/>
      <c r="L1912" s="223"/>
      <c r="M1912" s="223"/>
      <c r="N1912" s="222"/>
      <c r="O1912" s="222"/>
      <c r="P1912" s="222"/>
      <c r="Q1912" s="222"/>
      <c r="R1912" s="223"/>
      <c r="S1912" s="223"/>
      <c r="T1912" s="223"/>
      <c r="U1912" s="223"/>
      <c r="V1912" s="223"/>
      <c r="W1912" s="223"/>
      <c r="X1912" s="223"/>
      <c r="Y1912" s="223"/>
      <c r="Z1912" s="212"/>
      <c r="AA1912" s="212"/>
      <c r="AB1912" s="212"/>
      <c r="AC1912" s="212"/>
      <c r="AD1912" s="212"/>
      <c r="AE1912" s="212"/>
      <c r="AF1912" s="212"/>
      <c r="AG1912" s="212" t="s">
        <v>289</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47" t="s">
        <v>2341</v>
      </c>
      <c r="D1913" s="225"/>
      <c r="E1913" s="226">
        <v>1</v>
      </c>
      <c r="F1913" s="223"/>
      <c r="G1913" s="223"/>
      <c r="H1913" s="223"/>
      <c r="I1913" s="223"/>
      <c r="J1913" s="223"/>
      <c r="K1913" s="223"/>
      <c r="L1913" s="223"/>
      <c r="M1913" s="223"/>
      <c r="N1913" s="222"/>
      <c r="O1913" s="222"/>
      <c r="P1913" s="222"/>
      <c r="Q1913" s="222"/>
      <c r="R1913" s="223"/>
      <c r="S1913" s="223"/>
      <c r="T1913" s="223"/>
      <c r="U1913" s="223"/>
      <c r="V1913" s="223"/>
      <c r="W1913" s="223"/>
      <c r="X1913" s="223"/>
      <c r="Y1913" s="223"/>
      <c r="Z1913" s="212"/>
      <c r="AA1913" s="212"/>
      <c r="AB1913" s="212"/>
      <c r="AC1913" s="212"/>
      <c r="AD1913" s="212"/>
      <c r="AE1913" s="212"/>
      <c r="AF1913" s="212"/>
      <c r="AG1913" s="212" t="s">
        <v>289</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1" x14ac:dyDescent="0.2">
      <c r="A1914" s="235">
        <v>462</v>
      </c>
      <c r="B1914" s="236" t="s">
        <v>2344</v>
      </c>
      <c r="C1914" s="245" t="s">
        <v>2345</v>
      </c>
      <c r="D1914" s="237" t="s">
        <v>321</v>
      </c>
      <c r="E1914" s="238">
        <v>11.9625</v>
      </c>
      <c r="F1914" s="239"/>
      <c r="G1914" s="240">
        <f>ROUND(E1914*F1914,2)</f>
        <v>0</v>
      </c>
      <c r="H1914" s="239"/>
      <c r="I1914" s="240">
        <f>ROUND(E1914*H1914,2)</f>
        <v>0</v>
      </c>
      <c r="J1914" s="239"/>
      <c r="K1914" s="240">
        <f>ROUND(E1914*J1914,2)</f>
        <v>0</v>
      </c>
      <c r="L1914" s="240">
        <v>21</v>
      </c>
      <c r="M1914" s="240">
        <f>G1914*(1+L1914/100)</f>
        <v>0</v>
      </c>
      <c r="N1914" s="238">
        <v>5.77E-3</v>
      </c>
      <c r="O1914" s="238">
        <f>ROUND(E1914*N1914,2)</f>
        <v>7.0000000000000007E-2</v>
      </c>
      <c r="P1914" s="238">
        <v>0</v>
      </c>
      <c r="Q1914" s="238">
        <f>ROUND(E1914*P1914,2)</f>
        <v>0</v>
      </c>
      <c r="R1914" s="240"/>
      <c r="S1914" s="240" t="s">
        <v>649</v>
      </c>
      <c r="T1914" s="241" t="s">
        <v>259</v>
      </c>
      <c r="U1914" s="223">
        <v>0</v>
      </c>
      <c r="V1914" s="223">
        <f>ROUND(E1914*U1914,2)</f>
        <v>0</v>
      </c>
      <c r="W1914" s="223"/>
      <c r="X1914" s="223" t="s">
        <v>462</v>
      </c>
      <c r="Y1914" s="223" t="s">
        <v>261</v>
      </c>
      <c r="Z1914" s="212"/>
      <c r="AA1914" s="212"/>
      <c r="AB1914" s="212"/>
      <c r="AC1914" s="212"/>
      <c r="AD1914" s="212"/>
      <c r="AE1914" s="212"/>
      <c r="AF1914" s="212"/>
      <c r="AG1914" s="212" t="s">
        <v>463</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2" x14ac:dyDescent="0.2">
      <c r="A1915" s="219"/>
      <c r="B1915" s="220"/>
      <c r="C1915" s="270" t="s">
        <v>696</v>
      </c>
      <c r="D1915" s="252"/>
      <c r="E1915" s="253"/>
      <c r="F1915" s="223"/>
      <c r="G1915" s="223"/>
      <c r="H1915" s="223"/>
      <c r="I1915" s="223"/>
      <c r="J1915" s="223"/>
      <c r="K1915" s="223"/>
      <c r="L1915" s="223"/>
      <c r="M1915" s="223"/>
      <c r="N1915" s="222"/>
      <c r="O1915" s="222"/>
      <c r="P1915" s="222"/>
      <c r="Q1915" s="222"/>
      <c r="R1915" s="223"/>
      <c r="S1915" s="223"/>
      <c r="T1915" s="223"/>
      <c r="U1915" s="223"/>
      <c r="V1915" s="223"/>
      <c r="W1915" s="223"/>
      <c r="X1915" s="223"/>
      <c r="Y1915" s="223"/>
      <c r="Z1915" s="212"/>
      <c r="AA1915" s="212"/>
      <c r="AB1915" s="212"/>
      <c r="AC1915" s="212"/>
      <c r="AD1915" s="212"/>
      <c r="AE1915" s="212"/>
      <c r="AF1915" s="212"/>
      <c r="AG1915" s="212" t="s">
        <v>289</v>
      </c>
      <c r="AH1915" s="212"/>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
      <c r="A1916" s="219"/>
      <c r="B1916" s="220"/>
      <c r="C1916" s="271" t="s">
        <v>2346</v>
      </c>
      <c r="D1916" s="252"/>
      <c r="E1916" s="253"/>
      <c r="F1916" s="223"/>
      <c r="G1916" s="223"/>
      <c r="H1916" s="223"/>
      <c r="I1916" s="223"/>
      <c r="J1916" s="223"/>
      <c r="K1916" s="223"/>
      <c r="L1916" s="223"/>
      <c r="M1916" s="223"/>
      <c r="N1916" s="222"/>
      <c r="O1916" s="222"/>
      <c r="P1916" s="222"/>
      <c r="Q1916" s="222"/>
      <c r="R1916" s="223"/>
      <c r="S1916" s="223"/>
      <c r="T1916" s="223"/>
      <c r="U1916" s="223"/>
      <c r="V1916" s="223"/>
      <c r="W1916" s="223"/>
      <c r="X1916" s="223"/>
      <c r="Y1916" s="223"/>
      <c r="Z1916" s="212"/>
      <c r="AA1916" s="212"/>
      <c r="AB1916" s="212"/>
      <c r="AC1916" s="212"/>
      <c r="AD1916" s="212"/>
      <c r="AE1916" s="212"/>
      <c r="AF1916" s="212"/>
      <c r="AG1916" s="212" t="s">
        <v>289</v>
      </c>
      <c r="AH1916" s="212">
        <v>2</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3" x14ac:dyDescent="0.2">
      <c r="A1917" s="219"/>
      <c r="B1917" s="220"/>
      <c r="C1917" s="271" t="s">
        <v>2347</v>
      </c>
      <c r="D1917" s="252"/>
      <c r="E1917" s="253">
        <v>1.32</v>
      </c>
      <c r="F1917" s="223"/>
      <c r="G1917" s="223"/>
      <c r="H1917" s="223"/>
      <c r="I1917" s="223"/>
      <c r="J1917" s="223"/>
      <c r="K1917" s="223"/>
      <c r="L1917" s="223"/>
      <c r="M1917" s="223"/>
      <c r="N1917" s="222"/>
      <c r="O1917" s="222"/>
      <c r="P1917" s="222"/>
      <c r="Q1917" s="222"/>
      <c r="R1917" s="223"/>
      <c r="S1917" s="223"/>
      <c r="T1917" s="223"/>
      <c r="U1917" s="223"/>
      <c r="V1917" s="223"/>
      <c r="W1917" s="223"/>
      <c r="X1917" s="223"/>
      <c r="Y1917" s="223"/>
      <c r="Z1917" s="212"/>
      <c r="AA1917" s="212"/>
      <c r="AB1917" s="212"/>
      <c r="AC1917" s="212"/>
      <c r="AD1917" s="212"/>
      <c r="AE1917" s="212"/>
      <c r="AF1917" s="212"/>
      <c r="AG1917" s="212" t="s">
        <v>289</v>
      </c>
      <c r="AH1917" s="212">
        <v>2</v>
      </c>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3" x14ac:dyDescent="0.2">
      <c r="A1918" s="219"/>
      <c r="B1918" s="220"/>
      <c r="C1918" s="271" t="s">
        <v>2348</v>
      </c>
      <c r="D1918" s="252"/>
      <c r="E1918" s="253">
        <v>1.38</v>
      </c>
      <c r="F1918" s="223"/>
      <c r="G1918" s="223"/>
      <c r="H1918" s="223"/>
      <c r="I1918" s="223"/>
      <c r="J1918" s="223"/>
      <c r="K1918" s="223"/>
      <c r="L1918" s="223"/>
      <c r="M1918" s="223"/>
      <c r="N1918" s="222"/>
      <c r="O1918" s="222"/>
      <c r="P1918" s="222"/>
      <c r="Q1918" s="222"/>
      <c r="R1918" s="223"/>
      <c r="S1918" s="223"/>
      <c r="T1918" s="223"/>
      <c r="U1918" s="223"/>
      <c r="V1918" s="223"/>
      <c r="W1918" s="223"/>
      <c r="X1918" s="223"/>
      <c r="Y1918" s="223"/>
      <c r="Z1918" s="212"/>
      <c r="AA1918" s="212"/>
      <c r="AB1918" s="212"/>
      <c r="AC1918" s="212"/>
      <c r="AD1918" s="212"/>
      <c r="AE1918" s="212"/>
      <c r="AF1918" s="212"/>
      <c r="AG1918" s="212" t="s">
        <v>289</v>
      </c>
      <c r="AH1918" s="212">
        <v>2</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19"/>
      <c r="B1919" s="220"/>
      <c r="C1919" s="271" t="s">
        <v>2349</v>
      </c>
      <c r="D1919" s="252"/>
      <c r="E1919" s="253">
        <v>1.08</v>
      </c>
      <c r="F1919" s="223"/>
      <c r="G1919" s="223"/>
      <c r="H1919" s="223"/>
      <c r="I1919" s="223"/>
      <c r="J1919" s="223"/>
      <c r="K1919" s="223"/>
      <c r="L1919" s="223"/>
      <c r="M1919" s="223"/>
      <c r="N1919" s="222"/>
      <c r="O1919" s="222"/>
      <c r="P1919" s="222"/>
      <c r="Q1919" s="222"/>
      <c r="R1919" s="223"/>
      <c r="S1919" s="223"/>
      <c r="T1919" s="223"/>
      <c r="U1919" s="223"/>
      <c r="V1919" s="223"/>
      <c r="W1919" s="223"/>
      <c r="X1919" s="223"/>
      <c r="Y1919" s="223"/>
      <c r="Z1919" s="212"/>
      <c r="AA1919" s="212"/>
      <c r="AB1919" s="212"/>
      <c r="AC1919" s="212"/>
      <c r="AD1919" s="212"/>
      <c r="AE1919" s="212"/>
      <c r="AF1919" s="212"/>
      <c r="AG1919" s="212" t="s">
        <v>289</v>
      </c>
      <c r="AH1919" s="212">
        <v>2</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71" t="s">
        <v>2350</v>
      </c>
      <c r="D1920" s="252"/>
      <c r="E1920" s="253">
        <v>1.56</v>
      </c>
      <c r="F1920" s="223"/>
      <c r="G1920" s="223"/>
      <c r="H1920" s="223"/>
      <c r="I1920" s="223"/>
      <c r="J1920" s="223"/>
      <c r="K1920" s="223"/>
      <c r="L1920" s="223"/>
      <c r="M1920" s="223"/>
      <c r="N1920" s="222"/>
      <c r="O1920" s="222"/>
      <c r="P1920" s="222"/>
      <c r="Q1920" s="222"/>
      <c r="R1920" s="223"/>
      <c r="S1920" s="223"/>
      <c r="T1920" s="223"/>
      <c r="U1920" s="223"/>
      <c r="V1920" s="223"/>
      <c r="W1920" s="223"/>
      <c r="X1920" s="223"/>
      <c r="Y1920" s="223"/>
      <c r="Z1920" s="212"/>
      <c r="AA1920" s="212"/>
      <c r="AB1920" s="212"/>
      <c r="AC1920" s="212"/>
      <c r="AD1920" s="212"/>
      <c r="AE1920" s="212"/>
      <c r="AF1920" s="212"/>
      <c r="AG1920" s="212" t="s">
        <v>289</v>
      </c>
      <c r="AH1920" s="212">
        <v>2</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71" t="s">
        <v>2351</v>
      </c>
      <c r="D1921" s="252"/>
      <c r="E1921" s="253">
        <v>1.47</v>
      </c>
      <c r="F1921" s="223"/>
      <c r="G1921" s="223"/>
      <c r="H1921" s="223"/>
      <c r="I1921" s="223"/>
      <c r="J1921" s="223"/>
      <c r="K1921" s="223"/>
      <c r="L1921" s="223"/>
      <c r="M1921" s="223"/>
      <c r="N1921" s="222"/>
      <c r="O1921" s="222"/>
      <c r="P1921" s="222"/>
      <c r="Q1921" s="222"/>
      <c r="R1921" s="223"/>
      <c r="S1921" s="223"/>
      <c r="T1921" s="223"/>
      <c r="U1921" s="223"/>
      <c r="V1921" s="223"/>
      <c r="W1921" s="223"/>
      <c r="X1921" s="223"/>
      <c r="Y1921" s="223"/>
      <c r="Z1921" s="212"/>
      <c r="AA1921" s="212"/>
      <c r="AB1921" s="212"/>
      <c r="AC1921" s="212"/>
      <c r="AD1921" s="212"/>
      <c r="AE1921" s="212"/>
      <c r="AF1921" s="212"/>
      <c r="AG1921" s="212" t="s">
        <v>289</v>
      </c>
      <c r="AH1921" s="212">
        <v>2</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71" t="s">
        <v>2352</v>
      </c>
      <c r="D1922" s="252"/>
      <c r="E1922" s="253">
        <v>0.51200000000000001</v>
      </c>
      <c r="F1922" s="223"/>
      <c r="G1922" s="223"/>
      <c r="H1922" s="223"/>
      <c r="I1922" s="223"/>
      <c r="J1922" s="223"/>
      <c r="K1922" s="223"/>
      <c r="L1922" s="223"/>
      <c r="M1922" s="223"/>
      <c r="N1922" s="222"/>
      <c r="O1922" s="222"/>
      <c r="P1922" s="222"/>
      <c r="Q1922" s="222"/>
      <c r="R1922" s="223"/>
      <c r="S1922" s="223"/>
      <c r="T1922" s="223"/>
      <c r="U1922" s="223"/>
      <c r="V1922" s="223"/>
      <c r="W1922" s="223"/>
      <c r="X1922" s="223"/>
      <c r="Y1922" s="223"/>
      <c r="Z1922" s="212"/>
      <c r="AA1922" s="212"/>
      <c r="AB1922" s="212"/>
      <c r="AC1922" s="212"/>
      <c r="AD1922" s="212"/>
      <c r="AE1922" s="212"/>
      <c r="AF1922" s="212"/>
      <c r="AG1922" s="212" t="s">
        <v>289</v>
      </c>
      <c r="AH1922" s="212">
        <v>2</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71" t="s">
        <v>2353</v>
      </c>
      <c r="D1923" s="252"/>
      <c r="E1923" s="253">
        <v>0.3125</v>
      </c>
      <c r="F1923" s="223"/>
      <c r="G1923" s="223"/>
      <c r="H1923" s="223"/>
      <c r="I1923" s="223"/>
      <c r="J1923" s="223"/>
      <c r="K1923" s="223"/>
      <c r="L1923" s="223"/>
      <c r="M1923" s="223"/>
      <c r="N1923" s="222"/>
      <c r="O1923" s="222"/>
      <c r="P1923" s="222"/>
      <c r="Q1923" s="222"/>
      <c r="R1923" s="223"/>
      <c r="S1923" s="223"/>
      <c r="T1923" s="223"/>
      <c r="U1923" s="223"/>
      <c r="V1923" s="223"/>
      <c r="W1923" s="223"/>
      <c r="X1923" s="223"/>
      <c r="Y1923" s="223"/>
      <c r="Z1923" s="212"/>
      <c r="AA1923" s="212"/>
      <c r="AB1923" s="212"/>
      <c r="AC1923" s="212"/>
      <c r="AD1923" s="212"/>
      <c r="AE1923" s="212"/>
      <c r="AF1923" s="212"/>
      <c r="AG1923" s="212" t="s">
        <v>289</v>
      </c>
      <c r="AH1923" s="212">
        <v>2</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3" x14ac:dyDescent="0.2">
      <c r="A1924" s="219"/>
      <c r="B1924" s="220"/>
      <c r="C1924" s="271" t="s">
        <v>2354</v>
      </c>
      <c r="D1924" s="252"/>
      <c r="E1924" s="253">
        <v>0.57199999999999995</v>
      </c>
      <c r="F1924" s="223"/>
      <c r="G1924" s="223"/>
      <c r="H1924" s="223"/>
      <c r="I1924" s="223"/>
      <c r="J1924" s="223"/>
      <c r="K1924" s="223"/>
      <c r="L1924" s="223"/>
      <c r="M1924" s="223"/>
      <c r="N1924" s="222"/>
      <c r="O1924" s="222"/>
      <c r="P1924" s="222"/>
      <c r="Q1924" s="222"/>
      <c r="R1924" s="223"/>
      <c r="S1924" s="223"/>
      <c r="T1924" s="223"/>
      <c r="U1924" s="223"/>
      <c r="V1924" s="223"/>
      <c r="W1924" s="223"/>
      <c r="X1924" s="223"/>
      <c r="Y1924" s="223"/>
      <c r="Z1924" s="212"/>
      <c r="AA1924" s="212"/>
      <c r="AB1924" s="212"/>
      <c r="AC1924" s="212"/>
      <c r="AD1924" s="212"/>
      <c r="AE1924" s="212"/>
      <c r="AF1924" s="212"/>
      <c r="AG1924" s="212" t="s">
        <v>289</v>
      </c>
      <c r="AH1924" s="212">
        <v>2</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3" x14ac:dyDescent="0.2">
      <c r="A1925" s="219"/>
      <c r="B1925" s="220"/>
      <c r="C1925" s="271" t="s">
        <v>2355</v>
      </c>
      <c r="D1925" s="252"/>
      <c r="E1925" s="253">
        <v>0.56320000000000003</v>
      </c>
      <c r="F1925" s="223"/>
      <c r="G1925" s="223"/>
      <c r="H1925" s="223"/>
      <c r="I1925" s="223"/>
      <c r="J1925" s="223"/>
      <c r="K1925" s="223"/>
      <c r="L1925" s="223"/>
      <c r="M1925" s="223"/>
      <c r="N1925" s="222"/>
      <c r="O1925" s="222"/>
      <c r="P1925" s="222"/>
      <c r="Q1925" s="222"/>
      <c r="R1925" s="223"/>
      <c r="S1925" s="223"/>
      <c r="T1925" s="223"/>
      <c r="U1925" s="223"/>
      <c r="V1925" s="223"/>
      <c r="W1925" s="223"/>
      <c r="X1925" s="223"/>
      <c r="Y1925" s="223"/>
      <c r="Z1925" s="212"/>
      <c r="AA1925" s="212"/>
      <c r="AB1925" s="212"/>
      <c r="AC1925" s="212"/>
      <c r="AD1925" s="212"/>
      <c r="AE1925" s="212"/>
      <c r="AF1925" s="212"/>
      <c r="AG1925" s="212" t="s">
        <v>289</v>
      </c>
      <c r="AH1925" s="212">
        <v>2</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3" x14ac:dyDescent="0.2">
      <c r="A1926" s="219"/>
      <c r="B1926" s="220"/>
      <c r="C1926" s="271" t="s">
        <v>2356</v>
      </c>
      <c r="D1926" s="252"/>
      <c r="E1926" s="253">
        <v>0.57999999999999996</v>
      </c>
      <c r="F1926" s="223"/>
      <c r="G1926" s="223"/>
      <c r="H1926" s="223"/>
      <c r="I1926" s="223"/>
      <c r="J1926" s="223"/>
      <c r="K1926" s="223"/>
      <c r="L1926" s="223"/>
      <c r="M1926" s="223"/>
      <c r="N1926" s="222"/>
      <c r="O1926" s="222"/>
      <c r="P1926" s="222"/>
      <c r="Q1926" s="222"/>
      <c r="R1926" s="223"/>
      <c r="S1926" s="223"/>
      <c r="T1926" s="223"/>
      <c r="U1926" s="223"/>
      <c r="V1926" s="223"/>
      <c r="W1926" s="223"/>
      <c r="X1926" s="223"/>
      <c r="Y1926" s="223"/>
      <c r="Z1926" s="212"/>
      <c r="AA1926" s="212"/>
      <c r="AB1926" s="212"/>
      <c r="AC1926" s="212"/>
      <c r="AD1926" s="212"/>
      <c r="AE1926" s="212"/>
      <c r="AF1926" s="212"/>
      <c r="AG1926" s="212" t="s">
        <v>289</v>
      </c>
      <c r="AH1926" s="212">
        <v>2</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3" x14ac:dyDescent="0.2">
      <c r="A1927" s="219"/>
      <c r="B1927" s="220"/>
      <c r="C1927" s="271" t="s">
        <v>2357</v>
      </c>
      <c r="D1927" s="252"/>
      <c r="E1927" s="253">
        <v>0.57999999999999996</v>
      </c>
      <c r="F1927" s="223"/>
      <c r="G1927" s="223"/>
      <c r="H1927" s="223"/>
      <c r="I1927" s="223"/>
      <c r="J1927" s="223"/>
      <c r="K1927" s="223"/>
      <c r="L1927" s="223"/>
      <c r="M1927" s="223"/>
      <c r="N1927" s="222"/>
      <c r="O1927" s="222"/>
      <c r="P1927" s="222"/>
      <c r="Q1927" s="222"/>
      <c r="R1927" s="223"/>
      <c r="S1927" s="223"/>
      <c r="T1927" s="223"/>
      <c r="U1927" s="223"/>
      <c r="V1927" s="223"/>
      <c r="W1927" s="223"/>
      <c r="X1927" s="223"/>
      <c r="Y1927" s="223"/>
      <c r="Z1927" s="212"/>
      <c r="AA1927" s="212"/>
      <c r="AB1927" s="212"/>
      <c r="AC1927" s="212"/>
      <c r="AD1927" s="212"/>
      <c r="AE1927" s="212"/>
      <c r="AF1927" s="212"/>
      <c r="AG1927" s="212" t="s">
        <v>289</v>
      </c>
      <c r="AH1927" s="212">
        <v>2</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71" t="s">
        <v>2358</v>
      </c>
      <c r="D1928" s="252"/>
      <c r="E1928" s="253">
        <v>0.6825</v>
      </c>
      <c r="F1928" s="223"/>
      <c r="G1928" s="223"/>
      <c r="H1928" s="223"/>
      <c r="I1928" s="223"/>
      <c r="J1928" s="223"/>
      <c r="K1928" s="223"/>
      <c r="L1928" s="223"/>
      <c r="M1928" s="223"/>
      <c r="N1928" s="222"/>
      <c r="O1928" s="222"/>
      <c r="P1928" s="222"/>
      <c r="Q1928" s="222"/>
      <c r="R1928" s="223"/>
      <c r="S1928" s="223"/>
      <c r="T1928" s="223"/>
      <c r="U1928" s="223"/>
      <c r="V1928" s="223"/>
      <c r="W1928" s="223"/>
      <c r="X1928" s="223"/>
      <c r="Y1928" s="223"/>
      <c r="Z1928" s="212"/>
      <c r="AA1928" s="212"/>
      <c r="AB1928" s="212"/>
      <c r="AC1928" s="212"/>
      <c r="AD1928" s="212"/>
      <c r="AE1928" s="212"/>
      <c r="AF1928" s="212"/>
      <c r="AG1928" s="212" t="s">
        <v>289</v>
      </c>
      <c r="AH1928" s="212">
        <v>2</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71" t="s">
        <v>2359</v>
      </c>
      <c r="D1929" s="252"/>
      <c r="E1929" s="253"/>
      <c r="F1929" s="223"/>
      <c r="G1929" s="223"/>
      <c r="H1929" s="223"/>
      <c r="I1929" s="223"/>
      <c r="J1929" s="223"/>
      <c r="K1929" s="223"/>
      <c r="L1929" s="223"/>
      <c r="M1929" s="223"/>
      <c r="N1929" s="222"/>
      <c r="O1929" s="222"/>
      <c r="P1929" s="222"/>
      <c r="Q1929" s="222"/>
      <c r="R1929" s="223"/>
      <c r="S1929" s="223"/>
      <c r="T1929" s="223"/>
      <c r="U1929" s="223"/>
      <c r="V1929" s="223"/>
      <c r="W1929" s="223"/>
      <c r="X1929" s="223"/>
      <c r="Y1929" s="223"/>
      <c r="Z1929" s="212"/>
      <c r="AA1929" s="212"/>
      <c r="AB1929" s="212"/>
      <c r="AC1929" s="212"/>
      <c r="AD1929" s="212"/>
      <c r="AE1929" s="212"/>
      <c r="AF1929" s="212"/>
      <c r="AG1929" s="212" t="s">
        <v>289</v>
      </c>
      <c r="AH1929" s="212">
        <v>2</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71" t="s">
        <v>2360</v>
      </c>
      <c r="D1930" s="252"/>
      <c r="E1930" s="253">
        <v>0.26279999999999998</v>
      </c>
      <c r="F1930" s="223"/>
      <c r="G1930" s="223"/>
      <c r="H1930" s="223"/>
      <c r="I1930" s="223"/>
      <c r="J1930" s="223"/>
      <c r="K1930" s="223"/>
      <c r="L1930" s="223"/>
      <c r="M1930" s="223"/>
      <c r="N1930" s="222"/>
      <c r="O1930" s="222"/>
      <c r="P1930" s="222"/>
      <c r="Q1930" s="222"/>
      <c r="R1930" s="223"/>
      <c r="S1930" s="223"/>
      <c r="T1930" s="223"/>
      <c r="U1930" s="223"/>
      <c r="V1930" s="223"/>
      <c r="W1930" s="223"/>
      <c r="X1930" s="223"/>
      <c r="Y1930" s="223"/>
      <c r="Z1930" s="212"/>
      <c r="AA1930" s="212"/>
      <c r="AB1930" s="212"/>
      <c r="AC1930" s="212"/>
      <c r="AD1930" s="212"/>
      <c r="AE1930" s="212"/>
      <c r="AF1930" s="212"/>
      <c r="AG1930" s="212" t="s">
        <v>289</v>
      </c>
      <c r="AH1930" s="212">
        <v>2</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72" t="s">
        <v>701</v>
      </c>
      <c r="D1931" s="254"/>
      <c r="E1931" s="255">
        <v>10.875</v>
      </c>
      <c r="F1931" s="223"/>
      <c r="G1931" s="223"/>
      <c r="H1931" s="223"/>
      <c r="I1931" s="223"/>
      <c r="J1931" s="223"/>
      <c r="K1931" s="223"/>
      <c r="L1931" s="223"/>
      <c r="M1931" s="223"/>
      <c r="N1931" s="222"/>
      <c r="O1931" s="222"/>
      <c r="P1931" s="222"/>
      <c r="Q1931" s="222"/>
      <c r="R1931" s="223"/>
      <c r="S1931" s="223"/>
      <c r="T1931" s="223"/>
      <c r="U1931" s="223"/>
      <c r="V1931" s="223"/>
      <c r="W1931" s="223"/>
      <c r="X1931" s="223"/>
      <c r="Y1931" s="223"/>
      <c r="Z1931" s="212"/>
      <c r="AA1931" s="212"/>
      <c r="AB1931" s="212"/>
      <c r="AC1931" s="212"/>
      <c r="AD1931" s="212"/>
      <c r="AE1931" s="212"/>
      <c r="AF1931" s="212"/>
      <c r="AG1931" s="212" t="s">
        <v>289</v>
      </c>
      <c r="AH1931" s="212">
        <v>3</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70" t="s">
        <v>702</v>
      </c>
      <c r="D1932" s="252"/>
      <c r="E1932" s="253"/>
      <c r="F1932" s="223"/>
      <c r="G1932" s="223"/>
      <c r="H1932" s="223"/>
      <c r="I1932" s="223"/>
      <c r="J1932" s="223"/>
      <c r="K1932" s="223"/>
      <c r="L1932" s="223"/>
      <c r="M1932" s="223"/>
      <c r="N1932" s="222"/>
      <c r="O1932" s="222"/>
      <c r="P1932" s="222"/>
      <c r="Q1932" s="222"/>
      <c r="R1932" s="223"/>
      <c r="S1932" s="223"/>
      <c r="T1932" s="223"/>
      <c r="U1932" s="223"/>
      <c r="V1932" s="223"/>
      <c r="W1932" s="223"/>
      <c r="X1932" s="223"/>
      <c r="Y1932" s="223"/>
      <c r="Z1932" s="212"/>
      <c r="AA1932" s="212"/>
      <c r="AB1932" s="212"/>
      <c r="AC1932" s="212"/>
      <c r="AD1932" s="212"/>
      <c r="AE1932" s="212"/>
      <c r="AF1932" s="212"/>
      <c r="AG1932" s="212" t="s">
        <v>289</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47" t="s">
        <v>2361</v>
      </c>
      <c r="D1933" s="225"/>
      <c r="E1933" s="226">
        <v>11.9625</v>
      </c>
      <c r="F1933" s="223"/>
      <c r="G1933" s="223"/>
      <c r="H1933" s="223"/>
      <c r="I1933" s="223"/>
      <c r="J1933" s="223"/>
      <c r="K1933" s="223"/>
      <c r="L1933" s="223"/>
      <c r="M1933" s="223"/>
      <c r="N1933" s="222"/>
      <c r="O1933" s="222"/>
      <c r="P1933" s="222"/>
      <c r="Q1933" s="222"/>
      <c r="R1933" s="223"/>
      <c r="S1933" s="223"/>
      <c r="T1933" s="223"/>
      <c r="U1933" s="223"/>
      <c r="V1933" s="223"/>
      <c r="W1933" s="223"/>
      <c r="X1933" s="223"/>
      <c r="Y1933" s="223"/>
      <c r="Z1933" s="212"/>
      <c r="AA1933" s="212"/>
      <c r="AB1933" s="212"/>
      <c r="AC1933" s="212"/>
      <c r="AD1933" s="212"/>
      <c r="AE1933" s="212"/>
      <c r="AF1933" s="212"/>
      <c r="AG1933" s="212" t="s">
        <v>289</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ht="22.5" outlineLevel="1" x14ac:dyDescent="0.2">
      <c r="A1934" s="257">
        <v>463</v>
      </c>
      <c r="B1934" s="258" t="s">
        <v>2362</v>
      </c>
      <c r="C1934" s="268" t="s">
        <v>2363</v>
      </c>
      <c r="D1934" s="259" t="s">
        <v>2288</v>
      </c>
      <c r="E1934" s="260">
        <v>1</v>
      </c>
      <c r="F1934" s="261"/>
      <c r="G1934" s="262">
        <f>ROUND(E1934*F1934,2)</f>
        <v>0</v>
      </c>
      <c r="H1934" s="261"/>
      <c r="I1934" s="262">
        <f>ROUND(E1934*H1934,2)</f>
        <v>0</v>
      </c>
      <c r="J1934" s="261"/>
      <c r="K1934" s="262">
        <f>ROUND(E1934*J1934,2)</f>
        <v>0</v>
      </c>
      <c r="L1934" s="262">
        <v>21</v>
      </c>
      <c r="M1934" s="262">
        <f>G1934*(1+L1934/100)</f>
        <v>0</v>
      </c>
      <c r="N1934" s="260">
        <v>2.8000000000000001E-2</v>
      </c>
      <c r="O1934" s="260">
        <f>ROUND(E1934*N1934,2)</f>
        <v>0.03</v>
      </c>
      <c r="P1934" s="260">
        <v>0</v>
      </c>
      <c r="Q1934" s="260">
        <f>ROUND(E1934*P1934,2)</f>
        <v>0</v>
      </c>
      <c r="R1934" s="262"/>
      <c r="S1934" s="262" t="s">
        <v>649</v>
      </c>
      <c r="T1934" s="263" t="s">
        <v>258</v>
      </c>
      <c r="U1934" s="223">
        <v>0</v>
      </c>
      <c r="V1934" s="223">
        <f>ROUND(E1934*U1934,2)</f>
        <v>0</v>
      </c>
      <c r="W1934" s="223"/>
      <c r="X1934" s="223" t="s">
        <v>462</v>
      </c>
      <c r="Y1934" s="223" t="s">
        <v>261</v>
      </c>
      <c r="Z1934" s="212"/>
      <c r="AA1934" s="212"/>
      <c r="AB1934" s="212"/>
      <c r="AC1934" s="212"/>
      <c r="AD1934" s="212"/>
      <c r="AE1934" s="212"/>
      <c r="AF1934" s="212"/>
      <c r="AG1934" s="212" t="s">
        <v>463</v>
      </c>
      <c r="AH1934" s="212"/>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ht="22.5" outlineLevel="1" x14ac:dyDescent="0.2">
      <c r="A1935" s="235">
        <v>464</v>
      </c>
      <c r="B1935" s="236" t="s">
        <v>2364</v>
      </c>
      <c r="C1935" s="245" t="s">
        <v>2365</v>
      </c>
      <c r="D1935" s="237" t="s">
        <v>2366</v>
      </c>
      <c r="E1935" s="238">
        <v>10.285</v>
      </c>
      <c r="F1935" s="239"/>
      <c r="G1935" s="240">
        <f>ROUND(E1935*F1935,2)</f>
        <v>0</v>
      </c>
      <c r="H1935" s="239"/>
      <c r="I1935" s="240">
        <f>ROUND(E1935*H1935,2)</f>
        <v>0</v>
      </c>
      <c r="J1935" s="239"/>
      <c r="K1935" s="240">
        <f>ROUND(E1935*J1935,2)</f>
        <v>0</v>
      </c>
      <c r="L1935" s="240">
        <v>21</v>
      </c>
      <c r="M1935" s="240">
        <f>G1935*(1+L1935/100)</f>
        <v>0</v>
      </c>
      <c r="N1935" s="238">
        <v>0.12470000000000001</v>
      </c>
      <c r="O1935" s="238">
        <f>ROUND(E1935*N1935,2)</f>
        <v>1.28</v>
      </c>
      <c r="P1935" s="238">
        <v>0</v>
      </c>
      <c r="Q1935" s="238">
        <f>ROUND(E1935*P1935,2)</f>
        <v>0</v>
      </c>
      <c r="R1935" s="240"/>
      <c r="S1935" s="240" t="s">
        <v>649</v>
      </c>
      <c r="T1935" s="241" t="s">
        <v>258</v>
      </c>
      <c r="U1935" s="223">
        <v>0</v>
      </c>
      <c r="V1935" s="223">
        <f>ROUND(E1935*U1935,2)</f>
        <v>0</v>
      </c>
      <c r="W1935" s="223"/>
      <c r="X1935" s="223" t="s">
        <v>462</v>
      </c>
      <c r="Y1935" s="223" t="s">
        <v>261</v>
      </c>
      <c r="Z1935" s="212"/>
      <c r="AA1935" s="212"/>
      <c r="AB1935" s="212"/>
      <c r="AC1935" s="212"/>
      <c r="AD1935" s="212"/>
      <c r="AE1935" s="212"/>
      <c r="AF1935" s="212"/>
      <c r="AG1935" s="212" t="s">
        <v>463</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
      <c r="A1936" s="219"/>
      <c r="B1936" s="220"/>
      <c r="C1936" s="247" t="s">
        <v>2367</v>
      </c>
      <c r="D1936" s="225"/>
      <c r="E1936" s="226">
        <v>2.86</v>
      </c>
      <c r="F1936" s="223"/>
      <c r="G1936" s="223"/>
      <c r="H1936" s="223"/>
      <c r="I1936" s="223"/>
      <c r="J1936" s="223"/>
      <c r="K1936" s="223"/>
      <c r="L1936" s="223"/>
      <c r="M1936" s="223"/>
      <c r="N1936" s="222"/>
      <c r="O1936" s="222"/>
      <c r="P1936" s="222"/>
      <c r="Q1936" s="222"/>
      <c r="R1936" s="223"/>
      <c r="S1936" s="223"/>
      <c r="T1936" s="223"/>
      <c r="U1936" s="223"/>
      <c r="V1936" s="223"/>
      <c r="W1936" s="223"/>
      <c r="X1936" s="223"/>
      <c r="Y1936" s="223"/>
      <c r="Z1936" s="212"/>
      <c r="AA1936" s="212"/>
      <c r="AB1936" s="212"/>
      <c r="AC1936" s="212"/>
      <c r="AD1936" s="212"/>
      <c r="AE1936" s="212"/>
      <c r="AF1936" s="212"/>
      <c r="AG1936" s="212" t="s">
        <v>289</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47" t="s">
        <v>2368</v>
      </c>
      <c r="D1937" s="225"/>
      <c r="E1937" s="226">
        <v>5.89</v>
      </c>
      <c r="F1937" s="223"/>
      <c r="G1937" s="223"/>
      <c r="H1937" s="223"/>
      <c r="I1937" s="223"/>
      <c r="J1937" s="223"/>
      <c r="K1937" s="223"/>
      <c r="L1937" s="223"/>
      <c r="M1937" s="223"/>
      <c r="N1937" s="222"/>
      <c r="O1937" s="222"/>
      <c r="P1937" s="222"/>
      <c r="Q1937" s="222"/>
      <c r="R1937" s="223"/>
      <c r="S1937" s="223"/>
      <c r="T1937" s="223"/>
      <c r="U1937" s="223"/>
      <c r="V1937" s="223"/>
      <c r="W1937" s="223"/>
      <c r="X1937" s="223"/>
      <c r="Y1937" s="223"/>
      <c r="Z1937" s="212"/>
      <c r="AA1937" s="212"/>
      <c r="AB1937" s="212"/>
      <c r="AC1937" s="212"/>
      <c r="AD1937" s="212"/>
      <c r="AE1937" s="212"/>
      <c r="AF1937" s="212"/>
      <c r="AG1937" s="212" t="s">
        <v>289</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47" t="s">
        <v>2369</v>
      </c>
      <c r="D1938" s="225"/>
      <c r="E1938" s="226">
        <v>1.5349999999999999</v>
      </c>
      <c r="F1938" s="223"/>
      <c r="G1938" s="223"/>
      <c r="H1938" s="223"/>
      <c r="I1938" s="223"/>
      <c r="J1938" s="223"/>
      <c r="K1938" s="223"/>
      <c r="L1938" s="223"/>
      <c r="M1938" s="223"/>
      <c r="N1938" s="222"/>
      <c r="O1938" s="222"/>
      <c r="P1938" s="222"/>
      <c r="Q1938" s="222"/>
      <c r="R1938" s="223"/>
      <c r="S1938" s="223"/>
      <c r="T1938" s="223"/>
      <c r="U1938" s="223"/>
      <c r="V1938" s="223"/>
      <c r="W1938" s="223"/>
      <c r="X1938" s="223"/>
      <c r="Y1938" s="223"/>
      <c r="Z1938" s="212"/>
      <c r="AA1938" s="212"/>
      <c r="AB1938" s="212"/>
      <c r="AC1938" s="212"/>
      <c r="AD1938" s="212"/>
      <c r="AE1938" s="212"/>
      <c r="AF1938" s="212"/>
      <c r="AG1938" s="212" t="s">
        <v>289</v>
      </c>
      <c r="AH1938" s="212">
        <v>0</v>
      </c>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ht="22.5" outlineLevel="1" x14ac:dyDescent="0.2">
      <c r="A1939" s="235">
        <v>465</v>
      </c>
      <c r="B1939" s="236" t="s">
        <v>2370</v>
      </c>
      <c r="C1939" s="245" t="s">
        <v>2371</v>
      </c>
      <c r="D1939" s="237" t="s">
        <v>368</v>
      </c>
      <c r="E1939" s="238">
        <v>1</v>
      </c>
      <c r="F1939" s="239"/>
      <c r="G1939" s="240">
        <f>ROUND(E1939*F1939,2)</f>
        <v>0</v>
      </c>
      <c r="H1939" s="239"/>
      <c r="I1939" s="240">
        <f>ROUND(E1939*H1939,2)</f>
        <v>0</v>
      </c>
      <c r="J1939" s="239"/>
      <c r="K1939" s="240">
        <f>ROUND(E1939*J1939,2)</f>
        <v>0</v>
      </c>
      <c r="L1939" s="240">
        <v>21</v>
      </c>
      <c r="M1939" s="240">
        <f>G1939*(1+L1939/100)</f>
        <v>0</v>
      </c>
      <c r="N1939" s="238">
        <v>3.5000000000000003E-2</v>
      </c>
      <c r="O1939" s="238">
        <f>ROUND(E1939*N1939,2)</f>
        <v>0.04</v>
      </c>
      <c r="P1939" s="238">
        <v>0</v>
      </c>
      <c r="Q1939" s="238">
        <f>ROUND(E1939*P1939,2)</f>
        <v>0</v>
      </c>
      <c r="R1939" s="240"/>
      <c r="S1939" s="240" t="s">
        <v>649</v>
      </c>
      <c r="T1939" s="241" t="s">
        <v>259</v>
      </c>
      <c r="U1939" s="223">
        <v>0</v>
      </c>
      <c r="V1939" s="223">
        <f>ROUND(E1939*U1939,2)</f>
        <v>0</v>
      </c>
      <c r="W1939" s="223"/>
      <c r="X1939" s="223" t="s">
        <v>462</v>
      </c>
      <c r="Y1939" s="223" t="s">
        <v>261</v>
      </c>
      <c r="Z1939" s="212"/>
      <c r="AA1939" s="212"/>
      <c r="AB1939" s="212"/>
      <c r="AC1939" s="212"/>
      <c r="AD1939" s="212"/>
      <c r="AE1939" s="212"/>
      <c r="AF1939" s="212"/>
      <c r="AG1939" s="212" t="s">
        <v>463</v>
      </c>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2" x14ac:dyDescent="0.2">
      <c r="A1940" s="219"/>
      <c r="B1940" s="220"/>
      <c r="C1940" s="247" t="s">
        <v>2372</v>
      </c>
      <c r="D1940" s="225"/>
      <c r="E1940" s="226">
        <v>1</v>
      </c>
      <c r="F1940" s="223"/>
      <c r="G1940" s="223"/>
      <c r="H1940" s="223"/>
      <c r="I1940" s="223"/>
      <c r="J1940" s="223"/>
      <c r="K1940" s="223"/>
      <c r="L1940" s="223"/>
      <c r="M1940" s="223"/>
      <c r="N1940" s="222"/>
      <c r="O1940" s="222"/>
      <c r="P1940" s="222"/>
      <c r="Q1940" s="222"/>
      <c r="R1940" s="223"/>
      <c r="S1940" s="223"/>
      <c r="T1940" s="223"/>
      <c r="U1940" s="223"/>
      <c r="V1940" s="223"/>
      <c r="W1940" s="223"/>
      <c r="X1940" s="223"/>
      <c r="Y1940" s="223"/>
      <c r="Z1940" s="212"/>
      <c r="AA1940" s="212"/>
      <c r="AB1940" s="212"/>
      <c r="AC1940" s="212"/>
      <c r="AD1940" s="212"/>
      <c r="AE1940" s="212"/>
      <c r="AF1940" s="212"/>
      <c r="AG1940" s="212" t="s">
        <v>289</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1" x14ac:dyDescent="0.2">
      <c r="A1941" s="219">
        <v>466</v>
      </c>
      <c r="B1941" s="220" t="s">
        <v>2373</v>
      </c>
      <c r="C1941" s="273" t="s">
        <v>2374</v>
      </c>
      <c r="D1941" s="221" t="s">
        <v>0</v>
      </c>
      <c r="E1941" s="265"/>
      <c r="F1941" s="224"/>
      <c r="G1941" s="223">
        <f>ROUND(E1941*F1941,2)</f>
        <v>0</v>
      </c>
      <c r="H1941" s="224"/>
      <c r="I1941" s="223">
        <f>ROUND(E1941*H1941,2)</f>
        <v>0</v>
      </c>
      <c r="J1941" s="224"/>
      <c r="K1941" s="223">
        <f>ROUND(E1941*J1941,2)</f>
        <v>0</v>
      </c>
      <c r="L1941" s="223">
        <v>21</v>
      </c>
      <c r="M1941" s="223">
        <f>G1941*(1+L1941/100)</f>
        <v>0</v>
      </c>
      <c r="N1941" s="222">
        <v>0</v>
      </c>
      <c r="O1941" s="222">
        <f>ROUND(E1941*N1941,2)</f>
        <v>0</v>
      </c>
      <c r="P1941" s="222">
        <v>0</v>
      </c>
      <c r="Q1941" s="222">
        <f>ROUND(E1941*P1941,2)</f>
        <v>0</v>
      </c>
      <c r="R1941" s="223" t="s">
        <v>1529</v>
      </c>
      <c r="S1941" s="223" t="s">
        <v>258</v>
      </c>
      <c r="T1941" s="223" t="s">
        <v>258</v>
      </c>
      <c r="U1941" s="223">
        <v>0</v>
      </c>
      <c r="V1941" s="223">
        <f>ROUND(E1941*U1941,2)</f>
        <v>0</v>
      </c>
      <c r="W1941" s="223"/>
      <c r="X1941" s="223" t="s">
        <v>1580</v>
      </c>
      <c r="Y1941" s="223" t="s">
        <v>261</v>
      </c>
      <c r="Z1941" s="212"/>
      <c r="AA1941" s="212"/>
      <c r="AB1941" s="212"/>
      <c r="AC1941" s="212"/>
      <c r="AD1941" s="212"/>
      <c r="AE1941" s="212"/>
      <c r="AF1941" s="212"/>
      <c r="AG1941" s="212" t="s">
        <v>1581</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2" x14ac:dyDescent="0.2">
      <c r="A1942" s="219"/>
      <c r="B1942" s="220"/>
      <c r="C1942" s="274" t="s">
        <v>1697</v>
      </c>
      <c r="D1942" s="266"/>
      <c r="E1942" s="266"/>
      <c r="F1942" s="266"/>
      <c r="G1942" s="266"/>
      <c r="H1942" s="223"/>
      <c r="I1942" s="223"/>
      <c r="J1942" s="223"/>
      <c r="K1942" s="223"/>
      <c r="L1942" s="223"/>
      <c r="M1942" s="223"/>
      <c r="N1942" s="222"/>
      <c r="O1942" s="222"/>
      <c r="P1942" s="222"/>
      <c r="Q1942" s="222"/>
      <c r="R1942" s="223"/>
      <c r="S1942" s="223"/>
      <c r="T1942" s="223"/>
      <c r="U1942" s="223"/>
      <c r="V1942" s="223"/>
      <c r="W1942" s="223"/>
      <c r="X1942" s="223"/>
      <c r="Y1942" s="223"/>
      <c r="Z1942" s="212"/>
      <c r="AA1942" s="212"/>
      <c r="AB1942" s="212"/>
      <c r="AC1942" s="212"/>
      <c r="AD1942" s="212"/>
      <c r="AE1942" s="212"/>
      <c r="AF1942" s="212"/>
      <c r="AG1942" s="212" t="s">
        <v>300</v>
      </c>
      <c r="AH1942" s="212"/>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x14ac:dyDescent="0.2">
      <c r="A1943" s="228" t="s">
        <v>253</v>
      </c>
      <c r="B1943" s="229" t="s">
        <v>191</v>
      </c>
      <c r="C1943" s="244" t="s">
        <v>192</v>
      </c>
      <c r="D1943" s="230"/>
      <c r="E1943" s="231"/>
      <c r="F1943" s="232"/>
      <c r="G1943" s="232">
        <f>SUMIF(AG1944:AG2017,"&lt;&gt;NOR",G1944:G2017)</f>
        <v>0</v>
      </c>
      <c r="H1943" s="232"/>
      <c r="I1943" s="232">
        <f>SUM(I1944:I2017)</f>
        <v>0</v>
      </c>
      <c r="J1943" s="232"/>
      <c r="K1943" s="232">
        <f>SUM(K1944:K2017)</f>
        <v>0</v>
      </c>
      <c r="L1943" s="232"/>
      <c r="M1943" s="232">
        <f>SUM(M1944:M2017)</f>
        <v>0</v>
      </c>
      <c r="N1943" s="231"/>
      <c r="O1943" s="231">
        <f>SUM(O1944:O2017)</f>
        <v>2.4299999999999993</v>
      </c>
      <c r="P1943" s="231"/>
      <c r="Q1943" s="231">
        <f>SUM(Q1944:Q2017)</f>
        <v>0</v>
      </c>
      <c r="R1943" s="232"/>
      <c r="S1943" s="232"/>
      <c r="T1943" s="233"/>
      <c r="U1943" s="227"/>
      <c r="V1943" s="227">
        <f>SUM(V1944:V2017)</f>
        <v>150.85999999999999</v>
      </c>
      <c r="W1943" s="227"/>
      <c r="X1943" s="227"/>
      <c r="Y1943" s="227"/>
      <c r="AG1943" t="s">
        <v>254</v>
      </c>
    </row>
    <row r="1944" spans="1:60" ht="22.5" outlineLevel="1" x14ac:dyDescent="0.2">
      <c r="A1944" s="235">
        <v>467</v>
      </c>
      <c r="B1944" s="236" t="s">
        <v>1770</v>
      </c>
      <c r="C1944" s="245" t="s">
        <v>1771</v>
      </c>
      <c r="D1944" s="237" t="s">
        <v>368</v>
      </c>
      <c r="E1944" s="238">
        <v>6</v>
      </c>
      <c r="F1944" s="239"/>
      <c r="G1944" s="240">
        <f>ROUND(E1944*F1944,2)</f>
        <v>0</v>
      </c>
      <c r="H1944" s="239"/>
      <c r="I1944" s="240">
        <f>ROUND(E1944*H1944,2)</f>
        <v>0</v>
      </c>
      <c r="J1944" s="239"/>
      <c r="K1944" s="240">
        <f>ROUND(E1944*J1944,2)</f>
        <v>0</v>
      </c>
      <c r="L1944" s="240">
        <v>21</v>
      </c>
      <c r="M1944" s="240">
        <f>G1944*(1+L1944/100)</f>
        <v>0</v>
      </c>
      <c r="N1944" s="238">
        <v>0</v>
      </c>
      <c r="O1944" s="238">
        <f>ROUND(E1944*N1944,2)</f>
        <v>0</v>
      </c>
      <c r="P1944" s="238">
        <v>0</v>
      </c>
      <c r="Q1944" s="238">
        <f>ROUND(E1944*P1944,2)</f>
        <v>0</v>
      </c>
      <c r="R1944" s="240" t="s">
        <v>350</v>
      </c>
      <c r="S1944" s="240" t="s">
        <v>258</v>
      </c>
      <c r="T1944" s="241" t="s">
        <v>258</v>
      </c>
      <c r="U1944" s="223">
        <v>0.158</v>
      </c>
      <c r="V1944" s="223">
        <f>ROUND(E1944*U1944,2)</f>
        <v>0.95</v>
      </c>
      <c r="W1944" s="223"/>
      <c r="X1944" s="223" t="s">
        <v>297</v>
      </c>
      <c r="Y1944" s="223" t="s">
        <v>261</v>
      </c>
      <c r="Z1944" s="212"/>
      <c r="AA1944" s="212"/>
      <c r="AB1944" s="212"/>
      <c r="AC1944" s="212"/>
      <c r="AD1944" s="212"/>
      <c r="AE1944" s="212"/>
      <c r="AF1944" s="212"/>
      <c r="AG1944" s="212" t="s">
        <v>298</v>
      </c>
      <c r="AH1944" s="212"/>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2" x14ac:dyDescent="0.2">
      <c r="A1945" s="219"/>
      <c r="B1945" s="220"/>
      <c r="C1945" s="247" t="s">
        <v>2375</v>
      </c>
      <c r="D1945" s="225"/>
      <c r="E1945" s="226">
        <v>6</v>
      </c>
      <c r="F1945" s="223"/>
      <c r="G1945" s="223"/>
      <c r="H1945" s="223"/>
      <c r="I1945" s="223"/>
      <c r="J1945" s="223"/>
      <c r="K1945" s="223"/>
      <c r="L1945" s="223"/>
      <c r="M1945" s="223"/>
      <c r="N1945" s="222"/>
      <c r="O1945" s="222"/>
      <c r="P1945" s="222"/>
      <c r="Q1945" s="222"/>
      <c r="R1945" s="223"/>
      <c r="S1945" s="223"/>
      <c r="T1945" s="223"/>
      <c r="U1945" s="223"/>
      <c r="V1945" s="223"/>
      <c r="W1945" s="223"/>
      <c r="X1945" s="223"/>
      <c r="Y1945" s="223"/>
      <c r="Z1945" s="212"/>
      <c r="AA1945" s="212"/>
      <c r="AB1945" s="212"/>
      <c r="AC1945" s="212"/>
      <c r="AD1945" s="212"/>
      <c r="AE1945" s="212"/>
      <c r="AF1945" s="212"/>
      <c r="AG1945" s="212" t="s">
        <v>289</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ht="22.5" outlineLevel="1" x14ac:dyDescent="0.2">
      <c r="A1946" s="235">
        <v>468</v>
      </c>
      <c r="B1946" s="236" t="s">
        <v>2376</v>
      </c>
      <c r="C1946" s="245" t="s">
        <v>2377</v>
      </c>
      <c r="D1946" s="237" t="s">
        <v>524</v>
      </c>
      <c r="E1946" s="238">
        <v>9.2850000000000001</v>
      </c>
      <c r="F1946" s="239"/>
      <c r="G1946" s="240">
        <f>ROUND(E1946*F1946,2)</f>
        <v>0</v>
      </c>
      <c r="H1946" s="239"/>
      <c r="I1946" s="240">
        <f>ROUND(E1946*H1946,2)</f>
        <v>0</v>
      </c>
      <c r="J1946" s="239"/>
      <c r="K1946" s="240">
        <f>ROUND(E1946*J1946,2)</f>
        <v>0</v>
      </c>
      <c r="L1946" s="240">
        <v>21</v>
      </c>
      <c r="M1946" s="240">
        <f>G1946*(1+L1946/100)</f>
        <v>0</v>
      </c>
      <c r="N1946" s="238">
        <v>1.1100000000000001E-3</v>
      </c>
      <c r="O1946" s="238">
        <f>ROUND(E1946*N1946,2)</f>
        <v>0.01</v>
      </c>
      <c r="P1946" s="238">
        <v>0</v>
      </c>
      <c r="Q1946" s="238">
        <f>ROUND(E1946*P1946,2)</f>
        <v>0</v>
      </c>
      <c r="R1946" s="240" t="s">
        <v>1241</v>
      </c>
      <c r="S1946" s="240" t="s">
        <v>258</v>
      </c>
      <c r="T1946" s="241" t="s">
        <v>258</v>
      </c>
      <c r="U1946" s="223">
        <v>1.79</v>
      </c>
      <c r="V1946" s="223">
        <f>ROUND(E1946*U1946,2)</f>
        <v>16.62</v>
      </c>
      <c r="W1946" s="223"/>
      <c r="X1946" s="223" t="s">
        <v>297</v>
      </c>
      <c r="Y1946" s="223" t="s">
        <v>261</v>
      </c>
      <c r="Z1946" s="212"/>
      <c r="AA1946" s="212"/>
      <c r="AB1946" s="212"/>
      <c r="AC1946" s="212"/>
      <c r="AD1946" s="212"/>
      <c r="AE1946" s="212"/>
      <c r="AF1946" s="212"/>
      <c r="AG1946" s="212" t="s">
        <v>298</v>
      </c>
      <c r="AH1946" s="212"/>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ht="22.5" outlineLevel="2" x14ac:dyDescent="0.2">
      <c r="A1947" s="219"/>
      <c r="B1947" s="220"/>
      <c r="C1947" s="246" t="s">
        <v>2378</v>
      </c>
      <c r="D1947" s="243"/>
      <c r="E1947" s="243"/>
      <c r="F1947" s="243"/>
      <c r="G1947" s="243"/>
      <c r="H1947" s="223"/>
      <c r="I1947" s="223"/>
      <c r="J1947" s="223"/>
      <c r="K1947" s="223"/>
      <c r="L1947" s="223"/>
      <c r="M1947" s="223"/>
      <c r="N1947" s="222"/>
      <c r="O1947" s="222"/>
      <c r="P1947" s="222"/>
      <c r="Q1947" s="222"/>
      <c r="R1947" s="223"/>
      <c r="S1947" s="223"/>
      <c r="T1947" s="223"/>
      <c r="U1947" s="223"/>
      <c r="V1947" s="223"/>
      <c r="W1947" s="223"/>
      <c r="X1947" s="223"/>
      <c r="Y1947" s="223"/>
      <c r="Z1947" s="212"/>
      <c r="AA1947" s="212"/>
      <c r="AB1947" s="212"/>
      <c r="AC1947" s="212"/>
      <c r="AD1947" s="212"/>
      <c r="AE1947" s="212"/>
      <c r="AF1947" s="212"/>
      <c r="AG1947" s="212" t="s">
        <v>264</v>
      </c>
      <c r="AH1947" s="212"/>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42" t="str">
        <f>C1947</f>
        <v>Dodávka a montáž oplechování XPS pod kastlíky se žaliuziemi z hliníkového komaxitovaného plechu RŠ do 300 mm - viditelné uchycení včetně kotevních prvků.</v>
      </c>
      <c r="BB1947" s="212"/>
      <c r="BC1947" s="212"/>
      <c r="BD1947" s="212"/>
      <c r="BE1947" s="212"/>
      <c r="BF1947" s="212"/>
      <c r="BG1947" s="212"/>
      <c r="BH1947" s="212"/>
    </row>
    <row r="1948" spans="1:60" outlineLevel="2" x14ac:dyDescent="0.2">
      <c r="A1948" s="219"/>
      <c r="B1948" s="220"/>
      <c r="C1948" s="247" t="s">
        <v>2379</v>
      </c>
      <c r="D1948" s="225"/>
      <c r="E1948" s="226">
        <v>1.85</v>
      </c>
      <c r="F1948" s="223"/>
      <c r="G1948" s="223"/>
      <c r="H1948" s="223"/>
      <c r="I1948" s="223"/>
      <c r="J1948" s="223"/>
      <c r="K1948" s="223"/>
      <c r="L1948" s="223"/>
      <c r="M1948" s="223"/>
      <c r="N1948" s="222"/>
      <c r="O1948" s="222"/>
      <c r="P1948" s="222"/>
      <c r="Q1948" s="222"/>
      <c r="R1948" s="223"/>
      <c r="S1948" s="223"/>
      <c r="T1948" s="223"/>
      <c r="U1948" s="223"/>
      <c r="V1948" s="223"/>
      <c r="W1948" s="223"/>
      <c r="X1948" s="223"/>
      <c r="Y1948" s="223"/>
      <c r="Z1948" s="212"/>
      <c r="AA1948" s="212"/>
      <c r="AB1948" s="212"/>
      <c r="AC1948" s="212"/>
      <c r="AD1948" s="212"/>
      <c r="AE1948" s="212"/>
      <c r="AF1948" s="212"/>
      <c r="AG1948" s="212" t="s">
        <v>289</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47" t="s">
        <v>2380</v>
      </c>
      <c r="D1949" s="225"/>
      <c r="E1949" s="226">
        <v>1.92</v>
      </c>
      <c r="F1949" s="223"/>
      <c r="G1949" s="223"/>
      <c r="H1949" s="223"/>
      <c r="I1949" s="223"/>
      <c r="J1949" s="223"/>
      <c r="K1949" s="223"/>
      <c r="L1949" s="223"/>
      <c r="M1949" s="223"/>
      <c r="N1949" s="222"/>
      <c r="O1949" s="222"/>
      <c r="P1949" s="222"/>
      <c r="Q1949" s="222"/>
      <c r="R1949" s="223"/>
      <c r="S1949" s="223"/>
      <c r="T1949" s="223"/>
      <c r="U1949" s="223"/>
      <c r="V1949" s="223"/>
      <c r="W1949" s="223"/>
      <c r="X1949" s="223"/>
      <c r="Y1949" s="223"/>
      <c r="Z1949" s="212"/>
      <c r="AA1949" s="212"/>
      <c r="AB1949" s="212"/>
      <c r="AC1949" s="212"/>
      <c r="AD1949" s="212"/>
      <c r="AE1949" s="212"/>
      <c r="AF1949" s="212"/>
      <c r="AG1949" s="212" t="s">
        <v>289</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
      <c r="A1950" s="219"/>
      <c r="B1950" s="220"/>
      <c r="C1950" s="247" t="s">
        <v>2381</v>
      </c>
      <c r="D1950" s="225"/>
      <c r="E1950" s="226">
        <v>1.92</v>
      </c>
      <c r="F1950" s="223"/>
      <c r="G1950" s="223"/>
      <c r="H1950" s="223"/>
      <c r="I1950" s="223"/>
      <c r="J1950" s="223"/>
      <c r="K1950" s="223"/>
      <c r="L1950" s="223"/>
      <c r="M1950" s="223"/>
      <c r="N1950" s="222"/>
      <c r="O1950" s="222"/>
      <c r="P1950" s="222"/>
      <c r="Q1950" s="222"/>
      <c r="R1950" s="223"/>
      <c r="S1950" s="223"/>
      <c r="T1950" s="223"/>
      <c r="U1950" s="223"/>
      <c r="V1950" s="223"/>
      <c r="W1950" s="223"/>
      <c r="X1950" s="223"/>
      <c r="Y1950" s="223"/>
      <c r="Z1950" s="212"/>
      <c r="AA1950" s="212"/>
      <c r="AB1950" s="212"/>
      <c r="AC1950" s="212"/>
      <c r="AD1950" s="212"/>
      <c r="AE1950" s="212"/>
      <c r="AF1950" s="212"/>
      <c r="AG1950" s="212" t="s">
        <v>289</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47" t="s">
        <v>2382</v>
      </c>
      <c r="D1951" s="225"/>
      <c r="E1951" s="226">
        <v>1.845</v>
      </c>
      <c r="F1951" s="223"/>
      <c r="G1951" s="223"/>
      <c r="H1951" s="223"/>
      <c r="I1951" s="223"/>
      <c r="J1951" s="223"/>
      <c r="K1951" s="223"/>
      <c r="L1951" s="223"/>
      <c r="M1951" s="223"/>
      <c r="N1951" s="222"/>
      <c r="O1951" s="222"/>
      <c r="P1951" s="222"/>
      <c r="Q1951" s="222"/>
      <c r="R1951" s="223"/>
      <c r="S1951" s="223"/>
      <c r="T1951" s="223"/>
      <c r="U1951" s="223"/>
      <c r="V1951" s="223"/>
      <c r="W1951" s="223"/>
      <c r="X1951" s="223"/>
      <c r="Y1951" s="223"/>
      <c r="Z1951" s="212"/>
      <c r="AA1951" s="212"/>
      <c r="AB1951" s="212"/>
      <c r="AC1951" s="212"/>
      <c r="AD1951" s="212"/>
      <c r="AE1951" s="212"/>
      <c r="AF1951" s="212"/>
      <c r="AG1951" s="212" t="s">
        <v>289</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47" t="s">
        <v>2383</v>
      </c>
      <c r="D1952" s="225"/>
      <c r="E1952" s="226">
        <v>1.75</v>
      </c>
      <c r="F1952" s="223"/>
      <c r="G1952" s="223"/>
      <c r="H1952" s="223"/>
      <c r="I1952" s="223"/>
      <c r="J1952" s="223"/>
      <c r="K1952" s="223"/>
      <c r="L1952" s="223"/>
      <c r="M1952" s="223"/>
      <c r="N1952" s="222"/>
      <c r="O1952" s="222"/>
      <c r="P1952" s="222"/>
      <c r="Q1952" s="222"/>
      <c r="R1952" s="223"/>
      <c r="S1952" s="223"/>
      <c r="T1952" s="223"/>
      <c r="U1952" s="223"/>
      <c r="V1952" s="223"/>
      <c r="W1952" s="223"/>
      <c r="X1952" s="223"/>
      <c r="Y1952" s="223"/>
      <c r="Z1952" s="212"/>
      <c r="AA1952" s="212"/>
      <c r="AB1952" s="212"/>
      <c r="AC1952" s="212"/>
      <c r="AD1952" s="212"/>
      <c r="AE1952" s="212"/>
      <c r="AF1952" s="212"/>
      <c r="AG1952" s="212" t="s">
        <v>289</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ht="22.5" outlineLevel="1" x14ac:dyDescent="0.2">
      <c r="A1953" s="257">
        <v>469</v>
      </c>
      <c r="B1953" s="258" t="s">
        <v>2384</v>
      </c>
      <c r="C1953" s="268" t="s">
        <v>2385</v>
      </c>
      <c r="D1953" s="259" t="s">
        <v>368</v>
      </c>
      <c r="E1953" s="260">
        <v>2</v>
      </c>
      <c r="F1953" s="261"/>
      <c r="G1953" s="262">
        <f>ROUND(E1953*F1953,2)</f>
        <v>0</v>
      </c>
      <c r="H1953" s="261"/>
      <c r="I1953" s="262">
        <f>ROUND(E1953*H1953,2)</f>
        <v>0</v>
      </c>
      <c r="J1953" s="261"/>
      <c r="K1953" s="262">
        <f>ROUND(E1953*J1953,2)</f>
        <v>0</v>
      </c>
      <c r="L1953" s="262">
        <v>21</v>
      </c>
      <c r="M1953" s="262">
        <f>G1953*(1+L1953/100)</f>
        <v>0</v>
      </c>
      <c r="N1953" s="260">
        <v>1.2999999999999999E-3</v>
      </c>
      <c r="O1953" s="260">
        <f>ROUND(E1953*N1953,2)</f>
        <v>0</v>
      </c>
      <c r="P1953" s="260">
        <v>0</v>
      </c>
      <c r="Q1953" s="260">
        <f>ROUND(E1953*P1953,2)</f>
        <v>0</v>
      </c>
      <c r="R1953" s="262" t="s">
        <v>1241</v>
      </c>
      <c r="S1953" s="262" t="s">
        <v>258</v>
      </c>
      <c r="T1953" s="263" t="s">
        <v>258</v>
      </c>
      <c r="U1953" s="223">
        <v>6.4409999999999998</v>
      </c>
      <c r="V1953" s="223">
        <f>ROUND(E1953*U1953,2)</f>
        <v>12.88</v>
      </c>
      <c r="W1953" s="223"/>
      <c r="X1953" s="223" t="s">
        <v>297</v>
      </c>
      <c r="Y1953" s="223" t="s">
        <v>261</v>
      </c>
      <c r="Z1953" s="212"/>
      <c r="AA1953" s="212"/>
      <c r="AB1953" s="212"/>
      <c r="AC1953" s="212"/>
      <c r="AD1953" s="212"/>
      <c r="AE1953" s="212"/>
      <c r="AF1953" s="212"/>
      <c r="AG1953" s="212" t="s">
        <v>298</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1" x14ac:dyDescent="0.2">
      <c r="A1954" s="235">
        <v>470</v>
      </c>
      <c r="B1954" s="236" t="s">
        <v>2386</v>
      </c>
      <c r="C1954" s="245" t="s">
        <v>2387</v>
      </c>
      <c r="D1954" s="237" t="s">
        <v>321</v>
      </c>
      <c r="E1954" s="238">
        <v>3.6288</v>
      </c>
      <c r="F1954" s="239"/>
      <c r="G1954" s="240">
        <f>ROUND(E1954*F1954,2)</f>
        <v>0</v>
      </c>
      <c r="H1954" s="239"/>
      <c r="I1954" s="240">
        <f>ROUND(E1954*H1954,2)</f>
        <v>0</v>
      </c>
      <c r="J1954" s="239"/>
      <c r="K1954" s="240">
        <f>ROUND(E1954*J1954,2)</f>
        <v>0</v>
      </c>
      <c r="L1954" s="240">
        <v>21</v>
      </c>
      <c r="M1954" s="240">
        <f>G1954*(1+L1954/100)</f>
        <v>0</v>
      </c>
      <c r="N1954" s="238">
        <v>0</v>
      </c>
      <c r="O1954" s="238">
        <f>ROUND(E1954*N1954,2)</f>
        <v>0</v>
      </c>
      <c r="P1954" s="238">
        <v>0</v>
      </c>
      <c r="Q1954" s="238">
        <f>ROUND(E1954*P1954,2)</f>
        <v>0</v>
      </c>
      <c r="R1954" s="240" t="s">
        <v>1241</v>
      </c>
      <c r="S1954" s="240" t="s">
        <v>258</v>
      </c>
      <c r="T1954" s="241" t="s">
        <v>258</v>
      </c>
      <c r="U1954" s="223">
        <v>2.5499999999999998</v>
      </c>
      <c r="V1954" s="223">
        <f>ROUND(E1954*U1954,2)</f>
        <v>9.25</v>
      </c>
      <c r="W1954" s="223"/>
      <c r="X1954" s="223" t="s">
        <v>297</v>
      </c>
      <c r="Y1954" s="223" t="s">
        <v>261</v>
      </c>
      <c r="Z1954" s="212"/>
      <c r="AA1954" s="212"/>
      <c r="AB1954" s="212"/>
      <c r="AC1954" s="212"/>
      <c r="AD1954" s="212"/>
      <c r="AE1954" s="212"/>
      <c r="AF1954" s="212"/>
      <c r="AG1954" s="212" t="s">
        <v>298</v>
      </c>
      <c r="AH1954" s="212"/>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2" x14ac:dyDescent="0.2">
      <c r="A1955" s="219"/>
      <c r="B1955" s="220"/>
      <c r="C1955" s="246" t="s">
        <v>2388</v>
      </c>
      <c r="D1955" s="243"/>
      <c r="E1955" s="243"/>
      <c r="F1955" s="243"/>
      <c r="G1955" s="243"/>
      <c r="H1955" s="223"/>
      <c r="I1955" s="223"/>
      <c r="J1955" s="223"/>
      <c r="K1955" s="223"/>
      <c r="L1955" s="223"/>
      <c r="M1955" s="223"/>
      <c r="N1955" s="222"/>
      <c r="O1955" s="222"/>
      <c r="P1955" s="222"/>
      <c r="Q1955" s="222"/>
      <c r="R1955" s="223"/>
      <c r="S1955" s="223"/>
      <c r="T1955" s="223"/>
      <c r="U1955" s="223"/>
      <c r="V1955" s="223"/>
      <c r="W1955" s="223"/>
      <c r="X1955" s="223"/>
      <c r="Y1955" s="223"/>
      <c r="Z1955" s="212"/>
      <c r="AA1955" s="212"/>
      <c r="AB1955" s="212"/>
      <c r="AC1955" s="212"/>
      <c r="AD1955" s="212"/>
      <c r="AE1955" s="212"/>
      <c r="AF1955" s="212"/>
      <c r="AG1955" s="212" t="s">
        <v>264</v>
      </c>
      <c r="AH1955" s="212"/>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2" x14ac:dyDescent="0.2">
      <c r="A1956" s="219"/>
      <c r="B1956" s="220"/>
      <c r="C1956" s="247" t="s">
        <v>2389</v>
      </c>
      <c r="D1956" s="225"/>
      <c r="E1956" s="226">
        <v>1.6464000000000001</v>
      </c>
      <c r="F1956" s="223"/>
      <c r="G1956" s="223"/>
      <c r="H1956" s="223"/>
      <c r="I1956" s="223"/>
      <c r="J1956" s="223"/>
      <c r="K1956" s="223"/>
      <c r="L1956" s="223"/>
      <c r="M1956" s="223"/>
      <c r="N1956" s="222"/>
      <c r="O1956" s="222"/>
      <c r="P1956" s="222"/>
      <c r="Q1956" s="222"/>
      <c r="R1956" s="223"/>
      <c r="S1956" s="223"/>
      <c r="T1956" s="223"/>
      <c r="U1956" s="223"/>
      <c r="V1956" s="223"/>
      <c r="W1956" s="223"/>
      <c r="X1956" s="223"/>
      <c r="Y1956" s="223"/>
      <c r="Z1956" s="212"/>
      <c r="AA1956" s="212"/>
      <c r="AB1956" s="212"/>
      <c r="AC1956" s="212"/>
      <c r="AD1956" s="212"/>
      <c r="AE1956" s="212"/>
      <c r="AF1956" s="212"/>
      <c r="AG1956" s="212" t="s">
        <v>289</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
      <c r="A1957" s="219"/>
      <c r="B1957" s="220"/>
      <c r="C1957" s="247" t="s">
        <v>2390</v>
      </c>
      <c r="D1957" s="225"/>
      <c r="E1957" s="226">
        <v>1.9823999999999999</v>
      </c>
      <c r="F1957" s="223"/>
      <c r="G1957" s="223"/>
      <c r="H1957" s="223"/>
      <c r="I1957" s="223"/>
      <c r="J1957" s="223"/>
      <c r="K1957" s="223"/>
      <c r="L1957" s="223"/>
      <c r="M1957" s="223"/>
      <c r="N1957" s="222"/>
      <c r="O1957" s="222"/>
      <c r="P1957" s="222"/>
      <c r="Q1957" s="222"/>
      <c r="R1957" s="223"/>
      <c r="S1957" s="223"/>
      <c r="T1957" s="223"/>
      <c r="U1957" s="223"/>
      <c r="V1957" s="223"/>
      <c r="W1957" s="223"/>
      <c r="X1957" s="223"/>
      <c r="Y1957" s="223"/>
      <c r="Z1957" s="212"/>
      <c r="AA1957" s="212"/>
      <c r="AB1957" s="212"/>
      <c r="AC1957" s="212"/>
      <c r="AD1957" s="212"/>
      <c r="AE1957" s="212"/>
      <c r="AF1957" s="212"/>
      <c r="AG1957" s="212" t="s">
        <v>289</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1" x14ac:dyDescent="0.2">
      <c r="A1958" s="235">
        <v>471</v>
      </c>
      <c r="B1958" s="236" t="s">
        <v>2391</v>
      </c>
      <c r="C1958" s="245" t="s">
        <v>2392</v>
      </c>
      <c r="D1958" s="237" t="s">
        <v>368</v>
      </c>
      <c r="E1958" s="238">
        <v>4</v>
      </c>
      <c r="F1958" s="239"/>
      <c r="G1958" s="240">
        <f>ROUND(E1958*F1958,2)</f>
        <v>0</v>
      </c>
      <c r="H1958" s="239"/>
      <c r="I1958" s="240">
        <f>ROUND(E1958*H1958,2)</f>
        <v>0</v>
      </c>
      <c r="J1958" s="239"/>
      <c r="K1958" s="240">
        <f>ROUND(E1958*J1958,2)</f>
        <v>0</v>
      </c>
      <c r="L1958" s="240">
        <v>21</v>
      </c>
      <c r="M1958" s="240">
        <f>G1958*(1+L1958/100)</f>
        <v>0</v>
      </c>
      <c r="N1958" s="238">
        <v>1.0000000000000001E-5</v>
      </c>
      <c r="O1958" s="238">
        <f>ROUND(E1958*N1958,2)</f>
        <v>0</v>
      </c>
      <c r="P1958" s="238">
        <v>0</v>
      </c>
      <c r="Q1958" s="238">
        <f>ROUND(E1958*P1958,2)</f>
        <v>0</v>
      </c>
      <c r="R1958" s="240" t="s">
        <v>1241</v>
      </c>
      <c r="S1958" s="240" t="s">
        <v>258</v>
      </c>
      <c r="T1958" s="241" t="s">
        <v>258</v>
      </c>
      <c r="U1958" s="223">
        <v>0.45</v>
      </c>
      <c r="V1958" s="223">
        <f>ROUND(E1958*U1958,2)</f>
        <v>1.8</v>
      </c>
      <c r="W1958" s="223"/>
      <c r="X1958" s="223" t="s">
        <v>297</v>
      </c>
      <c r="Y1958" s="223" t="s">
        <v>261</v>
      </c>
      <c r="Z1958" s="212"/>
      <c r="AA1958" s="212"/>
      <c r="AB1958" s="212"/>
      <c r="AC1958" s="212"/>
      <c r="AD1958" s="212"/>
      <c r="AE1958" s="212"/>
      <c r="AF1958" s="212"/>
      <c r="AG1958" s="212" t="s">
        <v>298</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2" x14ac:dyDescent="0.2">
      <c r="A1959" s="219"/>
      <c r="B1959" s="220"/>
      <c r="C1959" s="247" t="s">
        <v>2210</v>
      </c>
      <c r="D1959" s="225"/>
      <c r="E1959" s="226">
        <v>3</v>
      </c>
      <c r="F1959" s="223"/>
      <c r="G1959" s="223"/>
      <c r="H1959" s="223"/>
      <c r="I1959" s="223"/>
      <c r="J1959" s="223"/>
      <c r="K1959" s="223"/>
      <c r="L1959" s="223"/>
      <c r="M1959" s="223"/>
      <c r="N1959" s="222"/>
      <c r="O1959" s="222"/>
      <c r="P1959" s="222"/>
      <c r="Q1959" s="222"/>
      <c r="R1959" s="223"/>
      <c r="S1959" s="223"/>
      <c r="T1959" s="223"/>
      <c r="U1959" s="223"/>
      <c r="V1959" s="223"/>
      <c r="W1959" s="223"/>
      <c r="X1959" s="223"/>
      <c r="Y1959" s="223"/>
      <c r="Z1959" s="212"/>
      <c r="AA1959" s="212"/>
      <c r="AB1959" s="212"/>
      <c r="AC1959" s="212"/>
      <c r="AD1959" s="212"/>
      <c r="AE1959" s="212"/>
      <c r="AF1959" s="212"/>
      <c r="AG1959" s="212" t="s">
        <v>289</v>
      </c>
      <c r="AH1959" s="212">
        <v>5</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47" t="s">
        <v>2211</v>
      </c>
      <c r="D1960" s="225"/>
      <c r="E1960" s="226">
        <v>1</v>
      </c>
      <c r="F1960" s="223"/>
      <c r="G1960" s="223"/>
      <c r="H1960" s="223"/>
      <c r="I1960" s="223"/>
      <c r="J1960" s="223"/>
      <c r="K1960" s="223"/>
      <c r="L1960" s="223"/>
      <c r="M1960" s="223"/>
      <c r="N1960" s="222"/>
      <c r="O1960" s="222"/>
      <c r="P1960" s="222"/>
      <c r="Q1960" s="222"/>
      <c r="R1960" s="223"/>
      <c r="S1960" s="223"/>
      <c r="T1960" s="223"/>
      <c r="U1960" s="223"/>
      <c r="V1960" s="223"/>
      <c r="W1960" s="223"/>
      <c r="X1960" s="223"/>
      <c r="Y1960" s="223"/>
      <c r="Z1960" s="212"/>
      <c r="AA1960" s="212"/>
      <c r="AB1960" s="212"/>
      <c r="AC1960" s="212"/>
      <c r="AD1960" s="212"/>
      <c r="AE1960" s="212"/>
      <c r="AF1960" s="212"/>
      <c r="AG1960" s="212" t="s">
        <v>289</v>
      </c>
      <c r="AH1960" s="212">
        <v>5</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1" x14ac:dyDescent="0.2">
      <c r="A1961" s="235">
        <v>472</v>
      </c>
      <c r="B1961" s="236" t="s">
        <v>2393</v>
      </c>
      <c r="C1961" s="245" t="s">
        <v>2394</v>
      </c>
      <c r="D1961" s="237" t="s">
        <v>368</v>
      </c>
      <c r="E1961" s="238">
        <v>1</v>
      </c>
      <c r="F1961" s="239"/>
      <c r="G1961" s="240">
        <f>ROUND(E1961*F1961,2)</f>
        <v>0</v>
      </c>
      <c r="H1961" s="239"/>
      <c r="I1961" s="240">
        <f>ROUND(E1961*H1961,2)</f>
        <v>0</v>
      </c>
      <c r="J1961" s="239"/>
      <c r="K1961" s="240">
        <f>ROUND(E1961*J1961,2)</f>
        <v>0</v>
      </c>
      <c r="L1961" s="240">
        <v>21</v>
      </c>
      <c r="M1961" s="240">
        <f>G1961*(1+L1961/100)</f>
        <v>0</v>
      </c>
      <c r="N1961" s="238">
        <v>2.0000000000000002E-5</v>
      </c>
      <c r="O1961" s="238">
        <f>ROUND(E1961*N1961,2)</f>
        <v>0</v>
      </c>
      <c r="P1961" s="238">
        <v>0</v>
      </c>
      <c r="Q1961" s="238">
        <f>ROUND(E1961*P1961,2)</f>
        <v>0</v>
      </c>
      <c r="R1961" s="240" t="s">
        <v>1241</v>
      </c>
      <c r="S1961" s="240" t="s">
        <v>258</v>
      </c>
      <c r="T1961" s="241" t="s">
        <v>258</v>
      </c>
      <c r="U1961" s="223">
        <v>0.08</v>
      </c>
      <c r="V1961" s="223">
        <f>ROUND(E1961*U1961,2)</f>
        <v>0.08</v>
      </c>
      <c r="W1961" s="223"/>
      <c r="X1961" s="223" t="s">
        <v>297</v>
      </c>
      <c r="Y1961" s="223" t="s">
        <v>261</v>
      </c>
      <c r="Z1961" s="212"/>
      <c r="AA1961" s="212"/>
      <c r="AB1961" s="212"/>
      <c r="AC1961" s="212"/>
      <c r="AD1961" s="212"/>
      <c r="AE1961" s="212"/>
      <c r="AF1961" s="212"/>
      <c r="AG1961" s="212" t="s">
        <v>298</v>
      </c>
      <c r="AH1961" s="212"/>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2" x14ac:dyDescent="0.2">
      <c r="A1962" s="219"/>
      <c r="B1962" s="220"/>
      <c r="C1962" s="247" t="s">
        <v>2395</v>
      </c>
      <c r="D1962" s="225"/>
      <c r="E1962" s="226">
        <v>1</v>
      </c>
      <c r="F1962" s="223"/>
      <c r="G1962" s="223"/>
      <c r="H1962" s="223"/>
      <c r="I1962" s="223"/>
      <c r="J1962" s="223"/>
      <c r="K1962" s="223"/>
      <c r="L1962" s="223"/>
      <c r="M1962" s="223"/>
      <c r="N1962" s="222"/>
      <c r="O1962" s="222"/>
      <c r="P1962" s="222"/>
      <c r="Q1962" s="222"/>
      <c r="R1962" s="223"/>
      <c r="S1962" s="223"/>
      <c r="T1962" s="223"/>
      <c r="U1962" s="223"/>
      <c r="V1962" s="223"/>
      <c r="W1962" s="223"/>
      <c r="X1962" s="223"/>
      <c r="Y1962" s="223"/>
      <c r="Z1962" s="212"/>
      <c r="AA1962" s="212"/>
      <c r="AB1962" s="212"/>
      <c r="AC1962" s="212"/>
      <c r="AD1962" s="212"/>
      <c r="AE1962" s="212"/>
      <c r="AF1962" s="212"/>
      <c r="AG1962" s="212" t="s">
        <v>289</v>
      </c>
      <c r="AH1962" s="212">
        <v>5</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1" x14ac:dyDescent="0.2">
      <c r="A1963" s="235">
        <v>473</v>
      </c>
      <c r="B1963" s="236" t="s">
        <v>2396</v>
      </c>
      <c r="C1963" s="245" t="s">
        <v>2397</v>
      </c>
      <c r="D1963" s="237" t="s">
        <v>524</v>
      </c>
      <c r="E1963" s="238">
        <v>2</v>
      </c>
      <c r="F1963" s="239"/>
      <c r="G1963" s="240">
        <f>ROUND(E1963*F1963,2)</f>
        <v>0</v>
      </c>
      <c r="H1963" s="239"/>
      <c r="I1963" s="240">
        <f>ROUND(E1963*H1963,2)</f>
        <v>0</v>
      </c>
      <c r="J1963" s="239"/>
      <c r="K1963" s="240">
        <f>ROUND(E1963*J1963,2)</f>
        <v>0</v>
      </c>
      <c r="L1963" s="240">
        <v>21</v>
      </c>
      <c r="M1963" s="240">
        <f>G1963*(1+L1963/100)</f>
        <v>0</v>
      </c>
      <c r="N1963" s="238">
        <v>0</v>
      </c>
      <c r="O1963" s="238">
        <f>ROUND(E1963*N1963,2)</f>
        <v>0</v>
      </c>
      <c r="P1963" s="238">
        <v>0</v>
      </c>
      <c r="Q1963" s="238">
        <f>ROUND(E1963*P1963,2)</f>
        <v>0</v>
      </c>
      <c r="R1963" s="240" t="s">
        <v>1241</v>
      </c>
      <c r="S1963" s="240" t="s">
        <v>258</v>
      </c>
      <c r="T1963" s="241" t="s">
        <v>258</v>
      </c>
      <c r="U1963" s="223">
        <v>1.78</v>
      </c>
      <c r="V1963" s="223">
        <f>ROUND(E1963*U1963,2)</f>
        <v>3.56</v>
      </c>
      <c r="W1963" s="223"/>
      <c r="X1963" s="223" t="s">
        <v>297</v>
      </c>
      <c r="Y1963" s="223" t="s">
        <v>261</v>
      </c>
      <c r="Z1963" s="212"/>
      <c r="AA1963" s="212"/>
      <c r="AB1963" s="212"/>
      <c r="AC1963" s="212"/>
      <c r="AD1963" s="212"/>
      <c r="AE1963" s="212"/>
      <c r="AF1963" s="212"/>
      <c r="AG1963" s="212" t="s">
        <v>298</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2" x14ac:dyDescent="0.2">
      <c r="A1964" s="219"/>
      <c r="B1964" s="220"/>
      <c r="C1964" s="247" t="s">
        <v>2398</v>
      </c>
      <c r="D1964" s="225"/>
      <c r="E1964" s="226">
        <v>2</v>
      </c>
      <c r="F1964" s="223"/>
      <c r="G1964" s="223"/>
      <c r="H1964" s="223"/>
      <c r="I1964" s="223"/>
      <c r="J1964" s="223"/>
      <c r="K1964" s="223"/>
      <c r="L1964" s="223"/>
      <c r="M1964" s="223"/>
      <c r="N1964" s="222"/>
      <c r="O1964" s="222"/>
      <c r="P1964" s="222"/>
      <c r="Q1964" s="222"/>
      <c r="R1964" s="223"/>
      <c r="S1964" s="223"/>
      <c r="T1964" s="223"/>
      <c r="U1964" s="223"/>
      <c r="V1964" s="223"/>
      <c r="W1964" s="223"/>
      <c r="X1964" s="223"/>
      <c r="Y1964" s="223"/>
      <c r="Z1964" s="212"/>
      <c r="AA1964" s="212"/>
      <c r="AB1964" s="212"/>
      <c r="AC1964" s="212"/>
      <c r="AD1964" s="212"/>
      <c r="AE1964" s="212"/>
      <c r="AF1964" s="212"/>
      <c r="AG1964" s="212" t="s">
        <v>289</v>
      </c>
      <c r="AH1964" s="212">
        <v>5</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1" x14ac:dyDescent="0.2">
      <c r="A1965" s="235">
        <v>474</v>
      </c>
      <c r="B1965" s="236" t="s">
        <v>2399</v>
      </c>
      <c r="C1965" s="245" t="s">
        <v>2400</v>
      </c>
      <c r="D1965" s="237" t="s">
        <v>524</v>
      </c>
      <c r="E1965" s="238">
        <v>1.8</v>
      </c>
      <c r="F1965" s="239"/>
      <c r="G1965" s="240">
        <f>ROUND(E1965*F1965,2)</f>
        <v>0</v>
      </c>
      <c r="H1965" s="239"/>
      <c r="I1965" s="240">
        <f>ROUND(E1965*H1965,2)</f>
        <v>0</v>
      </c>
      <c r="J1965" s="239"/>
      <c r="K1965" s="240">
        <f>ROUND(E1965*J1965,2)</f>
        <v>0</v>
      </c>
      <c r="L1965" s="240">
        <v>21</v>
      </c>
      <c r="M1965" s="240">
        <f>G1965*(1+L1965/100)</f>
        <v>0</v>
      </c>
      <c r="N1965" s="238">
        <v>1.0000000000000001E-5</v>
      </c>
      <c r="O1965" s="238">
        <f>ROUND(E1965*N1965,2)</f>
        <v>0</v>
      </c>
      <c r="P1965" s="238">
        <v>0</v>
      </c>
      <c r="Q1965" s="238">
        <f>ROUND(E1965*P1965,2)</f>
        <v>0</v>
      </c>
      <c r="R1965" s="240" t="s">
        <v>1241</v>
      </c>
      <c r="S1965" s="240" t="s">
        <v>258</v>
      </c>
      <c r="T1965" s="241" t="s">
        <v>258</v>
      </c>
      <c r="U1965" s="223">
        <v>0.22</v>
      </c>
      <c r="V1965" s="223">
        <f>ROUND(E1965*U1965,2)</f>
        <v>0.4</v>
      </c>
      <c r="W1965" s="223"/>
      <c r="X1965" s="223" t="s">
        <v>297</v>
      </c>
      <c r="Y1965" s="223" t="s">
        <v>261</v>
      </c>
      <c r="Z1965" s="212"/>
      <c r="AA1965" s="212"/>
      <c r="AB1965" s="212"/>
      <c r="AC1965" s="212"/>
      <c r="AD1965" s="212"/>
      <c r="AE1965" s="212"/>
      <c r="AF1965" s="212"/>
      <c r="AG1965" s="212" t="s">
        <v>298</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2" x14ac:dyDescent="0.2">
      <c r="A1966" s="219"/>
      <c r="B1966" s="220"/>
      <c r="C1966" s="247" t="s">
        <v>2401</v>
      </c>
      <c r="D1966" s="225"/>
      <c r="E1966" s="226">
        <v>1.8</v>
      </c>
      <c r="F1966" s="223"/>
      <c r="G1966" s="223"/>
      <c r="H1966" s="223"/>
      <c r="I1966" s="223"/>
      <c r="J1966" s="223"/>
      <c r="K1966" s="223"/>
      <c r="L1966" s="223"/>
      <c r="M1966" s="223"/>
      <c r="N1966" s="222"/>
      <c r="O1966" s="222"/>
      <c r="P1966" s="222"/>
      <c r="Q1966" s="222"/>
      <c r="R1966" s="223"/>
      <c r="S1966" s="223"/>
      <c r="T1966" s="223"/>
      <c r="U1966" s="223"/>
      <c r="V1966" s="223"/>
      <c r="W1966" s="223"/>
      <c r="X1966" s="223"/>
      <c r="Y1966" s="223"/>
      <c r="Z1966" s="212"/>
      <c r="AA1966" s="212"/>
      <c r="AB1966" s="212"/>
      <c r="AC1966" s="212"/>
      <c r="AD1966" s="212"/>
      <c r="AE1966" s="212"/>
      <c r="AF1966" s="212"/>
      <c r="AG1966" s="212" t="s">
        <v>289</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1" x14ac:dyDescent="0.2">
      <c r="A1967" s="235">
        <v>475</v>
      </c>
      <c r="B1967" s="236" t="s">
        <v>2402</v>
      </c>
      <c r="C1967" s="245" t="s">
        <v>2403</v>
      </c>
      <c r="D1967" s="237" t="s">
        <v>1548</v>
      </c>
      <c r="E1967" s="238">
        <v>498.57600000000002</v>
      </c>
      <c r="F1967" s="239"/>
      <c r="G1967" s="240">
        <f>ROUND(E1967*F1967,2)</f>
        <v>0</v>
      </c>
      <c r="H1967" s="239"/>
      <c r="I1967" s="240">
        <f>ROUND(E1967*H1967,2)</f>
        <v>0</v>
      </c>
      <c r="J1967" s="239"/>
      <c r="K1967" s="240">
        <f>ROUND(E1967*J1967,2)</f>
        <v>0</v>
      </c>
      <c r="L1967" s="240">
        <v>21</v>
      </c>
      <c r="M1967" s="240">
        <f>G1967*(1+L1967/100)</f>
        <v>0</v>
      </c>
      <c r="N1967" s="238">
        <v>5.0000000000000002E-5</v>
      </c>
      <c r="O1967" s="238">
        <f>ROUND(E1967*N1967,2)</f>
        <v>0.02</v>
      </c>
      <c r="P1967" s="238">
        <v>0</v>
      </c>
      <c r="Q1967" s="238">
        <f>ROUND(E1967*P1967,2)</f>
        <v>0</v>
      </c>
      <c r="R1967" s="240" t="s">
        <v>1241</v>
      </c>
      <c r="S1967" s="240" t="s">
        <v>258</v>
      </c>
      <c r="T1967" s="241" t="s">
        <v>258</v>
      </c>
      <c r="U1967" s="223">
        <v>5.1999999999999998E-2</v>
      </c>
      <c r="V1967" s="223">
        <f>ROUND(E1967*U1967,2)</f>
        <v>25.93</v>
      </c>
      <c r="W1967" s="223"/>
      <c r="X1967" s="223" t="s">
        <v>297</v>
      </c>
      <c r="Y1967" s="223" t="s">
        <v>261</v>
      </c>
      <c r="Z1967" s="212"/>
      <c r="AA1967" s="212"/>
      <c r="AB1967" s="212"/>
      <c r="AC1967" s="212"/>
      <c r="AD1967" s="212"/>
      <c r="AE1967" s="212"/>
      <c r="AF1967" s="212"/>
      <c r="AG1967" s="212" t="s">
        <v>298</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2" x14ac:dyDescent="0.2">
      <c r="A1968" s="219"/>
      <c r="B1968" s="220"/>
      <c r="C1968" s="247" t="s">
        <v>2404</v>
      </c>
      <c r="D1968" s="225"/>
      <c r="E1968" s="226"/>
      <c r="F1968" s="223"/>
      <c r="G1968" s="223"/>
      <c r="H1968" s="223"/>
      <c r="I1968" s="223"/>
      <c r="J1968" s="223"/>
      <c r="K1968" s="223"/>
      <c r="L1968" s="223"/>
      <c r="M1968" s="223"/>
      <c r="N1968" s="222"/>
      <c r="O1968" s="222"/>
      <c r="P1968" s="222"/>
      <c r="Q1968" s="222"/>
      <c r="R1968" s="223"/>
      <c r="S1968" s="223"/>
      <c r="T1968" s="223"/>
      <c r="U1968" s="223"/>
      <c r="V1968" s="223"/>
      <c r="W1968" s="223"/>
      <c r="X1968" s="223"/>
      <c r="Y1968" s="223"/>
      <c r="Z1968" s="212"/>
      <c r="AA1968" s="212"/>
      <c r="AB1968" s="212"/>
      <c r="AC1968" s="212"/>
      <c r="AD1968" s="212"/>
      <c r="AE1968" s="212"/>
      <c r="AF1968" s="212"/>
      <c r="AG1968" s="212" t="s">
        <v>289</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47" t="s">
        <v>2405</v>
      </c>
      <c r="D1969" s="225"/>
      <c r="E1969" s="226">
        <v>498.57600000000002</v>
      </c>
      <c r="F1969" s="223"/>
      <c r="G1969" s="223"/>
      <c r="H1969" s="223"/>
      <c r="I1969" s="223"/>
      <c r="J1969" s="223"/>
      <c r="K1969" s="223"/>
      <c r="L1969" s="223"/>
      <c r="M1969" s="223"/>
      <c r="N1969" s="222"/>
      <c r="O1969" s="222"/>
      <c r="P1969" s="222"/>
      <c r="Q1969" s="222"/>
      <c r="R1969" s="223"/>
      <c r="S1969" s="223"/>
      <c r="T1969" s="223"/>
      <c r="U1969" s="223"/>
      <c r="V1969" s="223"/>
      <c r="W1969" s="223"/>
      <c r="X1969" s="223"/>
      <c r="Y1969" s="223"/>
      <c r="Z1969" s="212"/>
      <c r="AA1969" s="212"/>
      <c r="AB1969" s="212"/>
      <c r="AC1969" s="212"/>
      <c r="AD1969" s="212"/>
      <c r="AE1969" s="212"/>
      <c r="AF1969" s="212"/>
      <c r="AG1969" s="212" t="s">
        <v>289</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1" x14ac:dyDescent="0.2">
      <c r="A1970" s="235">
        <v>476</v>
      </c>
      <c r="B1970" s="236" t="s">
        <v>2406</v>
      </c>
      <c r="C1970" s="245" t="s">
        <v>2407</v>
      </c>
      <c r="D1970" s="237" t="s">
        <v>1548</v>
      </c>
      <c r="E1970" s="238">
        <v>1025.4880000000001</v>
      </c>
      <c r="F1970" s="239"/>
      <c r="G1970" s="240">
        <f>ROUND(E1970*F1970,2)</f>
        <v>0</v>
      </c>
      <c r="H1970" s="239"/>
      <c r="I1970" s="240">
        <f>ROUND(E1970*H1970,2)</f>
        <v>0</v>
      </c>
      <c r="J1970" s="239"/>
      <c r="K1970" s="240">
        <f>ROUND(E1970*J1970,2)</f>
        <v>0</v>
      </c>
      <c r="L1970" s="240">
        <v>21</v>
      </c>
      <c r="M1970" s="240">
        <f>G1970*(1+L1970/100)</f>
        <v>0</v>
      </c>
      <c r="N1970" s="238">
        <v>5.0000000000000002E-5</v>
      </c>
      <c r="O1970" s="238">
        <f>ROUND(E1970*N1970,2)</f>
        <v>0.05</v>
      </c>
      <c r="P1970" s="238">
        <v>0</v>
      </c>
      <c r="Q1970" s="238">
        <f>ROUND(E1970*P1970,2)</f>
        <v>0</v>
      </c>
      <c r="R1970" s="240" t="s">
        <v>1241</v>
      </c>
      <c r="S1970" s="240" t="s">
        <v>258</v>
      </c>
      <c r="T1970" s="241" t="s">
        <v>258</v>
      </c>
      <c r="U1970" s="223">
        <v>4.3999999999999997E-2</v>
      </c>
      <c r="V1970" s="223">
        <f>ROUND(E1970*U1970,2)</f>
        <v>45.12</v>
      </c>
      <c r="W1970" s="223"/>
      <c r="X1970" s="223" t="s">
        <v>297</v>
      </c>
      <c r="Y1970" s="223" t="s">
        <v>261</v>
      </c>
      <c r="Z1970" s="212"/>
      <c r="AA1970" s="212"/>
      <c r="AB1970" s="212"/>
      <c r="AC1970" s="212"/>
      <c r="AD1970" s="212"/>
      <c r="AE1970" s="212"/>
      <c r="AF1970" s="212"/>
      <c r="AG1970" s="212" t="s">
        <v>298</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2" x14ac:dyDescent="0.2">
      <c r="A1971" s="219"/>
      <c r="B1971" s="220"/>
      <c r="C1971" s="247" t="s">
        <v>2408</v>
      </c>
      <c r="D1971" s="225"/>
      <c r="E1971" s="226"/>
      <c r="F1971" s="223"/>
      <c r="G1971" s="223"/>
      <c r="H1971" s="223"/>
      <c r="I1971" s="223"/>
      <c r="J1971" s="223"/>
      <c r="K1971" s="223"/>
      <c r="L1971" s="223"/>
      <c r="M1971" s="223"/>
      <c r="N1971" s="222"/>
      <c r="O1971" s="222"/>
      <c r="P1971" s="222"/>
      <c r="Q1971" s="222"/>
      <c r="R1971" s="223"/>
      <c r="S1971" s="223"/>
      <c r="T1971" s="223"/>
      <c r="U1971" s="223"/>
      <c r="V1971" s="223"/>
      <c r="W1971" s="223"/>
      <c r="X1971" s="223"/>
      <c r="Y1971" s="223"/>
      <c r="Z1971" s="212"/>
      <c r="AA1971" s="212"/>
      <c r="AB1971" s="212"/>
      <c r="AC1971" s="212"/>
      <c r="AD1971" s="212"/>
      <c r="AE1971" s="212"/>
      <c r="AF1971" s="212"/>
      <c r="AG1971" s="212" t="s">
        <v>289</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47" t="s">
        <v>2409</v>
      </c>
      <c r="D1972" s="225"/>
      <c r="E1972" s="226">
        <v>394</v>
      </c>
      <c r="F1972" s="223"/>
      <c r="G1972" s="223"/>
      <c r="H1972" s="223"/>
      <c r="I1972" s="223"/>
      <c r="J1972" s="223"/>
      <c r="K1972" s="223"/>
      <c r="L1972" s="223"/>
      <c r="M1972" s="223"/>
      <c r="N1972" s="222"/>
      <c r="O1972" s="222"/>
      <c r="P1972" s="222"/>
      <c r="Q1972" s="222"/>
      <c r="R1972" s="223"/>
      <c r="S1972" s="223"/>
      <c r="T1972" s="223"/>
      <c r="U1972" s="223"/>
      <c r="V1972" s="223"/>
      <c r="W1972" s="223"/>
      <c r="X1972" s="223"/>
      <c r="Y1972" s="223"/>
      <c r="Z1972" s="212"/>
      <c r="AA1972" s="212"/>
      <c r="AB1972" s="212"/>
      <c r="AC1972" s="212"/>
      <c r="AD1972" s="212"/>
      <c r="AE1972" s="212"/>
      <c r="AF1972" s="212"/>
      <c r="AG1972" s="212" t="s">
        <v>289</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47" t="s">
        <v>2404</v>
      </c>
      <c r="D1973" s="225"/>
      <c r="E1973" s="226"/>
      <c r="F1973" s="223"/>
      <c r="G1973" s="223"/>
      <c r="H1973" s="223"/>
      <c r="I1973" s="223"/>
      <c r="J1973" s="223"/>
      <c r="K1973" s="223"/>
      <c r="L1973" s="223"/>
      <c r="M1973" s="223"/>
      <c r="N1973" s="222"/>
      <c r="O1973" s="222"/>
      <c r="P1973" s="222"/>
      <c r="Q1973" s="222"/>
      <c r="R1973" s="223"/>
      <c r="S1973" s="223"/>
      <c r="T1973" s="223"/>
      <c r="U1973" s="223"/>
      <c r="V1973" s="223"/>
      <c r="W1973" s="223"/>
      <c r="X1973" s="223"/>
      <c r="Y1973" s="223"/>
      <c r="Z1973" s="212"/>
      <c r="AA1973" s="212"/>
      <c r="AB1973" s="212"/>
      <c r="AC1973" s="212"/>
      <c r="AD1973" s="212"/>
      <c r="AE1973" s="212"/>
      <c r="AF1973" s="212"/>
      <c r="AG1973" s="212" t="s">
        <v>289</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47" t="s">
        <v>2410</v>
      </c>
      <c r="D1974" s="225"/>
      <c r="E1974" s="226">
        <v>631.48800000000006</v>
      </c>
      <c r="F1974" s="223"/>
      <c r="G1974" s="223"/>
      <c r="H1974" s="223"/>
      <c r="I1974" s="223"/>
      <c r="J1974" s="223"/>
      <c r="K1974" s="223"/>
      <c r="L1974" s="223"/>
      <c r="M1974" s="223"/>
      <c r="N1974" s="222"/>
      <c r="O1974" s="222"/>
      <c r="P1974" s="222"/>
      <c r="Q1974" s="222"/>
      <c r="R1974" s="223"/>
      <c r="S1974" s="223"/>
      <c r="T1974" s="223"/>
      <c r="U1974" s="223"/>
      <c r="V1974" s="223"/>
      <c r="W1974" s="223"/>
      <c r="X1974" s="223"/>
      <c r="Y1974" s="223"/>
      <c r="Z1974" s="212"/>
      <c r="AA1974" s="212"/>
      <c r="AB1974" s="212"/>
      <c r="AC1974" s="212"/>
      <c r="AD1974" s="212"/>
      <c r="AE1974" s="212"/>
      <c r="AF1974" s="212"/>
      <c r="AG1974" s="212" t="s">
        <v>289</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1" x14ac:dyDescent="0.2">
      <c r="A1975" s="235">
        <v>477</v>
      </c>
      <c r="B1975" s="236" t="s">
        <v>2411</v>
      </c>
      <c r="C1975" s="245" t="s">
        <v>2412</v>
      </c>
      <c r="D1975" s="237" t="s">
        <v>368</v>
      </c>
      <c r="E1975" s="238">
        <v>2</v>
      </c>
      <c r="F1975" s="239"/>
      <c r="G1975" s="240">
        <f>ROUND(E1975*F1975,2)</f>
        <v>0</v>
      </c>
      <c r="H1975" s="239"/>
      <c r="I1975" s="240">
        <f>ROUND(E1975*H1975,2)</f>
        <v>0</v>
      </c>
      <c r="J1975" s="239"/>
      <c r="K1975" s="240">
        <f>ROUND(E1975*J1975,2)</f>
        <v>0</v>
      </c>
      <c r="L1975" s="240">
        <v>21</v>
      </c>
      <c r="M1975" s="240">
        <f>G1975*(1+L1975/100)</f>
        <v>0</v>
      </c>
      <c r="N1975" s="238">
        <v>6.1999999999999998E-3</v>
      </c>
      <c r="O1975" s="238">
        <f>ROUND(E1975*N1975,2)</f>
        <v>0.01</v>
      </c>
      <c r="P1975" s="238">
        <v>0</v>
      </c>
      <c r="Q1975" s="238">
        <f>ROUND(E1975*P1975,2)</f>
        <v>0</v>
      </c>
      <c r="R1975" s="240"/>
      <c r="S1975" s="240" t="s">
        <v>649</v>
      </c>
      <c r="T1975" s="241" t="s">
        <v>258</v>
      </c>
      <c r="U1975" s="223">
        <v>1</v>
      </c>
      <c r="V1975" s="223">
        <f>ROUND(E1975*U1975,2)</f>
        <v>2</v>
      </c>
      <c r="W1975" s="223"/>
      <c r="X1975" s="223" t="s">
        <v>297</v>
      </c>
      <c r="Y1975" s="223" t="s">
        <v>261</v>
      </c>
      <c r="Z1975" s="212"/>
      <c r="AA1975" s="212"/>
      <c r="AB1975" s="212"/>
      <c r="AC1975" s="212"/>
      <c r="AD1975" s="212"/>
      <c r="AE1975" s="212"/>
      <c r="AF1975" s="212"/>
      <c r="AG1975" s="212" t="s">
        <v>298</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2" x14ac:dyDescent="0.2">
      <c r="A1976" s="219"/>
      <c r="B1976" s="220"/>
      <c r="C1976" s="246" t="s">
        <v>2413</v>
      </c>
      <c r="D1976" s="243"/>
      <c r="E1976" s="243"/>
      <c r="F1976" s="243"/>
      <c r="G1976" s="243"/>
      <c r="H1976" s="223"/>
      <c r="I1976" s="223"/>
      <c r="J1976" s="223"/>
      <c r="K1976" s="223"/>
      <c r="L1976" s="223"/>
      <c r="M1976" s="223"/>
      <c r="N1976" s="222"/>
      <c r="O1976" s="222"/>
      <c r="P1976" s="222"/>
      <c r="Q1976" s="222"/>
      <c r="R1976" s="223"/>
      <c r="S1976" s="223"/>
      <c r="T1976" s="223"/>
      <c r="U1976" s="223"/>
      <c r="V1976" s="223"/>
      <c r="W1976" s="223"/>
      <c r="X1976" s="223"/>
      <c r="Y1976" s="223"/>
      <c r="Z1976" s="212"/>
      <c r="AA1976" s="212"/>
      <c r="AB1976" s="212"/>
      <c r="AC1976" s="212"/>
      <c r="AD1976" s="212"/>
      <c r="AE1976" s="212"/>
      <c r="AF1976" s="212"/>
      <c r="AG1976" s="212" t="s">
        <v>264</v>
      </c>
      <c r="AH1976" s="212"/>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2" x14ac:dyDescent="0.2">
      <c r="A1977" s="219"/>
      <c r="B1977" s="220"/>
      <c r="C1977" s="247" t="s">
        <v>2414</v>
      </c>
      <c r="D1977" s="225"/>
      <c r="E1977" s="226">
        <v>2</v>
      </c>
      <c r="F1977" s="223"/>
      <c r="G1977" s="223"/>
      <c r="H1977" s="223"/>
      <c r="I1977" s="223"/>
      <c r="J1977" s="223"/>
      <c r="K1977" s="223"/>
      <c r="L1977" s="223"/>
      <c r="M1977" s="223"/>
      <c r="N1977" s="222"/>
      <c r="O1977" s="222"/>
      <c r="P1977" s="222"/>
      <c r="Q1977" s="222"/>
      <c r="R1977" s="223"/>
      <c r="S1977" s="223"/>
      <c r="T1977" s="223"/>
      <c r="U1977" s="223"/>
      <c r="V1977" s="223"/>
      <c r="W1977" s="223"/>
      <c r="X1977" s="223"/>
      <c r="Y1977" s="223"/>
      <c r="Z1977" s="212"/>
      <c r="AA1977" s="212"/>
      <c r="AB1977" s="212"/>
      <c r="AC1977" s="212"/>
      <c r="AD1977" s="212"/>
      <c r="AE1977" s="212"/>
      <c r="AF1977" s="212"/>
      <c r="AG1977" s="212" t="s">
        <v>289</v>
      </c>
      <c r="AH1977" s="212">
        <v>0</v>
      </c>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1" x14ac:dyDescent="0.2">
      <c r="A1978" s="257">
        <v>478</v>
      </c>
      <c r="B1978" s="258" t="s">
        <v>2415</v>
      </c>
      <c r="C1978" s="268" t="s">
        <v>2416</v>
      </c>
      <c r="D1978" s="259" t="s">
        <v>368</v>
      </c>
      <c r="E1978" s="260">
        <v>3</v>
      </c>
      <c r="F1978" s="261"/>
      <c r="G1978" s="262">
        <f>ROUND(E1978*F1978,2)</f>
        <v>0</v>
      </c>
      <c r="H1978" s="261"/>
      <c r="I1978" s="262">
        <f>ROUND(E1978*H1978,2)</f>
        <v>0</v>
      </c>
      <c r="J1978" s="261"/>
      <c r="K1978" s="262">
        <f>ROUND(E1978*J1978,2)</f>
        <v>0</v>
      </c>
      <c r="L1978" s="262">
        <v>21</v>
      </c>
      <c r="M1978" s="262">
        <f>G1978*(1+L1978/100)</f>
        <v>0</v>
      </c>
      <c r="N1978" s="260">
        <v>4.2999999999999999E-4</v>
      </c>
      <c r="O1978" s="260">
        <f>ROUND(E1978*N1978,2)</f>
        <v>0</v>
      </c>
      <c r="P1978" s="260">
        <v>0</v>
      </c>
      <c r="Q1978" s="260">
        <f>ROUND(E1978*P1978,2)</f>
        <v>0</v>
      </c>
      <c r="R1978" s="262"/>
      <c r="S1978" s="262" t="s">
        <v>649</v>
      </c>
      <c r="T1978" s="263" t="s">
        <v>258</v>
      </c>
      <c r="U1978" s="223">
        <v>3.82</v>
      </c>
      <c r="V1978" s="223">
        <f>ROUND(E1978*U1978,2)</f>
        <v>11.46</v>
      </c>
      <c r="W1978" s="223"/>
      <c r="X1978" s="223" t="s">
        <v>297</v>
      </c>
      <c r="Y1978" s="223" t="s">
        <v>261</v>
      </c>
      <c r="Z1978" s="212"/>
      <c r="AA1978" s="212"/>
      <c r="AB1978" s="212"/>
      <c r="AC1978" s="212"/>
      <c r="AD1978" s="212"/>
      <c r="AE1978" s="212"/>
      <c r="AF1978" s="212"/>
      <c r="AG1978" s="212" t="s">
        <v>298</v>
      </c>
      <c r="AH1978" s="212"/>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1" x14ac:dyDescent="0.2">
      <c r="A1979" s="235">
        <v>479</v>
      </c>
      <c r="B1979" s="236" t="s">
        <v>2417</v>
      </c>
      <c r="C1979" s="245" t="s">
        <v>2418</v>
      </c>
      <c r="D1979" s="237" t="s">
        <v>524</v>
      </c>
      <c r="E1979" s="238">
        <v>5.9109999999999996</v>
      </c>
      <c r="F1979" s="239"/>
      <c r="G1979" s="240">
        <f>ROUND(E1979*F1979,2)</f>
        <v>0</v>
      </c>
      <c r="H1979" s="239"/>
      <c r="I1979" s="240">
        <f>ROUND(E1979*H1979,2)</f>
        <v>0</v>
      </c>
      <c r="J1979" s="239"/>
      <c r="K1979" s="240">
        <f>ROUND(E1979*J1979,2)</f>
        <v>0</v>
      </c>
      <c r="L1979" s="240">
        <v>21</v>
      </c>
      <c r="M1979" s="240">
        <f>G1979*(1+L1979/100)</f>
        <v>0</v>
      </c>
      <c r="N1979" s="238">
        <v>1.8079999999999999E-2</v>
      </c>
      <c r="O1979" s="238">
        <f>ROUND(E1979*N1979,2)</f>
        <v>0.11</v>
      </c>
      <c r="P1979" s="238">
        <v>0</v>
      </c>
      <c r="Q1979" s="238">
        <f>ROUND(E1979*P1979,2)</f>
        <v>0</v>
      </c>
      <c r="R1979" s="240"/>
      <c r="S1979" s="240" t="s">
        <v>649</v>
      </c>
      <c r="T1979" s="241" t="s">
        <v>259</v>
      </c>
      <c r="U1979" s="223">
        <v>0.99643999999999999</v>
      </c>
      <c r="V1979" s="223">
        <f>ROUND(E1979*U1979,2)</f>
        <v>5.89</v>
      </c>
      <c r="W1979" s="223"/>
      <c r="X1979" s="223" t="s">
        <v>809</v>
      </c>
      <c r="Y1979" s="223" t="s">
        <v>261</v>
      </c>
      <c r="Z1979" s="212"/>
      <c r="AA1979" s="212"/>
      <c r="AB1979" s="212"/>
      <c r="AC1979" s="212"/>
      <c r="AD1979" s="212"/>
      <c r="AE1979" s="212"/>
      <c r="AF1979" s="212"/>
      <c r="AG1979" s="212" t="s">
        <v>810</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2" x14ac:dyDescent="0.2">
      <c r="A1980" s="219"/>
      <c r="B1980" s="220"/>
      <c r="C1980" s="247" t="s">
        <v>2419</v>
      </c>
      <c r="D1980" s="225"/>
      <c r="E1980" s="226">
        <v>1.9350000000000001</v>
      </c>
      <c r="F1980" s="223"/>
      <c r="G1980" s="223"/>
      <c r="H1980" s="223"/>
      <c r="I1980" s="223"/>
      <c r="J1980" s="223"/>
      <c r="K1980" s="223"/>
      <c r="L1980" s="223"/>
      <c r="M1980" s="223"/>
      <c r="N1980" s="222"/>
      <c r="O1980" s="222"/>
      <c r="P1980" s="222"/>
      <c r="Q1980" s="222"/>
      <c r="R1980" s="223"/>
      <c r="S1980" s="223"/>
      <c r="T1980" s="223"/>
      <c r="U1980" s="223"/>
      <c r="V1980" s="223"/>
      <c r="W1980" s="223"/>
      <c r="X1980" s="223"/>
      <c r="Y1980" s="223"/>
      <c r="Z1980" s="212"/>
      <c r="AA1980" s="212"/>
      <c r="AB1980" s="212"/>
      <c r="AC1980" s="212"/>
      <c r="AD1980" s="212"/>
      <c r="AE1980" s="212"/>
      <c r="AF1980" s="212"/>
      <c r="AG1980" s="212" t="s">
        <v>289</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3" x14ac:dyDescent="0.2">
      <c r="A1981" s="219"/>
      <c r="B1981" s="220"/>
      <c r="C1981" s="247" t="s">
        <v>2420</v>
      </c>
      <c r="D1981" s="225"/>
      <c r="E1981" s="226">
        <v>3.976</v>
      </c>
      <c r="F1981" s="223"/>
      <c r="G1981" s="223"/>
      <c r="H1981" s="223"/>
      <c r="I1981" s="223"/>
      <c r="J1981" s="223"/>
      <c r="K1981" s="223"/>
      <c r="L1981" s="223"/>
      <c r="M1981" s="223"/>
      <c r="N1981" s="222"/>
      <c r="O1981" s="222"/>
      <c r="P1981" s="222"/>
      <c r="Q1981" s="222"/>
      <c r="R1981" s="223"/>
      <c r="S1981" s="223"/>
      <c r="T1981" s="223"/>
      <c r="U1981" s="223"/>
      <c r="V1981" s="223"/>
      <c r="W1981" s="223"/>
      <c r="X1981" s="223"/>
      <c r="Y1981" s="223"/>
      <c r="Z1981" s="212"/>
      <c r="AA1981" s="212"/>
      <c r="AB1981" s="212"/>
      <c r="AC1981" s="212"/>
      <c r="AD1981" s="212"/>
      <c r="AE1981" s="212"/>
      <c r="AF1981" s="212"/>
      <c r="AG1981" s="212" t="s">
        <v>289</v>
      </c>
      <c r="AH1981" s="212">
        <v>0</v>
      </c>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1" x14ac:dyDescent="0.2">
      <c r="A1982" s="235">
        <v>480</v>
      </c>
      <c r="B1982" s="236" t="s">
        <v>2421</v>
      </c>
      <c r="C1982" s="245" t="s">
        <v>2422</v>
      </c>
      <c r="D1982" s="237" t="s">
        <v>524</v>
      </c>
      <c r="E1982" s="238">
        <v>10.55</v>
      </c>
      <c r="F1982" s="239"/>
      <c r="G1982" s="240">
        <f>ROUND(E1982*F1982,2)</f>
        <v>0</v>
      </c>
      <c r="H1982" s="239"/>
      <c r="I1982" s="240">
        <f>ROUND(E1982*H1982,2)</f>
        <v>0</v>
      </c>
      <c r="J1982" s="239"/>
      <c r="K1982" s="240">
        <f>ROUND(E1982*J1982,2)</f>
        <v>0</v>
      </c>
      <c r="L1982" s="240">
        <v>21</v>
      </c>
      <c r="M1982" s="240">
        <f>G1982*(1+L1982/100)</f>
        <v>0</v>
      </c>
      <c r="N1982" s="238">
        <v>1.8079999999999999E-2</v>
      </c>
      <c r="O1982" s="238">
        <f>ROUND(E1982*N1982,2)</f>
        <v>0.19</v>
      </c>
      <c r="P1982" s="238">
        <v>0</v>
      </c>
      <c r="Q1982" s="238">
        <f>ROUND(E1982*P1982,2)</f>
        <v>0</v>
      </c>
      <c r="R1982" s="240"/>
      <c r="S1982" s="240" t="s">
        <v>649</v>
      </c>
      <c r="T1982" s="241" t="s">
        <v>259</v>
      </c>
      <c r="U1982" s="223">
        <v>0.99643999999999999</v>
      </c>
      <c r="V1982" s="223">
        <f>ROUND(E1982*U1982,2)</f>
        <v>10.51</v>
      </c>
      <c r="W1982" s="223"/>
      <c r="X1982" s="223" t="s">
        <v>809</v>
      </c>
      <c r="Y1982" s="223" t="s">
        <v>261</v>
      </c>
      <c r="Z1982" s="212"/>
      <c r="AA1982" s="212"/>
      <c r="AB1982" s="212"/>
      <c r="AC1982" s="212"/>
      <c r="AD1982" s="212"/>
      <c r="AE1982" s="212"/>
      <c r="AF1982" s="212"/>
      <c r="AG1982" s="212" t="s">
        <v>810</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2" x14ac:dyDescent="0.2">
      <c r="A1983" s="219"/>
      <c r="B1983" s="220"/>
      <c r="C1983" s="247" t="s">
        <v>2423</v>
      </c>
      <c r="D1983" s="225"/>
      <c r="E1983" s="226">
        <v>2.1</v>
      </c>
      <c r="F1983" s="223"/>
      <c r="G1983" s="223"/>
      <c r="H1983" s="223"/>
      <c r="I1983" s="223"/>
      <c r="J1983" s="223"/>
      <c r="K1983" s="223"/>
      <c r="L1983" s="223"/>
      <c r="M1983" s="223"/>
      <c r="N1983" s="222"/>
      <c r="O1983" s="222"/>
      <c r="P1983" s="222"/>
      <c r="Q1983" s="222"/>
      <c r="R1983" s="223"/>
      <c r="S1983" s="223"/>
      <c r="T1983" s="223"/>
      <c r="U1983" s="223"/>
      <c r="V1983" s="223"/>
      <c r="W1983" s="223"/>
      <c r="X1983" s="223"/>
      <c r="Y1983" s="223"/>
      <c r="Z1983" s="212"/>
      <c r="AA1983" s="212"/>
      <c r="AB1983" s="212"/>
      <c r="AC1983" s="212"/>
      <c r="AD1983" s="212"/>
      <c r="AE1983" s="212"/>
      <c r="AF1983" s="212"/>
      <c r="AG1983" s="212" t="s">
        <v>289</v>
      </c>
      <c r="AH1983" s="212">
        <v>0</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3" x14ac:dyDescent="0.2">
      <c r="A1984" s="219"/>
      <c r="B1984" s="220"/>
      <c r="C1984" s="247" t="s">
        <v>2424</v>
      </c>
      <c r="D1984" s="225"/>
      <c r="E1984" s="226">
        <v>2.2000000000000002</v>
      </c>
      <c r="F1984" s="223"/>
      <c r="G1984" s="223"/>
      <c r="H1984" s="223"/>
      <c r="I1984" s="223"/>
      <c r="J1984" s="223"/>
      <c r="K1984" s="223"/>
      <c r="L1984" s="223"/>
      <c r="M1984" s="223"/>
      <c r="N1984" s="222"/>
      <c r="O1984" s="222"/>
      <c r="P1984" s="222"/>
      <c r="Q1984" s="222"/>
      <c r="R1984" s="223"/>
      <c r="S1984" s="223"/>
      <c r="T1984" s="223"/>
      <c r="U1984" s="223"/>
      <c r="V1984" s="223"/>
      <c r="W1984" s="223"/>
      <c r="X1984" s="223"/>
      <c r="Y1984" s="223"/>
      <c r="Z1984" s="212"/>
      <c r="AA1984" s="212"/>
      <c r="AB1984" s="212"/>
      <c r="AC1984" s="212"/>
      <c r="AD1984" s="212"/>
      <c r="AE1984" s="212"/>
      <c r="AF1984" s="212"/>
      <c r="AG1984" s="212" t="s">
        <v>289</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3" x14ac:dyDescent="0.2">
      <c r="A1985" s="219"/>
      <c r="B1985" s="220"/>
      <c r="C1985" s="247" t="s">
        <v>2425</v>
      </c>
      <c r="D1985" s="225"/>
      <c r="E1985" s="226">
        <v>1.7</v>
      </c>
      <c r="F1985" s="223"/>
      <c r="G1985" s="223"/>
      <c r="H1985" s="223"/>
      <c r="I1985" s="223"/>
      <c r="J1985" s="223"/>
      <c r="K1985" s="223"/>
      <c r="L1985" s="223"/>
      <c r="M1985" s="223"/>
      <c r="N1985" s="222"/>
      <c r="O1985" s="222"/>
      <c r="P1985" s="222"/>
      <c r="Q1985" s="222"/>
      <c r="R1985" s="223"/>
      <c r="S1985" s="223"/>
      <c r="T1985" s="223"/>
      <c r="U1985" s="223"/>
      <c r="V1985" s="223"/>
      <c r="W1985" s="223"/>
      <c r="X1985" s="223"/>
      <c r="Y1985" s="223"/>
      <c r="Z1985" s="212"/>
      <c r="AA1985" s="212"/>
      <c r="AB1985" s="212"/>
      <c r="AC1985" s="212"/>
      <c r="AD1985" s="212"/>
      <c r="AE1985" s="212"/>
      <c r="AF1985" s="212"/>
      <c r="AG1985" s="212" t="s">
        <v>289</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19"/>
      <c r="B1986" s="220"/>
      <c r="C1986" s="247" t="s">
        <v>2426</v>
      </c>
      <c r="D1986" s="225"/>
      <c r="E1986" s="226">
        <v>2.2000000000000002</v>
      </c>
      <c r="F1986" s="223"/>
      <c r="G1986" s="223"/>
      <c r="H1986" s="223"/>
      <c r="I1986" s="223"/>
      <c r="J1986" s="223"/>
      <c r="K1986" s="223"/>
      <c r="L1986" s="223"/>
      <c r="M1986" s="223"/>
      <c r="N1986" s="222"/>
      <c r="O1986" s="222"/>
      <c r="P1986" s="222"/>
      <c r="Q1986" s="222"/>
      <c r="R1986" s="223"/>
      <c r="S1986" s="223"/>
      <c r="T1986" s="223"/>
      <c r="U1986" s="223"/>
      <c r="V1986" s="223"/>
      <c r="W1986" s="223"/>
      <c r="X1986" s="223"/>
      <c r="Y1986" s="223"/>
      <c r="Z1986" s="212"/>
      <c r="AA1986" s="212"/>
      <c r="AB1986" s="212"/>
      <c r="AC1986" s="212"/>
      <c r="AD1986" s="212"/>
      <c r="AE1986" s="212"/>
      <c r="AF1986" s="212"/>
      <c r="AG1986" s="212" t="s">
        <v>289</v>
      </c>
      <c r="AH1986" s="212">
        <v>0</v>
      </c>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3" x14ac:dyDescent="0.2">
      <c r="A1987" s="219"/>
      <c r="B1987" s="220"/>
      <c r="C1987" s="247" t="s">
        <v>2427</v>
      </c>
      <c r="D1987" s="225"/>
      <c r="E1987" s="226">
        <v>2.35</v>
      </c>
      <c r="F1987" s="223"/>
      <c r="G1987" s="223"/>
      <c r="H1987" s="223"/>
      <c r="I1987" s="223"/>
      <c r="J1987" s="223"/>
      <c r="K1987" s="223"/>
      <c r="L1987" s="223"/>
      <c r="M1987" s="223"/>
      <c r="N1987" s="222"/>
      <c r="O1987" s="222"/>
      <c r="P1987" s="222"/>
      <c r="Q1987" s="222"/>
      <c r="R1987" s="223"/>
      <c r="S1987" s="223"/>
      <c r="T1987" s="223"/>
      <c r="U1987" s="223"/>
      <c r="V1987" s="223"/>
      <c r="W1987" s="223"/>
      <c r="X1987" s="223"/>
      <c r="Y1987" s="223"/>
      <c r="Z1987" s="212"/>
      <c r="AA1987" s="212"/>
      <c r="AB1987" s="212"/>
      <c r="AC1987" s="212"/>
      <c r="AD1987" s="212"/>
      <c r="AE1987" s="212"/>
      <c r="AF1987" s="212"/>
      <c r="AG1987" s="212" t="s">
        <v>289</v>
      </c>
      <c r="AH1987" s="212">
        <v>0</v>
      </c>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ht="22.5" outlineLevel="1" x14ac:dyDescent="0.2">
      <c r="A1988" s="235">
        <v>481</v>
      </c>
      <c r="B1988" s="236" t="s">
        <v>2428</v>
      </c>
      <c r="C1988" s="245" t="s">
        <v>2429</v>
      </c>
      <c r="D1988" s="237" t="s">
        <v>524</v>
      </c>
      <c r="E1988" s="238">
        <v>4.4219999999999997</v>
      </c>
      <c r="F1988" s="239"/>
      <c r="G1988" s="240">
        <f>ROUND(E1988*F1988,2)</f>
        <v>0</v>
      </c>
      <c r="H1988" s="239"/>
      <c r="I1988" s="240">
        <f>ROUND(E1988*H1988,2)</f>
        <v>0</v>
      </c>
      <c r="J1988" s="239"/>
      <c r="K1988" s="240">
        <f>ROUND(E1988*J1988,2)</f>
        <v>0</v>
      </c>
      <c r="L1988" s="240">
        <v>21</v>
      </c>
      <c r="M1988" s="240">
        <f>G1988*(1+L1988/100)</f>
        <v>0</v>
      </c>
      <c r="N1988" s="238">
        <v>1.8079999999999999E-2</v>
      </c>
      <c r="O1988" s="238">
        <f>ROUND(E1988*N1988,2)</f>
        <v>0.08</v>
      </c>
      <c r="P1988" s="238">
        <v>0</v>
      </c>
      <c r="Q1988" s="238">
        <f>ROUND(E1988*P1988,2)</f>
        <v>0</v>
      </c>
      <c r="R1988" s="240"/>
      <c r="S1988" s="240" t="s">
        <v>649</v>
      </c>
      <c r="T1988" s="241" t="s">
        <v>259</v>
      </c>
      <c r="U1988" s="223">
        <v>0.99643999999999999</v>
      </c>
      <c r="V1988" s="223">
        <f>ROUND(E1988*U1988,2)</f>
        <v>4.41</v>
      </c>
      <c r="W1988" s="223"/>
      <c r="X1988" s="223" t="s">
        <v>809</v>
      </c>
      <c r="Y1988" s="223" t="s">
        <v>261</v>
      </c>
      <c r="Z1988" s="212"/>
      <c r="AA1988" s="212"/>
      <c r="AB1988" s="212"/>
      <c r="AC1988" s="212"/>
      <c r="AD1988" s="212"/>
      <c r="AE1988" s="212"/>
      <c r="AF1988" s="212"/>
      <c r="AG1988" s="212" t="s">
        <v>810</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2" x14ac:dyDescent="0.2">
      <c r="A1989" s="219"/>
      <c r="B1989" s="220"/>
      <c r="C1989" s="247" t="s">
        <v>2430</v>
      </c>
      <c r="D1989" s="225"/>
      <c r="E1989" s="226">
        <v>1.69</v>
      </c>
      <c r="F1989" s="223"/>
      <c r="G1989" s="223"/>
      <c r="H1989" s="223"/>
      <c r="I1989" s="223"/>
      <c r="J1989" s="223"/>
      <c r="K1989" s="223"/>
      <c r="L1989" s="223"/>
      <c r="M1989" s="223"/>
      <c r="N1989" s="222"/>
      <c r="O1989" s="222"/>
      <c r="P1989" s="222"/>
      <c r="Q1989" s="222"/>
      <c r="R1989" s="223"/>
      <c r="S1989" s="223"/>
      <c r="T1989" s="223"/>
      <c r="U1989" s="223"/>
      <c r="V1989" s="223"/>
      <c r="W1989" s="223"/>
      <c r="X1989" s="223"/>
      <c r="Y1989" s="223"/>
      <c r="Z1989" s="212"/>
      <c r="AA1989" s="212"/>
      <c r="AB1989" s="212"/>
      <c r="AC1989" s="212"/>
      <c r="AD1989" s="212"/>
      <c r="AE1989" s="212"/>
      <c r="AF1989" s="212"/>
      <c r="AG1989" s="212" t="s">
        <v>289</v>
      </c>
      <c r="AH1989" s="212">
        <v>0</v>
      </c>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19"/>
      <c r="B1990" s="220"/>
      <c r="C1990" s="247" t="s">
        <v>2431</v>
      </c>
      <c r="D1990" s="225"/>
      <c r="E1990" s="226">
        <v>2.7320000000000002</v>
      </c>
      <c r="F1990" s="223"/>
      <c r="G1990" s="223"/>
      <c r="H1990" s="223"/>
      <c r="I1990" s="223"/>
      <c r="J1990" s="223"/>
      <c r="K1990" s="223"/>
      <c r="L1990" s="223"/>
      <c r="M1990" s="223"/>
      <c r="N1990" s="222"/>
      <c r="O1990" s="222"/>
      <c r="P1990" s="222"/>
      <c r="Q1990" s="222"/>
      <c r="R1990" s="223"/>
      <c r="S1990" s="223"/>
      <c r="T1990" s="223"/>
      <c r="U1990" s="223"/>
      <c r="V1990" s="223"/>
      <c r="W1990" s="223"/>
      <c r="X1990" s="223"/>
      <c r="Y1990" s="223"/>
      <c r="Z1990" s="212"/>
      <c r="AA1990" s="212"/>
      <c r="AB1990" s="212"/>
      <c r="AC1990" s="212"/>
      <c r="AD1990" s="212"/>
      <c r="AE1990" s="212"/>
      <c r="AF1990" s="212"/>
      <c r="AG1990" s="212" t="s">
        <v>289</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ht="22.5" outlineLevel="1" x14ac:dyDescent="0.2">
      <c r="A1991" s="235">
        <v>482</v>
      </c>
      <c r="B1991" s="236" t="s">
        <v>2432</v>
      </c>
      <c r="C1991" s="245" t="s">
        <v>2433</v>
      </c>
      <c r="D1991" s="237" t="s">
        <v>404</v>
      </c>
      <c r="E1991" s="238">
        <v>1.2204699999999999</v>
      </c>
      <c r="F1991" s="239"/>
      <c r="G1991" s="240">
        <f>ROUND(E1991*F1991,2)</f>
        <v>0</v>
      </c>
      <c r="H1991" s="239"/>
      <c r="I1991" s="240">
        <f>ROUND(E1991*H1991,2)</f>
        <v>0</v>
      </c>
      <c r="J1991" s="239"/>
      <c r="K1991" s="240">
        <f>ROUND(E1991*J1991,2)</f>
        <v>0</v>
      </c>
      <c r="L1991" s="240">
        <v>21</v>
      </c>
      <c r="M1991" s="240">
        <f>G1991*(1+L1991/100)</f>
        <v>0</v>
      </c>
      <c r="N1991" s="238">
        <v>1</v>
      </c>
      <c r="O1991" s="238">
        <f>ROUND(E1991*N1991,2)</f>
        <v>1.22</v>
      </c>
      <c r="P1991" s="238">
        <v>0</v>
      </c>
      <c r="Q1991" s="238">
        <f>ROUND(E1991*P1991,2)</f>
        <v>0</v>
      </c>
      <c r="R1991" s="240" t="s">
        <v>461</v>
      </c>
      <c r="S1991" s="240" t="s">
        <v>258</v>
      </c>
      <c r="T1991" s="241" t="s">
        <v>258</v>
      </c>
      <c r="U1991" s="223">
        <v>0</v>
      </c>
      <c r="V1991" s="223">
        <f>ROUND(E1991*U1991,2)</f>
        <v>0</v>
      </c>
      <c r="W1991" s="223"/>
      <c r="X1991" s="223" t="s">
        <v>462</v>
      </c>
      <c r="Y1991" s="223" t="s">
        <v>261</v>
      </c>
      <c r="Z1991" s="212"/>
      <c r="AA1991" s="212"/>
      <c r="AB1991" s="212"/>
      <c r="AC1991" s="212"/>
      <c r="AD1991" s="212"/>
      <c r="AE1991" s="212"/>
      <c r="AF1991" s="212"/>
      <c r="AG1991" s="212" t="s">
        <v>463</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2" x14ac:dyDescent="0.2">
      <c r="A1992" s="219"/>
      <c r="B1992" s="220"/>
      <c r="C1992" s="247" t="s">
        <v>2434</v>
      </c>
      <c r="D1992" s="225"/>
      <c r="E1992" s="226"/>
      <c r="F1992" s="223"/>
      <c r="G1992" s="223"/>
      <c r="H1992" s="223"/>
      <c r="I1992" s="223"/>
      <c r="J1992" s="223"/>
      <c r="K1992" s="223"/>
      <c r="L1992" s="223"/>
      <c r="M1992" s="223"/>
      <c r="N1992" s="222"/>
      <c r="O1992" s="222"/>
      <c r="P1992" s="222"/>
      <c r="Q1992" s="222"/>
      <c r="R1992" s="223"/>
      <c r="S1992" s="223"/>
      <c r="T1992" s="223"/>
      <c r="U1992" s="223"/>
      <c r="V1992" s="223"/>
      <c r="W1992" s="223"/>
      <c r="X1992" s="223"/>
      <c r="Y1992" s="223"/>
      <c r="Z1992" s="212"/>
      <c r="AA1992" s="212"/>
      <c r="AB1992" s="212"/>
      <c r="AC1992" s="212"/>
      <c r="AD1992" s="212"/>
      <c r="AE1992" s="212"/>
      <c r="AF1992" s="212"/>
      <c r="AG1992" s="212" t="s">
        <v>289</v>
      </c>
      <c r="AH1992" s="212">
        <v>0</v>
      </c>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
      <c r="A1993" s="219"/>
      <c r="B1993" s="220"/>
      <c r="C1993" s="247" t="s">
        <v>2435</v>
      </c>
      <c r="D1993" s="225"/>
      <c r="E1993" s="226">
        <v>0.68201000000000001</v>
      </c>
      <c r="F1993" s="223"/>
      <c r="G1993" s="223"/>
      <c r="H1993" s="223"/>
      <c r="I1993" s="223"/>
      <c r="J1993" s="223"/>
      <c r="K1993" s="223"/>
      <c r="L1993" s="223"/>
      <c r="M1993" s="223"/>
      <c r="N1993" s="222"/>
      <c r="O1993" s="222"/>
      <c r="P1993" s="222"/>
      <c r="Q1993" s="222"/>
      <c r="R1993" s="223"/>
      <c r="S1993" s="223"/>
      <c r="T1993" s="223"/>
      <c r="U1993" s="223"/>
      <c r="V1993" s="223"/>
      <c r="W1993" s="223"/>
      <c r="X1993" s="223"/>
      <c r="Y1993" s="223"/>
      <c r="Z1993" s="212"/>
      <c r="AA1993" s="212"/>
      <c r="AB1993" s="212"/>
      <c r="AC1993" s="212"/>
      <c r="AD1993" s="212"/>
      <c r="AE1993" s="212"/>
      <c r="AF1993" s="212"/>
      <c r="AG1993" s="212" t="s">
        <v>289</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
      <c r="A1994" s="219"/>
      <c r="B1994" s="220"/>
      <c r="C1994" s="247" t="s">
        <v>2436</v>
      </c>
      <c r="D1994" s="225"/>
      <c r="E1994" s="226">
        <v>0.53846000000000005</v>
      </c>
      <c r="F1994" s="223"/>
      <c r="G1994" s="223"/>
      <c r="H1994" s="223"/>
      <c r="I1994" s="223"/>
      <c r="J1994" s="223"/>
      <c r="K1994" s="223"/>
      <c r="L1994" s="223"/>
      <c r="M1994" s="223"/>
      <c r="N1994" s="222"/>
      <c r="O1994" s="222"/>
      <c r="P1994" s="222"/>
      <c r="Q1994" s="222"/>
      <c r="R1994" s="223"/>
      <c r="S1994" s="223"/>
      <c r="T1994" s="223"/>
      <c r="U1994" s="223"/>
      <c r="V1994" s="223"/>
      <c r="W1994" s="223"/>
      <c r="X1994" s="223"/>
      <c r="Y1994" s="223"/>
      <c r="Z1994" s="212"/>
      <c r="AA1994" s="212"/>
      <c r="AB1994" s="212"/>
      <c r="AC1994" s="212"/>
      <c r="AD1994" s="212"/>
      <c r="AE1994" s="212"/>
      <c r="AF1994" s="212"/>
      <c r="AG1994" s="212" t="s">
        <v>289</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ht="22.5" outlineLevel="1" x14ac:dyDescent="0.2">
      <c r="A1995" s="235">
        <v>483</v>
      </c>
      <c r="B1995" s="236" t="s">
        <v>2437</v>
      </c>
      <c r="C1995" s="245" t="s">
        <v>2438</v>
      </c>
      <c r="D1995" s="237" t="s">
        <v>404</v>
      </c>
      <c r="E1995" s="238">
        <v>0.42552000000000001</v>
      </c>
      <c r="F1995" s="239"/>
      <c r="G1995" s="240">
        <f>ROUND(E1995*F1995,2)</f>
        <v>0</v>
      </c>
      <c r="H1995" s="239"/>
      <c r="I1995" s="240">
        <f>ROUND(E1995*H1995,2)</f>
        <v>0</v>
      </c>
      <c r="J1995" s="239"/>
      <c r="K1995" s="240">
        <f>ROUND(E1995*J1995,2)</f>
        <v>0</v>
      </c>
      <c r="L1995" s="240">
        <v>21</v>
      </c>
      <c r="M1995" s="240">
        <f>G1995*(1+L1995/100)</f>
        <v>0</v>
      </c>
      <c r="N1995" s="238">
        <v>1</v>
      </c>
      <c r="O1995" s="238">
        <f>ROUND(E1995*N1995,2)</f>
        <v>0.43</v>
      </c>
      <c r="P1995" s="238">
        <v>0</v>
      </c>
      <c r="Q1995" s="238">
        <f>ROUND(E1995*P1995,2)</f>
        <v>0</v>
      </c>
      <c r="R1995" s="240" t="s">
        <v>461</v>
      </c>
      <c r="S1995" s="240" t="s">
        <v>258</v>
      </c>
      <c r="T1995" s="241" t="s">
        <v>258</v>
      </c>
      <c r="U1995" s="223">
        <v>0</v>
      </c>
      <c r="V1995" s="223">
        <f>ROUND(E1995*U1995,2)</f>
        <v>0</v>
      </c>
      <c r="W1995" s="223"/>
      <c r="X1995" s="223" t="s">
        <v>462</v>
      </c>
      <c r="Y1995" s="223" t="s">
        <v>261</v>
      </c>
      <c r="Z1995" s="212"/>
      <c r="AA1995" s="212"/>
      <c r="AB1995" s="212"/>
      <c r="AC1995" s="212"/>
      <c r="AD1995" s="212"/>
      <c r="AE1995" s="212"/>
      <c r="AF1995" s="212"/>
      <c r="AG1995" s="212" t="s">
        <v>463</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2" x14ac:dyDescent="0.2">
      <c r="A1996" s="219"/>
      <c r="B1996" s="220"/>
      <c r="C1996" s="247" t="s">
        <v>2439</v>
      </c>
      <c r="D1996" s="225"/>
      <c r="E1996" s="226"/>
      <c r="F1996" s="223"/>
      <c r="G1996" s="223"/>
      <c r="H1996" s="223"/>
      <c r="I1996" s="223"/>
      <c r="J1996" s="223"/>
      <c r="K1996" s="223"/>
      <c r="L1996" s="223"/>
      <c r="M1996" s="223"/>
      <c r="N1996" s="222"/>
      <c r="O1996" s="222"/>
      <c r="P1996" s="222"/>
      <c r="Q1996" s="222"/>
      <c r="R1996" s="223"/>
      <c r="S1996" s="223"/>
      <c r="T1996" s="223"/>
      <c r="U1996" s="223"/>
      <c r="V1996" s="223"/>
      <c r="W1996" s="223"/>
      <c r="X1996" s="223"/>
      <c r="Y1996" s="223"/>
      <c r="Z1996" s="212"/>
      <c r="AA1996" s="212"/>
      <c r="AB1996" s="212"/>
      <c r="AC1996" s="212"/>
      <c r="AD1996" s="212"/>
      <c r="AE1996" s="212"/>
      <c r="AF1996" s="212"/>
      <c r="AG1996" s="212" t="s">
        <v>289</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47" t="s">
        <v>2440</v>
      </c>
      <c r="D1997" s="225"/>
      <c r="E1997" s="226">
        <v>0.42552000000000001</v>
      </c>
      <c r="F1997" s="223"/>
      <c r="G1997" s="223"/>
      <c r="H1997" s="223"/>
      <c r="I1997" s="223"/>
      <c r="J1997" s="223"/>
      <c r="K1997" s="223"/>
      <c r="L1997" s="223"/>
      <c r="M1997" s="223"/>
      <c r="N1997" s="222"/>
      <c r="O1997" s="222"/>
      <c r="P1997" s="222"/>
      <c r="Q1997" s="222"/>
      <c r="R1997" s="223"/>
      <c r="S1997" s="223"/>
      <c r="T1997" s="223"/>
      <c r="U1997" s="223"/>
      <c r="V1997" s="223"/>
      <c r="W1997" s="223"/>
      <c r="X1997" s="223"/>
      <c r="Y1997" s="223"/>
      <c r="Z1997" s="212"/>
      <c r="AA1997" s="212"/>
      <c r="AB1997" s="212"/>
      <c r="AC1997" s="212"/>
      <c r="AD1997" s="212"/>
      <c r="AE1997" s="212"/>
      <c r="AF1997" s="212"/>
      <c r="AG1997" s="212" t="s">
        <v>289</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1" x14ac:dyDescent="0.2">
      <c r="A1998" s="257">
        <v>484</v>
      </c>
      <c r="B1998" s="258" t="s">
        <v>2441</v>
      </c>
      <c r="C1998" s="268" t="s">
        <v>2442</v>
      </c>
      <c r="D1998" s="259" t="s">
        <v>2288</v>
      </c>
      <c r="E1998" s="260">
        <v>2</v>
      </c>
      <c r="F1998" s="261"/>
      <c r="G1998" s="262">
        <f>ROUND(E1998*F1998,2)</f>
        <v>0</v>
      </c>
      <c r="H1998" s="261"/>
      <c r="I1998" s="262">
        <f>ROUND(E1998*H1998,2)</f>
        <v>0</v>
      </c>
      <c r="J1998" s="261"/>
      <c r="K1998" s="262">
        <f>ROUND(E1998*J1998,2)</f>
        <v>0</v>
      </c>
      <c r="L1998" s="262">
        <v>21</v>
      </c>
      <c r="M1998" s="262">
        <f>G1998*(1+L1998/100)</f>
        <v>0</v>
      </c>
      <c r="N1998" s="260">
        <v>1.9300000000000001E-3</v>
      </c>
      <c r="O1998" s="260">
        <f>ROUND(E1998*N1998,2)</f>
        <v>0</v>
      </c>
      <c r="P1998" s="260">
        <v>0</v>
      </c>
      <c r="Q1998" s="260">
        <f>ROUND(E1998*P1998,2)</f>
        <v>0</v>
      </c>
      <c r="R1998" s="262"/>
      <c r="S1998" s="262" t="s">
        <v>649</v>
      </c>
      <c r="T1998" s="263" t="s">
        <v>258</v>
      </c>
      <c r="U1998" s="223">
        <v>0</v>
      </c>
      <c r="V1998" s="223">
        <f>ROUND(E1998*U1998,2)</f>
        <v>0</v>
      </c>
      <c r="W1998" s="223"/>
      <c r="X1998" s="223" t="s">
        <v>462</v>
      </c>
      <c r="Y1998" s="223" t="s">
        <v>261</v>
      </c>
      <c r="Z1998" s="212"/>
      <c r="AA1998" s="212"/>
      <c r="AB1998" s="212"/>
      <c r="AC1998" s="212"/>
      <c r="AD1998" s="212"/>
      <c r="AE1998" s="212"/>
      <c r="AF1998" s="212"/>
      <c r="AG1998" s="212" t="s">
        <v>463</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1" x14ac:dyDescent="0.2">
      <c r="A1999" s="235">
        <v>485</v>
      </c>
      <c r="B1999" s="236" t="s">
        <v>2443</v>
      </c>
      <c r="C1999" s="245" t="s">
        <v>2444</v>
      </c>
      <c r="D1999" s="237" t="s">
        <v>368</v>
      </c>
      <c r="E1999" s="238">
        <v>3</v>
      </c>
      <c r="F1999" s="239"/>
      <c r="G1999" s="240">
        <f>ROUND(E1999*F1999,2)</f>
        <v>0</v>
      </c>
      <c r="H1999" s="239"/>
      <c r="I1999" s="240">
        <f>ROUND(E1999*H1999,2)</f>
        <v>0</v>
      </c>
      <c r="J1999" s="239"/>
      <c r="K1999" s="240">
        <f>ROUND(E1999*J1999,2)</f>
        <v>0</v>
      </c>
      <c r="L1999" s="240">
        <v>21</v>
      </c>
      <c r="M1999" s="240">
        <f>G1999*(1+L1999/100)</f>
        <v>0</v>
      </c>
      <c r="N1999" s="238">
        <v>5.5799999999999999E-3</v>
      </c>
      <c r="O1999" s="238">
        <f>ROUND(E1999*N1999,2)</f>
        <v>0.02</v>
      </c>
      <c r="P1999" s="238">
        <v>0</v>
      </c>
      <c r="Q1999" s="238">
        <f>ROUND(E1999*P1999,2)</f>
        <v>0</v>
      </c>
      <c r="R1999" s="240" t="s">
        <v>461</v>
      </c>
      <c r="S1999" s="240" t="s">
        <v>258</v>
      </c>
      <c r="T1999" s="241" t="s">
        <v>258</v>
      </c>
      <c r="U1999" s="223">
        <v>0</v>
      </c>
      <c r="V1999" s="223">
        <f>ROUND(E1999*U1999,2)</f>
        <v>0</v>
      </c>
      <c r="W1999" s="223"/>
      <c r="X1999" s="223" t="s">
        <v>462</v>
      </c>
      <c r="Y1999" s="223" t="s">
        <v>261</v>
      </c>
      <c r="Z1999" s="212"/>
      <c r="AA1999" s="212"/>
      <c r="AB1999" s="212"/>
      <c r="AC1999" s="212"/>
      <c r="AD1999" s="212"/>
      <c r="AE1999" s="212"/>
      <c r="AF1999" s="212"/>
      <c r="AG1999" s="212" t="s">
        <v>463</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2" x14ac:dyDescent="0.2">
      <c r="A2000" s="219"/>
      <c r="B2000" s="220"/>
      <c r="C2000" s="247" t="s">
        <v>1140</v>
      </c>
      <c r="D2000" s="225"/>
      <c r="E2000" s="226">
        <v>1</v>
      </c>
      <c r="F2000" s="223"/>
      <c r="G2000" s="223"/>
      <c r="H2000" s="223"/>
      <c r="I2000" s="223"/>
      <c r="J2000" s="223"/>
      <c r="K2000" s="223"/>
      <c r="L2000" s="223"/>
      <c r="M2000" s="223"/>
      <c r="N2000" s="222"/>
      <c r="O2000" s="222"/>
      <c r="P2000" s="222"/>
      <c r="Q2000" s="222"/>
      <c r="R2000" s="223"/>
      <c r="S2000" s="223"/>
      <c r="T2000" s="223"/>
      <c r="U2000" s="223"/>
      <c r="V2000" s="223"/>
      <c r="W2000" s="223"/>
      <c r="X2000" s="223"/>
      <c r="Y2000" s="223"/>
      <c r="Z2000" s="212"/>
      <c r="AA2000" s="212"/>
      <c r="AB2000" s="212"/>
      <c r="AC2000" s="212"/>
      <c r="AD2000" s="212"/>
      <c r="AE2000" s="212"/>
      <c r="AF2000" s="212"/>
      <c r="AG2000" s="212" t="s">
        <v>289</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19"/>
      <c r="B2001" s="220"/>
      <c r="C2001" s="247" t="s">
        <v>1141</v>
      </c>
      <c r="D2001" s="225"/>
      <c r="E2001" s="226">
        <v>1</v>
      </c>
      <c r="F2001" s="223"/>
      <c r="G2001" s="223"/>
      <c r="H2001" s="223"/>
      <c r="I2001" s="223"/>
      <c r="J2001" s="223"/>
      <c r="K2001" s="223"/>
      <c r="L2001" s="223"/>
      <c r="M2001" s="223"/>
      <c r="N2001" s="222"/>
      <c r="O2001" s="222"/>
      <c r="P2001" s="222"/>
      <c r="Q2001" s="222"/>
      <c r="R2001" s="223"/>
      <c r="S2001" s="223"/>
      <c r="T2001" s="223"/>
      <c r="U2001" s="223"/>
      <c r="V2001" s="223"/>
      <c r="W2001" s="223"/>
      <c r="X2001" s="223"/>
      <c r="Y2001" s="223"/>
      <c r="Z2001" s="212"/>
      <c r="AA2001" s="212"/>
      <c r="AB2001" s="212"/>
      <c r="AC2001" s="212"/>
      <c r="AD2001" s="212"/>
      <c r="AE2001" s="212"/>
      <c r="AF2001" s="212"/>
      <c r="AG2001" s="212" t="s">
        <v>289</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19"/>
      <c r="B2002" s="220"/>
      <c r="C2002" s="247" t="s">
        <v>1142</v>
      </c>
      <c r="D2002" s="225"/>
      <c r="E2002" s="226">
        <v>1</v>
      </c>
      <c r="F2002" s="223"/>
      <c r="G2002" s="223"/>
      <c r="H2002" s="223"/>
      <c r="I2002" s="223"/>
      <c r="J2002" s="223"/>
      <c r="K2002" s="223"/>
      <c r="L2002" s="223"/>
      <c r="M2002" s="223"/>
      <c r="N2002" s="222"/>
      <c r="O2002" s="222"/>
      <c r="P2002" s="222"/>
      <c r="Q2002" s="222"/>
      <c r="R2002" s="223"/>
      <c r="S2002" s="223"/>
      <c r="T2002" s="223"/>
      <c r="U2002" s="223"/>
      <c r="V2002" s="223"/>
      <c r="W2002" s="223"/>
      <c r="X2002" s="223"/>
      <c r="Y2002" s="223"/>
      <c r="Z2002" s="212"/>
      <c r="AA2002" s="212"/>
      <c r="AB2002" s="212"/>
      <c r="AC2002" s="212"/>
      <c r="AD2002" s="212"/>
      <c r="AE2002" s="212"/>
      <c r="AF2002" s="212"/>
      <c r="AG2002" s="212" t="s">
        <v>289</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1" x14ac:dyDescent="0.2">
      <c r="A2003" s="257">
        <v>486</v>
      </c>
      <c r="B2003" s="258" t="s">
        <v>2445</v>
      </c>
      <c r="C2003" s="268" t="s">
        <v>2446</v>
      </c>
      <c r="D2003" s="259" t="s">
        <v>368</v>
      </c>
      <c r="E2003" s="260">
        <v>1</v>
      </c>
      <c r="F2003" s="261"/>
      <c r="G2003" s="262">
        <f>ROUND(E2003*F2003,2)</f>
        <v>0</v>
      </c>
      <c r="H2003" s="261"/>
      <c r="I2003" s="262">
        <f>ROUND(E2003*H2003,2)</f>
        <v>0</v>
      </c>
      <c r="J2003" s="261"/>
      <c r="K2003" s="262">
        <f>ROUND(E2003*J2003,2)</f>
        <v>0</v>
      </c>
      <c r="L2003" s="262">
        <v>21</v>
      </c>
      <c r="M2003" s="262">
        <f>G2003*(1+L2003/100)</f>
        <v>0</v>
      </c>
      <c r="N2003" s="260">
        <v>2.5899999999999999E-3</v>
      </c>
      <c r="O2003" s="260">
        <f>ROUND(E2003*N2003,2)</f>
        <v>0</v>
      </c>
      <c r="P2003" s="260">
        <v>0</v>
      </c>
      <c r="Q2003" s="260">
        <f>ROUND(E2003*P2003,2)</f>
        <v>0</v>
      </c>
      <c r="R2003" s="262"/>
      <c r="S2003" s="262" t="s">
        <v>649</v>
      </c>
      <c r="T2003" s="263" t="s">
        <v>259</v>
      </c>
      <c r="U2003" s="223">
        <v>0</v>
      </c>
      <c r="V2003" s="223">
        <f>ROUND(E2003*U2003,2)</f>
        <v>0</v>
      </c>
      <c r="W2003" s="223"/>
      <c r="X2003" s="223" t="s">
        <v>462</v>
      </c>
      <c r="Y2003" s="223" t="s">
        <v>261</v>
      </c>
      <c r="Z2003" s="212"/>
      <c r="AA2003" s="212"/>
      <c r="AB2003" s="212"/>
      <c r="AC2003" s="212"/>
      <c r="AD2003" s="212"/>
      <c r="AE2003" s="212"/>
      <c r="AF2003" s="212"/>
      <c r="AG2003" s="212" t="s">
        <v>463</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ht="22.5" outlineLevel="1" x14ac:dyDescent="0.2">
      <c r="A2004" s="235">
        <v>487</v>
      </c>
      <c r="B2004" s="236" t="s">
        <v>2447</v>
      </c>
      <c r="C2004" s="245" t="s">
        <v>2448</v>
      </c>
      <c r="D2004" s="237" t="s">
        <v>368</v>
      </c>
      <c r="E2004" s="238">
        <v>1</v>
      </c>
      <c r="F2004" s="239"/>
      <c r="G2004" s="240">
        <f>ROUND(E2004*F2004,2)</f>
        <v>0</v>
      </c>
      <c r="H2004" s="239"/>
      <c r="I2004" s="240">
        <f>ROUND(E2004*H2004,2)</f>
        <v>0</v>
      </c>
      <c r="J2004" s="239"/>
      <c r="K2004" s="240">
        <f>ROUND(E2004*J2004,2)</f>
        <v>0</v>
      </c>
      <c r="L2004" s="240">
        <v>21</v>
      </c>
      <c r="M2004" s="240">
        <f>G2004*(1+L2004/100)</f>
        <v>0</v>
      </c>
      <c r="N2004" s="238">
        <v>1.2E-2</v>
      </c>
      <c r="O2004" s="238">
        <f>ROUND(E2004*N2004,2)</f>
        <v>0.01</v>
      </c>
      <c r="P2004" s="238">
        <v>0</v>
      </c>
      <c r="Q2004" s="238">
        <f>ROUND(E2004*P2004,2)</f>
        <v>0</v>
      </c>
      <c r="R2004" s="240"/>
      <c r="S2004" s="240" t="s">
        <v>649</v>
      </c>
      <c r="T2004" s="241" t="s">
        <v>259</v>
      </c>
      <c r="U2004" s="223">
        <v>0</v>
      </c>
      <c r="V2004" s="223">
        <f>ROUND(E2004*U2004,2)</f>
        <v>0</v>
      </c>
      <c r="W2004" s="223"/>
      <c r="X2004" s="223" t="s">
        <v>462</v>
      </c>
      <c r="Y2004" s="223" t="s">
        <v>261</v>
      </c>
      <c r="Z2004" s="212"/>
      <c r="AA2004" s="212"/>
      <c r="AB2004" s="212"/>
      <c r="AC2004" s="212"/>
      <c r="AD2004" s="212"/>
      <c r="AE2004" s="212"/>
      <c r="AF2004" s="212"/>
      <c r="AG2004" s="212" t="s">
        <v>463</v>
      </c>
      <c r="AH2004" s="212"/>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2" x14ac:dyDescent="0.2">
      <c r="A2005" s="219"/>
      <c r="B2005" s="220"/>
      <c r="C2005" s="247" t="s">
        <v>2449</v>
      </c>
      <c r="D2005" s="225"/>
      <c r="E2005" s="226">
        <v>1</v>
      </c>
      <c r="F2005" s="223"/>
      <c r="G2005" s="223"/>
      <c r="H2005" s="223"/>
      <c r="I2005" s="223"/>
      <c r="J2005" s="223"/>
      <c r="K2005" s="223"/>
      <c r="L2005" s="223"/>
      <c r="M2005" s="223"/>
      <c r="N2005" s="222"/>
      <c r="O2005" s="222"/>
      <c r="P2005" s="222"/>
      <c r="Q2005" s="222"/>
      <c r="R2005" s="223"/>
      <c r="S2005" s="223"/>
      <c r="T2005" s="223"/>
      <c r="U2005" s="223"/>
      <c r="V2005" s="223"/>
      <c r="W2005" s="223"/>
      <c r="X2005" s="223"/>
      <c r="Y2005" s="223"/>
      <c r="Z2005" s="212"/>
      <c r="AA2005" s="212"/>
      <c r="AB2005" s="212"/>
      <c r="AC2005" s="212"/>
      <c r="AD2005" s="212"/>
      <c r="AE2005" s="212"/>
      <c r="AF2005" s="212"/>
      <c r="AG2005" s="212" t="s">
        <v>289</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ht="22.5" outlineLevel="1" x14ac:dyDescent="0.2">
      <c r="A2006" s="235">
        <v>488</v>
      </c>
      <c r="B2006" s="236" t="s">
        <v>2450</v>
      </c>
      <c r="C2006" s="245" t="s">
        <v>2451</v>
      </c>
      <c r="D2006" s="237" t="s">
        <v>368</v>
      </c>
      <c r="E2006" s="238">
        <v>1</v>
      </c>
      <c r="F2006" s="239"/>
      <c r="G2006" s="240">
        <f>ROUND(E2006*F2006,2)</f>
        <v>0</v>
      </c>
      <c r="H2006" s="239"/>
      <c r="I2006" s="240">
        <f>ROUND(E2006*H2006,2)</f>
        <v>0</v>
      </c>
      <c r="J2006" s="239"/>
      <c r="K2006" s="240">
        <f>ROUND(E2006*J2006,2)</f>
        <v>0</v>
      </c>
      <c r="L2006" s="240">
        <v>21</v>
      </c>
      <c r="M2006" s="240">
        <f>G2006*(1+L2006/100)</f>
        <v>0</v>
      </c>
      <c r="N2006" s="238">
        <v>1.2E-2</v>
      </c>
      <c r="O2006" s="238">
        <f>ROUND(E2006*N2006,2)</f>
        <v>0.01</v>
      </c>
      <c r="P2006" s="238">
        <v>0</v>
      </c>
      <c r="Q2006" s="238">
        <f>ROUND(E2006*P2006,2)</f>
        <v>0</v>
      </c>
      <c r="R2006" s="240"/>
      <c r="S2006" s="240" t="s">
        <v>649</v>
      </c>
      <c r="T2006" s="241" t="s">
        <v>259</v>
      </c>
      <c r="U2006" s="223">
        <v>0</v>
      </c>
      <c r="V2006" s="223">
        <f>ROUND(E2006*U2006,2)</f>
        <v>0</v>
      </c>
      <c r="W2006" s="223"/>
      <c r="X2006" s="223" t="s">
        <v>462</v>
      </c>
      <c r="Y2006" s="223" t="s">
        <v>261</v>
      </c>
      <c r="Z2006" s="212"/>
      <c r="AA2006" s="212"/>
      <c r="AB2006" s="212"/>
      <c r="AC2006" s="212"/>
      <c r="AD2006" s="212"/>
      <c r="AE2006" s="212"/>
      <c r="AF2006" s="212"/>
      <c r="AG2006" s="212" t="s">
        <v>463</v>
      </c>
      <c r="AH2006" s="212"/>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2" x14ac:dyDescent="0.2">
      <c r="A2007" s="219"/>
      <c r="B2007" s="220"/>
      <c r="C2007" s="247" t="s">
        <v>2452</v>
      </c>
      <c r="D2007" s="225"/>
      <c r="E2007" s="226">
        <v>1</v>
      </c>
      <c r="F2007" s="223"/>
      <c r="G2007" s="223"/>
      <c r="H2007" s="223"/>
      <c r="I2007" s="223"/>
      <c r="J2007" s="223"/>
      <c r="K2007" s="223"/>
      <c r="L2007" s="223"/>
      <c r="M2007" s="223"/>
      <c r="N2007" s="222"/>
      <c r="O2007" s="222"/>
      <c r="P2007" s="222"/>
      <c r="Q2007" s="222"/>
      <c r="R2007" s="223"/>
      <c r="S2007" s="223"/>
      <c r="T2007" s="223"/>
      <c r="U2007" s="223"/>
      <c r="V2007" s="223"/>
      <c r="W2007" s="223"/>
      <c r="X2007" s="223"/>
      <c r="Y2007" s="223"/>
      <c r="Z2007" s="212"/>
      <c r="AA2007" s="212"/>
      <c r="AB2007" s="212"/>
      <c r="AC2007" s="212"/>
      <c r="AD2007" s="212"/>
      <c r="AE2007" s="212"/>
      <c r="AF2007" s="212"/>
      <c r="AG2007" s="212" t="s">
        <v>289</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ht="33.75" outlineLevel="1" x14ac:dyDescent="0.2">
      <c r="A2008" s="235">
        <v>489</v>
      </c>
      <c r="B2008" s="236" t="s">
        <v>2453</v>
      </c>
      <c r="C2008" s="245" t="s">
        <v>2454</v>
      </c>
      <c r="D2008" s="237" t="s">
        <v>368</v>
      </c>
      <c r="E2008" s="238">
        <v>1</v>
      </c>
      <c r="F2008" s="239"/>
      <c r="G2008" s="240">
        <f>ROUND(E2008*F2008,2)</f>
        <v>0</v>
      </c>
      <c r="H2008" s="239"/>
      <c r="I2008" s="240">
        <f>ROUND(E2008*H2008,2)</f>
        <v>0</v>
      </c>
      <c r="J2008" s="239"/>
      <c r="K2008" s="240">
        <f>ROUND(E2008*J2008,2)</f>
        <v>0</v>
      </c>
      <c r="L2008" s="240">
        <v>21</v>
      </c>
      <c r="M2008" s="240">
        <f>G2008*(1+L2008/100)</f>
        <v>0</v>
      </c>
      <c r="N2008" s="238">
        <v>0.09</v>
      </c>
      <c r="O2008" s="238">
        <f>ROUND(E2008*N2008,2)</f>
        <v>0.09</v>
      </c>
      <c r="P2008" s="238">
        <v>0</v>
      </c>
      <c r="Q2008" s="238">
        <f>ROUND(E2008*P2008,2)</f>
        <v>0</v>
      </c>
      <c r="R2008" s="240"/>
      <c r="S2008" s="240" t="s">
        <v>649</v>
      </c>
      <c r="T2008" s="241" t="s">
        <v>259</v>
      </c>
      <c r="U2008" s="223">
        <v>0</v>
      </c>
      <c r="V2008" s="223">
        <f>ROUND(E2008*U2008,2)</f>
        <v>0</v>
      </c>
      <c r="W2008" s="223"/>
      <c r="X2008" s="223" t="s">
        <v>462</v>
      </c>
      <c r="Y2008" s="223" t="s">
        <v>261</v>
      </c>
      <c r="Z2008" s="212"/>
      <c r="AA2008" s="212"/>
      <c r="AB2008" s="212"/>
      <c r="AC2008" s="212"/>
      <c r="AD2008" s="212"/>
      <c r="AE2008" s="212"/>
      <c r="AF2008" s="212"/>
      <c r="AG2008" s="212" t="s">
        <v>463</v>
      </c>
      <c r="AH2008" s="212"/>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2" x14ac:dyDescent="0.2">
      <c r="A2009" s="219"/>
      <c r="B2009" s="220"/>
      <c r="C2009" s="247" t="s">
        <v>2455</v>
      </c>
      <c r="D2009" s="225"/>
      <c r="E2009" s="226">
        <v>1</v>
      </c>
      <c r="F2009" s="223"/>
      <c r="G2009" s="223"/>
      <c r="H2009" s="223"/>
      <c r="I2009" s="223"/>
      <c r="J2009" s="223"/>
      <c r="K2009" s="223"/>
      <c r="L2009" s="223"/>
      <c r="M2009" s="223"/>
      <c r="N2009" s="222"/>
      <c r="O2009" s="222"/>
      <c r="P2009" s="222"/>
      <c r="Q2009" s="222"/>
      <c r="R2009" s="223"/>
      <c r="S2009" s="223"/>
      <c r="T2009" s="223"/>
      <c r="U2009" s="223"/>
      <c r="V2009" s="223"/>
      <c r="W2009" s="223"/>
      <c r="X2009" s="223"/>
      <c r="Y2009" s="223"/>
      <c r="Z2009" s="212"/>
      <c r="AA2009" s="212"/>
      <c r="AB2009" s="212"/>
      <c r="AC2009" s="212"/>
      <c r="AD2009" s="212"/>
      <c r="AE2009" s="212"/>
      <c r="AF2009" s="212"/>
      <c r="AG2009" s="212" t="s">
        <v>289</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ht="22.5" outlineLevel="1" x14ac:dyDescent="0.2">
      <c r="A2010" s="235">
        <v>490</v>
      </c>
      <c r="B2010" s="236" t="s">
        <v>2456</v>
      </c>
      <c r="C2010" s="245" t="s">
        <v>2457</v>
      </c>
      <c r="D2010" s="237" t="s">
        <v>368</v>
      </c>
      <c r="E2010" s="238">
        <v>1</v>
      </c>
      <c r="F2010" s="239"/>
      <c r="G2010" s="240">
        <f>ROUND(E2010*F2010,2)</f>
        <v>0</v>
      </c>
      <c r="H2010" s="239"/>
      <c r="I2010" s="240">
        <f>ROUND(E2010*H2010,2)</f>
        <v>0</v>
      </c>
      <c r="J2010" s="239"/>
      <c r="K2010" s="240">
        <f>ROUND(E2010*J2010,2)</f>
        <v>0</v>
      </c>
      <c r="L2010" s="240">
        <v>21</v>
      </c>
      <c r="M2010" s="240">
        <f>G2010*(1+L2010/100)</f>
        <v>0</v>
      </c>
      <c r="N2010" s="238">
        <v>0.09</v>
      </c>
      <c r="O2010" s="238">
        <f>ROUND(E2010*N2010,2)</f>
        <v>0.09</v>
      </c>
      <c r="P2010" s="238">
        <v>0</v>
      </c>
      <c r="Q2010" s="238">
        <f>ROUND(E2010*P2010,2)</f>
        <v>0</v>
      </c>
      <c r="R2010" s="240"/>
      <c r="S2010" s="240" t="s">
        <v>649</v>
      </c>
      <c r="T2010" s="241" t="s">
        <v>259</v>
      </c>
      <c r="U2010" s="223">
        <v>0</v>
      </c>
      <c r="V2010" s="223">
        <f>ROUND(E2010*U2010,2)</f>
        <v>0</v>
      </c>
      <c r="W2010" s="223"/>
      <c r="X2010" s="223" t="s">
        <v>462</v>
      </c>
      <c r="Y2010" s="223" t="s">
        <v>261</v>
      </c>
      <c r="Z2010" s="212"/>
      <c r="AA2010" s="212"/>
      <c r="AB2010" s="212"/>
      <c r="AC2010" s="212"/>
      <c r="AD2010" s="212"/>
      <c r="AE2010" s="212"/>
      <c r="AF2010" s="212"/>
      <c r="AG2010" s="212" t="s">
        <v>463</v>
      </c>
      <c r="AH2010" s="212"/>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2" x14ac:dyDescent="0.2">
      <c r="A2011" s="219"/>
      <c r="B2011" s="220"/>
      <c r="C2011" s="247" t="s">
        <v>2458</v>
      </c>
      <c r="D2011" s="225"/>
      <c r="E2011" s="226">
        <v>1</v>
      </c>
      <c r="F2011" s="223"/>
      <c r="G2011" s="223"/>
      <c r="H2011" s="223"/>
      <c r="I2011" s="223"/>
      <c r="J2011" s="223"/>
      <c r="K2011" s="223"/>
      <c r="L2011" s="223"/>
      <c r="M2011" s="223"/>
      <c r="N2011" s="222"/>
      <c r="O2011" s="222"/>
      <c r="P2011" s="222"/>
      <c r="Q2011" s="222"/>
      <c r="R2011" s="223"/>
      <c r="S2011" s="223"/>
      <c r="T2011" s="223"/>
      <c r="U2011" s="223"/>
      <c r="V2011" s="223"/>
      <c r="W2011" s="223"/>
      <c r="X2011" s="223"/>
      <c r="Y2011" s="223"/>
      <c r="Z2011" s="212"/>
      <c r="AA2011" s="212"/>
      <c r="AB2011" s="212"/>
      <c r="AC2011" s="212"/>
      <c r="AD2011" s="212"/>
      <c r="AE2011" s="212"/>
      <c r="AF2011" s="212"/>
      <c r="AG2011" s="212" t="s">
        <v>289</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ht="22.5" outlineLevel="1" x14ac:dyDescent="0.2">
      <c r="A2012" s="235">
        <v>491</v>
      </c>
      <c r="B2012" s="236" t="s">
        <v>2459</v>
      </c>
      <c r="C2012" s="245" t="s">
        <v>2460</v>
      </c>
      <c r="D2012" s="237" t="s">
        <v>368</v>
      </c>
      <c r="E2012" s="238">
        <v>1</v>
      </c>
      <c r="F2012" s="239"/>
      <c r="G2012" s="240">
        <f>ROUND(E2012*F2012,2)</f>
        <v>0</v>
      </c>
      <c r="H2012" s="239"/>
      <c r="I2012" s="240">
        <f>ROUND(E2012*H2012,2)</f>
        <v>0</v>
      </c>
      <c r="J2012" s="239"/>
      <c r="K2012" s="240">
        <f>ROUND(E2012*J2012,2)</f>
        <v>0</v>
      </c>
      <c r="L2012" s="240">
        <v>21</v>
      </c>
      <c r="M2012" s="240">
        <f>G2012*(1+L2012/100)</f>
        <v>0</v>
      </c>
      <c r="N2012" s="238">
        <v>0.09</v>
      </c>
      <c r="O2012" s="238">
        <f>ROUND(E2012*N2012,2)</f>
        <v>0.09</v>
      </c>
      <c r="P2012" s="238">
        <v>0</v>
      </c>
      <c r="Q2012" s="238">
        <f>ROUND(E2012*P2012,2)</f>
        <v>0</v>
      </c>
      <c r="R2012" s="240"/>
      <c r="S2012" s="240" t="s">
        <v>649</v>
      </c>
      <c r="T2012" s="241" t="s">
        <v>259</v>
      </c>
      <c r="U2012" s="223">
        <v>0</v>
      </c>
      <c r="V2012" s="223">
        <f>ROUND(E2012*U2012,2)</f>
        <v>0</v>
      </c>
      <c r="W2012" s="223"/>
      <c r="X2012" s="223" t="s">
        <v>462</v>
      </c>
      <c r="Y2012" s="223" t="s">
        <v>261</v>
      </c>
      <c r="Z2012" s="212"/>
      <c r="AA2012" s="212"/>
      <c r="AB2012" s="212"/>
      <c r="AC2012" s="212"/>
      <c r="AD2012" s="212"/>
      <c r="AE2012" s="212"/>
      <c r="AF2012" s="212"/>
      <c r="AG2012" s="212" t="s">
        <v>463</v>
      </c>
      <c r="AH2012" s="212"/>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2" x14ac:dyDescent="0.2">
      <c r="A2013" s="219"/>
      <c r="B2013" s="220"/>
      <c r="C2013" s="247" t="s">
        <v>2461</v>
      </c>
      <c r="D2013" s="225"/>
      <c r="E2013" s="226">
        <v>1</v>
      </c>
      <c r="F2013" s="223"/>
      <c r="G2013" s="223"/>
      <c r="H2013" s="223"/>
      <c r="I2013" s="223"/>
      <c r="J2013" s="223"/>
      <c r="K2013" s="223"/>
      <c r="L2013" s="223"/>
      <c r="M2013" s="223"/>
      <c r="N2013" s="222"/>
      <c r="O2013" s="222"/>
      <c r="P2013" s="222"/>
      <c r="Q2013" s="222"/>
      <c r="R2013" s="223"/>
      <c r="S2013" s="223"/>
      <c r="T2013" s="223"/>
      <c r="U2013" s="223"/>
      <c r="V2013" s="223"/>
      <c r="W2013" s="223"/>
      <c r="X2013" s="223"/>
      <c r="Y2013" s="223"/>
      <c r="Z2013" s="212"/>
      <c r="AA2013" s="212"/>
      <c r="AB2013" s="212"/>
      <c r="AC2013" s="212"/>
      <c r="AD2013" s="212"/>
      <c r="AE2013" s="212"/>
      <c r="AF2013" s="212"/>
      <c r="AG2013" s="212" t="s">
        <v>289</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1" x14ac:dyDescent="0.2">
      <c r="A2014" s="235">
        <v>492</v>
      </c>
      <c r="B2014" s="236" t="s">
        <v>2462</v>
      </c>
      <c r="C2014" s="245" t="s">
        <v>2463</v>
      </c>
      <c r="D2014" s="237" t="s">
        <v>368</v>
      </c>
      <c r="E2014" s="238">
        <v>1</v>
      </c>
      <c r="F2014" s="239"/>
      <c r="G2014" s="240">
        <f>ROUND(E2014*F2014,2)</f>
        <v>0</v>
      </c>
      <c r="H2014" s="239"/>
      <c r="I2014" s="240">
        <f>ROUND(E2014*H2014,2)</f>
        <v>0</v>
      </c>
      <c r="J2014" s="239"/>
      <c r="K2014" s="240">
        <f>ROUND(E2014*J2014,2)</f>
        <v>0</v>
      </c>
      <c r="L2014" s="240">
        <v>21</v>
      </c>
      <c r="M2014" s="240">
        <f>G2014*(1+L2014/100)</f>
        <v>0</v>
      </c>
      <c r="N2014" s="238">
        <v>1.6999999999999999E-3</v>
      </c>
      <c r="O2014" s="238">
        <f>ROUND(E2014*N2014,2)</f>
        <v>0</v>
      </c>
      <c r="P2014" s="238">
        <v>0</v>
      </c>
      <c r="Q2014" s="238">
        <f>ROUND(E2014*P2014,2)</f>
        <v>0</v>
      </c>
      <c r="R2014" s="240" t="s">
        <v>461</v>
      </c>
      <c r="S2014" s="240" t="s">
        <v>258</v>
      </c>
      <c r="T2014" s="241" t="s">
        <v>258</v>
      </c>
      <c r="U2014" s="223">
        <v>0</v>
      </c>
      <c r="V2014" s="223">
        <f>ROUND(E2014*U2014,2)</f>
        <v>0</v>
      </c>
      <c r="W2014" s="223"/>
      <c r="X2014" s="223" t="s">
        <v>462</v>
      </c>
      <c r="Y2014" s="223" t="s">
        <v>261</v>
      </c>
      <c r="Z2014" s="212"/>
      <c r="AA2014" s="212"/>
      <c r="AB2014" s="212"/>
      <c r="AC2014" s="212"/>
      <c r="AD2014" s="212"/>
      <c r="AE2014" s="212"/>
      <c r="AF2014" s="212"/>
      <c r="AG2014" s="212" t="s">
        <v>463</v>
      </c>
      <c r="AH2014" s="212"/>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2" x14ac:dyDescent="0.2">
      <c r="A2015" s="219"/>
      <c r="B2015" s="220"/>
      <c r="C2015" s="247" t="s">
        <v>2327</v>
      </c>
      <c r="D2015" s="225"/>
      <c r="E2015" s="226">
        <v>1</v>
      </c>
      <c r="F2015" s="223"/>
      <c r="G2015" s="223"/>
      <c r="H2015" s="223"/>
      <c r="I2015" s="223"/>
      <c r="J2015" s="223"/>
      <c r="K2015" s="223"/>
      <c r="L2015" s="223"/>
      <c r="M2015" s="223"/>
      <c r="N2015" s="222"/>
      <c r="O2015" s="222"/>
      <c r="P2015" s="222"/>
      <c r="Q2015" s="222"/>
      <c r="R2015" s="223"/>
      <c r="S2015" s="223"/>
      <c r="T2015" s="223"/>
      <c r="U2015" s="223"/>
      <c r="V2015" s="223"/>
      <c r="W2015" s="223"/>
      <c r="X2015" s="223"/>
      <c r="Y2015" s="223"/>
      <c r="Z2015" s="212"/>
      <c r="AA2015" s="212"/>
      <c r="AB2015" s="212"/>
      <c r="AC2015" s="212"/>
      <c r="AD2015" s="212"/>
      <c r="AE2015" s="212"/>
      <c r="AF2015" s="212"/>
      <c r="AG2015" s="212" t="s">
        <v>289</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ht="22.5" outlineLevel="1" x14ac:dyDescent="0.2">
      <c r="A2016" s="235">
        <v>493</v>
      </c>
      <c r="B2016" s="236" t="s">
        <v>2464</v>
      </c>
      <c r="C2016" s="245" t="s">
        <v>2465</v>
      </c>
      <c r="D2016" s="237" t="s">
        <v>0</v>
      </c>
      <c r="E2016" s="238">
        <v>451.52370000000002</v>
      </c>
      <c r="F2016" s="239"/>
      <c r="G2016" s="240">
        <f>ROUND(E2016*F2016,2)</f>
        <v>0</v>
      </c>
      <c r="H2016" s="239"/>
      <c r="I2016" s="240">
        <f>ROUND(E2016*H2016,2)</f>
        <v>0</v>
      </c>
      <c r="J2016" s="239"/>
      <c r="K2016" s="240">
        <f>ROUND(E2016*J2016,2)</f>
        <v>0</v>
      </c>
      <c r="L2016" s="240">
        <v>21</v>
      </c>
      <c r="M2016" s="240">
        <f>G2016*(1+L2016/100)</f>
        <v>0</v>
      </c>
      <c r="N2016" s="238">
        <v>0</v>
      </c>
      <c r="O2016" s="238">
        <f>ROUND(E2016*N2016,2)</f>
        <v>0</v>
      </c>
      <c r="P2016" s="238">
        <v>0</v>
      </c>
      <c r="Q2016" s="238">
        <f>ROUND(E2016*P2016,2)</f>
        <v>0</v>
      </c>
      <c r="R2016" s="240" t="s">
        <v>1241</v>
      </c>
      <c r="S2016" s="240" t="s">
        <v>649</v>
      </c>
      <c r="T2016" s="241" t="s">
        <v>258</v>
      </c>
      <c r="U2016" s="223">
        <v>0</v>
      </c>
      <c r="V2016" s="223">
        <f>ROUND(E2016*U2016,2)</f>
        <v>0</v>
      </c>
      <c r="W2016" s="223"/>
      <c r="X2016" s="223" t="s">
        <v>2466</v>
      </c>
      <c r="Y2016" s="223" t="s">
        <v>261</v>
      </c>
      <c r="Z2016" s="212"/>
      <c r="AA2016" s="212"/>
      <c r="AB2016" s="212"/>
      <c r="AC2016" s="212"/>
      <c r="AD2016" s="212"/>
      <c r="AE2016" s="212"/>
      <c r="AF2016" s="212"/>
      <c r="AG2016" s="212" t="s">
        <v>2467</v>
      </c>
      <c r="AH2016" s="212"/>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2" x14ac:dyDescent="0.2">
      <c r="A2017" s="219"/>
      <c r="B2017" s="220"/>
      <c r="C2017" s="267" t="s">
        <v>1697</v>
      </c>
      <c r="D2017" s="256"/>
      <c r="E2017" s="256"/>
      <c r="F2017" s="256"/>
      <c r="G2017" s="256"/>
      <c r="H2017" s="223"/>
      <c r="I2017" s="223"/>
      <c r="J2017" s="223"/>
      <c r="K2017" s="223"/>
      <c r="L2017" s="223"/>
      <c r="M2017" s="223"/>
      <c r="N2017" s="222"/>
      <c r="O2017" s="222"/>
      <c r="P2017" s="222"/>
      <c r="Q2017" s="222"/>
      <c r="R2017" s="223"/>
      <c r="S2017" s="223"/>
      <c r="T2017" s="223"/>
      <c r="U2017" s="223"/>
      <c r="V2017" s="223"/>
      <c r="W2017" s="223"/>
      <c r="X2017" s="223"/>
      <c r="Y2017" s="223"/>
      <c r="Z2017" s="212"/>
      <c r="AA2017" s="212"/>
      <c r="AB2017" s="212"/>
      <c r="AC2017" s="212"/>
      <c r="AD2017" s="212"/>
      <c r="AE2017" s="212"/>
      <c r="AF2017" s="212"/>
      <c r="AG2017" s="212" t="s">
        <v>300</v>
      </c>
      <c r="AH2017" s="212"/>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x14ac:dyDescent="0.2">
      <c r="A2018" s="228" t="s">
        <v>253</v>
      </c>
      <c r="B2018" s="229" t="s">
        <v>193</v>
      </c>
      <c r="C2018" s="244" t="s">
        <v>194</v>
      </c>
      <c r="D2018" s="230"/>
      <c r="E2018" s="231"/>
      <c r="F2018" s="232"/>
      <c r="G2018" s="232">
        <f>SUMIF(AG2019:AG2069,"&lt;&gt;NOR",G2019:G2069)</f>
        <v>0</v>
      </c>
      <c r="H2018" s="232"/>
      <c r="I2018" s="232">
        <f>SUM(I2019:I2069)</f>
        <v>0</v>
      </c>
      <c r="J2018" s="232"/>
      <c r="K2018" s="232">
        <f>SUM(K2019:K2069)</f>
        <v>0</v>
      </c>
      <c r="L2018" s="232"/>
      <c r="M2018" s="232">
        <f>SUM(M2019:M2069)</f>
        <v>0</v>
      </c>
      <c r="N2018" s="231"/>
      <c r="O2018" s="231">
        <f>SUM(O2019:O2069)</f>
        <v>0.89999999999999991</v>
      </c>
      <c r="P2018" s="231"/>
      <c r="Q2018" s="231">
        <f>SUM(Q2019:Q2069)</f>
        <v>0</v>
      </c>
      <c r="R2018" s="232"/>
      <c r="S2018" s="232"/>
      <c r="T2018" s="233"/>
      <c r="U2018" s="227"/>
      <c r="V2018" s="227">
        <f>SUM(V2019:V2069)</f>
        <v>89.990000000000009</v>
      </c>
      <c r="W2018" s="227"/>
      <c r="X2018" s="227"/>
      <c r="Y2018" s="227"/>
      <c r="AG2018" t="s">
        <v>254</v>
      </c>
    </row>
    <row r="2019" spans="1:60" outlineLevel="1" x14ac:dyDescent="0.2">
      <c r="A2019" s="235">
        <v>494</v>
      </c>
      <c r="B2019" s="236" t="s">
        <v>2468</v>
      </c>
      <c r="C2019" s="245" t="s">
        <v>2469</v>
      </c>
      <c r="D2019" s="237" t="s">
        <v>368</v>
      </c>
      <c r="E2019" s="238">
        <v>1</v>
      </c>
      <c r="F2019" s="239"/>
      <c r="G2019" s="240">
        <f>ROUND(E2019*F2019,2)</f>
        <v>0</v>
      </c>
      <c r="H2019" s="239"/>
      <c r="I2019" s="240">
        <f>ROUND(E2019*H2019,2)</f>
        <v>0</v>
      </c>
      <c r="J2019" s="239"/>
      <c r="K2019" s="240">
        <f>ROUND(E2019*J2019,2)</f>
        <v>0</v>
      </c>
      <c r="L2019" s="240">
        <v>21</v>
      </c>
      <c r="M2019" s="240">
        <f>G2019*(1+L2019/100)</f>
        <v>0</v>
      </c>
      <c r="N2019" s="238">
        <v>1.1339999999999999E-2</v>
      </c>
      <c r="O2019" s="238">
        <f>ROUND(E2019*N2019,2)</f>
        <v>0.01</v>
      </c>
      <c r="P2019" s="238">
        <v>0</v>
      </c>
      <c r="Q2019" s="238">
        <f>ROUND(E2019*P2019,2)</f>
        <v>0</v>
      </c>
      <c r="R2019" s="240" t="s">
        <v>1523</v>
      </c>
      <c r="S2019" s="240" t="s">
        <v>258</v>
      </c>
      <c r="T2019" s="241" t="s">
        <v>258</v>
      </c>
      <c r="U2019" s="223">
        <v>0.27600000000000002</v>
      </c>
      <c r="V2019" s="223">
        <f>ROUND(E2019*U2019,2)</f>
        <v>0.28000000000000003</v>
      </c>
      <c r="W2019" s="223"/>
      <c r="X2019" s="223" t="s">
        <v>297</v>
      </c>
      <c r="Y2019" s="223" t="s">
        <v>261</v>
      </c>
      <c r="Z2019" s="212"/>
      <c r="AA2019" s="212"/>
      <c r="AB2019" s="212"/>
      <c r="AC2019" s="212"/>
      <c r="AD2019" s="212"/>
      <c r="AE2019" s="212"/>
      <c r="AF2019" s="212"/>
      <c r="AG2019" s="212" t="s">
        <v>298</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2" x14ac:dyDescent="0.2">
      <c r="A2020" s="219"/>
      <c r="B2020" s="220"/>
      <c r="C2020" s="246" t="s">
        <v>2470</v>
      </c>
      <c r="D2020" s="243"/>
      <c r="E2020" s="243"/>
      <c r="F2020" s="243"/>
      <c r="G2020" s="243"/>
      <c r="H2020" s="223"/>
      <c r="I2020" s="223"/>
      <c r="J2020" s="223"/>
      <c r="K2020" s="223"/>
      <c r="L2020" s="223"/>
      <c r="M2020" s="223"/>
      <c r="N2020" s="222"/>
      <c r="O2020" s="222"/>
      <c r="P2020" s="222"/>
      <c r="Q2020" s="222"/>
      <c r="R2020" s="223"/>
      <c r="S2020" s="223"/>
      <c r="T2020" s="223"/>
      <c r="U2020" s="223"/>
      <c r="V2020" s="223"/>
      <c r="W2020" s="223"/>
      <c r="X2020" s="223"/>
      <c r="Y2020" s="223"/>
      <c r="Z2020" s="212"/>
      <c r="AA2020" s="212"/>
      <c r="AB2020" s="212"/>
      <c r="AC2020" s="212"/>
      <c r="AD2020" s="212"/>
      <c r="AE2020" s="212"/>
      <c r="AF2020" s="212"/>
      <c r="AG2020" s="212" t="s">
        <v>264</v>
      </c>
      <c r="AH2020" s="212"/>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2" x14ac:dyDescent="0.2">
      <c r="A2021" s="219"/>
      <c r="B2021" s="220"/>
      <c r="C2021" s="247" t="s">
        <v>2471</v>
      </c>
      <c r="D2021" s="225"/>
      <c r="E2021" s="226">
        <v>1</v>
      </c>
      <c r="F2021" s="223"/>
      <c r="G2021" s="223"/>
      <c r="H2021" s="223"/>
      <c r="I2021" s="223"/>
      <c r="J2021" s="223"/>
      <c r="K2021" s="223"/>
      <c r="L2021" s="223"/>
      <c r="M2021" s="223"/>
      <c r="N2021" s="222"/>
      <c r="O2021" s="222"/>
      <c r="P2021" s="222"/>
      <c r="Q2021" s="222"/>
      <c r="R2021" s="223"/>
      <c r="S2021" s="223"/>
      <c r="T2021" s="223"/>
      <c r="U2021" s="223"/>
      <c r="V2021" s="223"/>
      <c r="W2021" s="223"/>
      <c r="X2021" s="223"/>
      <c r="Y2021" s="223"/>
      <c r="Z2021" s="212"/>
      <c r="AA2021" s="212"/>
      <c r="AB2021" s="212"/>
      <c r="AC2021" s="212"/>
      <c r="AD2021" s="212"/>
      <c r="AE2021" s="212"/>
      <c r="AF2021" s="212"/>
      <c r="AG2021" s="212" t="s">
        <v>289</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ht="33.75" outlineLevel="1" x14ac:dyDescent="0.2">
      <c r="A2022" s="235">
        <v>495</v>
      </c>
      <c r="B2022" s="236" t="s">
        <v>2472</v>
      </c>
      <c r="C2022" s="245" t="s">
        <v>2473</v>
      </c>
      <c r="D2022" s="237" t="s">
        <v>524</v>
      </c>
      <c r="E2022" s="238">
        <v>74.394999999999996</v>
      </c>
      <c r="F2022" s="239"/>
      <c r="G2022" s="240">
        <f>ROUND(E2022*F2022,2)</f>
        <v>0</v>
      </c>
      <c r="H2022" s="239"/>
      <c r="I2022" s="240">
        <f>ROUND(E2022*H2022,2)</f>
        <v>0</v>
      </c>
      <c r="J2022" s="239"/>
      <c r="K2022" s="240">
        <f>ROUND(E2022*J2022,2)</f>
        <v>0</v>
      </c>
      <c r="L2022" s="240">
        <v>21</v>
      </c>
      <c r="M2022" s="240">
        <f>G2022*(1+L2022/100)</f>
        <v>0</v>
      </c>
      <c r="N2022" s="238">
        <v>0</v>
      </c>
      <c r="O2022" s="238">
        <f>ROUND(E2022*N2022,2)</f>
        <v>0</v>
      </c>
      <c r="P2022" s="238">
        <v>0</v>
      </c>
      <c r="Q2022" s="238">
        <f>ROUND(E2022*P2022,2)</f>
        <v>0</v>
      </c>
      <c r="R2022" s="240" t="s">
        <v>1529</v>
      </c>
      <c r="S2022" s="240" t="s">
        <v>258</v>
      </c>
      <c r="T2022" s="241" t="s">
        <v>258</v>
      </c>
      <c r="U2022" s="223">
        <v>0.18</v>
      </c>
      <c r="V2022" s="223">
        <f>ROUND(E2022*U2022,2)</f>
        <v>13.39</v>
      </c>
      <c r="W2022" s="223"/>
      <c r="X2022" s="223" t="s">
        <v>297</v>
      </c>
      <c r="Y2022" s="223" t="s">
        <v>261</v>
      </c>
      <c r="Z2022" s="212"/>
      <c r="AA2022" s="212"/>
      <c r="AB2022" s="212"/>
      <c r="AC2022" s="212"/>
      <c r="AD2022" s="212"/>
      <c r="AE2022" s="212"/>
      <c r="AF2022" s="212"/>
      <c r="AG2022" s="212" t="s">
        <v>298</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2" x14ac:dyDescent="0.2">
      <c r="A2023" s="219"/>
      <c r="B2023" s="220"/>
      <c r="C2023" s="246" t="s">
        <v>2474</v>
      </c>
      <c r="D2023" s="243"/>
      <c r="E2023" s="243"/>
      <c r="F2023" s="243"/>
      <c r="G2023" s="243"/>
      <c r="H2023" s="223"/>
      <c r="I2023" s="223"/>
      <c r="J2023" s="223"/>
      <c r="K2023" s="223"/>
      <c r="L2023" s="223"/>
      <c r="M2023" s="223"/>
      <c r="N2023" s="222"/>
      <c r="O2023" s="222"/>
      <c r="P2023" s="222"/>
      <c r="Q2023" s="222"/>
      <c r="R2023" s="223"/>
      <c r="S2023" s="223"/>
      <c r="T2023" s="223"/>
      <c r="U2023" s="223"/>
      <c r="V2023" s="223"/>
      <c r="W2023" s="223"/>
      <c r="X2023" s="223"/>
      <c r="Y2023" s="223"/>
      <c r="Z2023" s="212"/>
      <c r="AA2023" s="212"/>
      <c r="AB2023" s="212"/>
      <c r="AC2023" s="212"/>
      <c r="AD2023" s="212"/>
      <c r="AE2023" s="212"/>
      <c r="AF2023" s="212"/>
      <c r="AG2023" s="212" t="s">
        <v>264</v>
      </c>
      <c r="AH2023" s="212"/>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2" x14ac:dyDescent="0.2">
      <c r="A2024" s="219"/>
      <c r="B2024" s="220"/>
      <c r="C2024" s="247" t="s">
        <v>2475</v>
      </c>
      <c r="D2024" s="225"/>
      <c r="E2024" s="226">
        <v>4.0599999999999996</v>
      </c>
      <c r="F2024" s="223"/>
      <c r="G2024" s="223"/>
      <c r="H2024" s="223"/>
      <c r="I2024" s="223"/>
      <c r="J2024" s="223"/>
      <c r="K2024" s="223"/>
      <c r="L2024" s="223"/>
      <c r="M2024" s="223"/>
      <c r="N2024" s="222"/>
      <c r="O2024" s="222"/>
      <c r="P2024" s="222"/>
      <c r="Q2024" s="222"/>
      <c r="R2024" s="223"/>
      <c r="S2024" s="223"/>
      <c r="T2024" s="223"/>
      <c r="U2024" s="223"/>
      <c r="V2024" s="223"/>
      <c r="W2024" s="223"/>
      <c r="X2024" s="223"/>
      <c r="Y2024" s="223"/>
      <c r="Z2024" s="212"/>
      <c r="AA2024" s="212"/>
      <c r="AB2024" s="212"/>
      <c r="AC2024" s="212"/>
      <c r="AD2024" s="212"/>
      <c r="AE2024" s="212"/>
      <c r="AF2024" s="212"/>
      <c r="AG2024" s="212" t="s">
        <v>289</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19"/>
      <c r="B2025" s="220"/>
      <c r="C2025" s="247" t="s">
        <v>2476</v>
      </c>
      <c r="D2025" s="225"/>
      <c r="E2025" s="226">
        <v>6.18</v>
      </c>
      <c r="F2025" s="223"/>
      <c r="G2025" s="223"/>
      <c r="H2025" s="223"/>
      <c r="I2025" s="223"/>
      <c r="J2025" s="223"/>
      <c r="K2025" s="223"/>
      <c r="L2025" s="223"/>
      <c r="M2025" s="223"/>
      <c r="N2025" s="222"/>
      <c r="O2025" s="222"/>
      <c r="P2025" s="222"/>
      <c r="Q2025" s="222"/>
      <c r="R2025" s="223"/>
      <c r="S2025" s="223"/>
      <c r="T2025" s="223"/>
      <c r="U2025" s="223"/>
      <c r="V2025" s="223"/>
      <c r="W2025" s="223"/>
      <c r="X2025" s="223"/>
      <c r="Y2025" s="223"/>
      <c r="Z2025" s="212"/>
      <c r="AA2025" s="212"/>
      <c r="AB2025" s="212"/>
      <c r="AC2025" s="212"/>
      <c r="AD2025" s="212"/>
      <c r="AE2025" s="212"/>
      <c r="AF2025" s="212"/>
      <c r="AG2025" s="212" t="s">
        <v>289</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47" t="s">
        <v>2477</v>
      </c>
      <c r="D2026" s="225"/>
      <c r="E2026" s="226">
        <v>5.48</v>
      </c>
      <c r="F2026" s="223"/>
      <c r="G2026" s="223"/>
      <c r="H2026" s="223"/>
      <c r="I2026" s="223"/>
      <c r="J2026" s="223"/>
      <c r="K2026" s="223"/>
      <c r="L2026" s="223"/>
      <c r="M2026" s="223"/>
      <c r="N2026" s="222"/>
      <c r="O2026" s="222"/>
      <c r="P2026" s="222"/>
      <c r="Q2026" s="222"/>
      <c r="R2026" s="223"/>
      <c r="S2026" s="223"/>
      <c r="T2026" s="223"/>
      <c r="U2026" s="223"/>
      <c r="V2026" s="223"/>
      <c r="W2026" s="223"/>
      <c r="X2026" s="223"/>
      <c r="Y2026" s="223"/>
      <c r="Z2026" s="212"/>
      <c r="AA2026" s="212"/>
      <c r="AB2026" s="212"/>
      <c r="AC2026" s="212"/>
      <c r="AD2026" s="212"/>
      <c r="AE2026" s="212"/>
      <c r="AF2026" s="212"/>
      <c r="AG2026" s="212" t="s">
        <v>289</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19"/>
      <c r="B2027" s="220"/>
      <c r="C2027" s="247" t="s">
        <v>2478</v>
      </c>
      <c r="D2027" s="225"/>
      <c r="E2027" s="226">
        <v>4.9000000000000004</v>
      </c>
      <c r="F2027" s="223"/>
      <c r="G2027" s="223"/>
      <c r="H2027" s="223"/>
      <c r="I2027" s="223"/>
      <c r="J2027" s="223"/>
      <c r="K2027" s="223"/>
      <c r="L2027" s="223"/>
      <c r="M2027" s="223"/>
      <c r="N2027" s="222"/>
      <c r="O2027" s="222"/>
      <c r="P2027" s="222"/>
      <c r="Q2027" s="222"/>
      <c r="R2027" s="223"/>
      <c r="S2027" s="223"/>
      <c r="T2027" s="223"/>
      <c r="U2027" s="223"/>
      <c r="V2027" s="223"/>
      <c r="W2027" s="223"/>
      <c r="X2027" s="223"/>
      <c r="Y2027" s="223"/>
      <c r="Z2027" s="212"/>
      <c r="AA2027" s="212"/>
      <c r="AB2027" s="212"/>
      <c r="AC2027" s="212"/>
      <c r="AD2027" s="212"/>
      <c r="AE2027" s="212"/>
      <c r="AF2027" s="212"/>
      <c r="AG2027" s="212" t="s">
        <v>289</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3" x14ac:dyDescent="0.2">
      <c r="A2028" s="219"/>
      <c r="B2028" s="220"/>
      <c r="C2028" s="247" t="s">
        <v>2479</v>
      </c>
      <c r="D2028" s="225"/>
      <c r="E2028" s="226">
        <v>7.25</v>
      </c>
      <c r="F2028" s="223"/>
      <c r="G2028" s="223"/>
      <c r="H2028" s="223"/>
      <c r="I2028" s="223"/>
      <c r="J2028" s="223"/>
      <c r="K2028" s="223"/>
      <c r="L2028" s="223"/>
      <c r="M2028" s="223"/>
      <c r="N2028" s="222"/>
      <c r="O2028" s="222"/>
      <c r="P2028" s="222"/>
      <c r="Q2028" s="222"/>
      <c r="R2028" s="223"/>
      <c r="S2028" s="223"/>
      <c r="T2028" s="223"/>
      <c r="U2028" s="223"/>
      <c r="V2028" s="223"/>
      <c r="W2028" s="223"/>
      <c r="X2028" s="223"/>
      <c r="Y2028" s="223"/>
      <c r="Z2028" s="212"/>
      <c r="AA2028" s="212"/>
      <c r="AB2028" s="212"/>
      <c r="AC2028" s="212"/>
      <c r="AD2028" s="212"/>
      <c r="AE2028" s="212"/>
      <c r="AF2028" s="212"/>
      <c r="AG2028" s="212" t="s">
        <v>289</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3" x14ac:dyDescent="0.2">
      <c r="A2029" s="219"/>
      <c r="B2029" s="220"/>
      <c r="C2029" s="247" t="s">
        <v>2480</v>
      </c>
      <c r="D2029" s="225"/>
      <c r="E2029" s="226">
        <v>7.35</v>
      </c>
      <c r="F2029" s="223"/>
      <c r="G2029" s="223"/>
      <c r="H2029" s="223"/>
      <c r="I2029" s="223"/>
      <c r="J2029" s="223"/>
      <c r="K2029" s="223"/>
      <c r="L2029" s="223"/>
      <c r="M2029" s="223"/>
      <c r="N2029" s="222"/>
      <c r="O2029" s="222"/>
      <c r="P2029" s="222"/>
      <c r="Q2029" s="222"/>
      <c r="R2029" s="223"/>
      <c r="S2029" s="223"/>
      <c r="T2029" s="223"/>
      <c r="U2029" s="223"/>
      <c r="V2029" s="223"/>
      <c r="W2029" s="223"/>
      <c r="X2029" s="223"/>
      <c r="Y2029" s="223"/>
      <c r="Z2029" s="212"/>
      <c r="AA2029" s="212"/>
      <c r="AB2029" s="212"/>
      <c r="AC2029" s="212"/>
      <c r="AD2029" s="212"/>
      <c r="AE2029" s="212"/>
      <c r="AF2029" s="212"/>
      <c r="AG2029" s="212" t="s">
        <v>289</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47" t="s">
        <v>2481</v>
      </c>
      <c r="D2030" s="225"/>
      <c r="E2030" s="226">
        <v>6.85</v>
      </c>
      <c r="F2030" s="223"/>
      <c r="G2030" s="223"/>
      <c r="H2030" s="223"/>
      <c r="I2030" s="223"/>
      <c r="J2030" s="223"/>
      <c r="K2030" s="223"/>
      <c r="L2030" s="223"/>
      <c r="M2030" s="223"/>
      <c r="N2030" s="222"/>
      <c r="O2030" s="222"/>
      <c r="P2030" s="222"/>
      <c r="Q2030" s="222"/>
      <c r="R2030" s="223"/>
      <c r="S2030" s="223"/>
      <c r="T2030" s="223"/>
      <c r="U2030" s="223"/>
      <c r="V2030" s="223"/>
      <c r="W2030" s="223"/>
      <c r="X2030" s="223"/>
      <c r="Y2030" s="223"/>
      <c r="Z2030" s="212"/>
      <c r="AA2030" s="212"/>
      <c r="AB2030" s="212"/>
      <c r="AC2030" s="212"/>
      <c r="AD2030" s="212"/>
      <c r="AE2030" s="212"/>
      <c r="AF2030" s="212"/>
      <c r="AG2030" s="212" t="s">
        <v>289</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47" t="s">
        <v>2482</v>
      </c>
      <c r="D2031" s="225"/>
      <c r="E2031" s="226">
        <v>7.35</v>
      </c>
      <c r="F2031" s="223"/>
      <c r="G2031" s="223"/>
      <c r="H2031" s="223"/>
      <c r="I2031" s="223"/>
      <c r="J2031" s="223"/>
      <c r="K2031" s="223"/>
      <c r="L2031" s="223"/>
      <c r="M2031" s="223"/>
      <c r="N2031" s="222"/>
      <c r="O2031" s="222"/>
      <c r="P2031" s="222"/>
      <c r="Q2031" s="222"/>
      <c r="R2031" s="223"/>
      <c r="S2031" s="223"/>
      <c r="T2031" s="223"/>
      <c r="U2031" s="223"/>
      <c r="V2031" s="223"/>
      <c r="W2031" s="223"/>
      <c r="X2031" s="223"/>
      <c r="Y2031" s="223"/>
      <c r="Z2031" s="212"/>
      <c r="AA2031" s="212"/>
      <c r="AB2031" s="212"/>
      <c r="AC2031" s="212"/>
      <c r="AD2031" s="212"/>
      <c r="AE2031" s="212"/>
      <c r="AF2031" s="212"/>
      <c r="AG2031" s="212" t="s">
        <v>289</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47" t="s">
        <v>2483</v>
      </c>
      <c r="D2032" s="225"/>
      <c r="E2032" s="226">
        <v>7.5</v>
      </c>
      <c r="F2032" s="223"/>
      <c r="G2032" s="223"/>
      <c r="H2032" s="223"/>
      <c r="I2032" s="223"/>
      <c r="J2032" s="223"/>
      <c r="K2032" s="223"/>
      <c r="L2032" s="223"/>
      <c r="M2032" s="223"/>
      <c r="N2032" s="222"/>
      <c r="O2032" s="222"/>
      <c r="P2032" s="222"/>
      <c r="Q2032" s="222"/>
      <c r="R2032" s="223"/>
      <c r="S2032" s="223"/>
      <c r="T2032" s="223"/>
      <c r="U2032" s="223"/>
      <c r="V2032" s="223"/>
      <c r="W2032" s="223"/>
      <c r="X2032" s="223"/>
      <c r="Y2032" s="223"/>
      <c r="Z2032" s="212"/>
      <c r="AA2032" s="212"/>
      <c r="AB2032" s="212"/>
      <c r="AC2032" s="212"/>
      <c r="AD2032" s="212"/>
      <c r="AE2032" s="212"/>
      <c r="AF2032" s="212"/>
      <c r="AG2032" s="212" t="s">
        <v>289</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3" x14ac:dyDescent="0.2">
      <c r="A2033" s="219"/>
      <c r="B2033" s="220"/>
      <c r="C2033" s="247" t="s">
        <v>2484</v>
      </c>
      <c r="D2033" s="225"/>
      <c r="E2033" s="226">
        <v>4.66</v>
      </c>
      <c r="F2033" s="223"/>
      <c r="G2033" s="223"/>
      <c r="H2033" s="223"/>
      <c r="I2033" s="223"/>
      <c r="J2033" s="223"/>
      <c r="K2033" s="223"/>
      <c r="L2033" s="223"/>
      <c r="M2033" s="223"/>
      <c r="N2033" s="222"/>
      <c r="O2033" s="222"/>
      <c r="P2033" s="222"/>
      <c r="Q2033" s="222"/>
      <c r="R2033" s="223"/>
      <c r="S2033" s="223"/>
      <c r="T2033" s="223"/>
      <c r="U2033" s="223"/>
      <c r="V2033" s="223"/>
      <c r="W2033" s="223"/>
      <c r="X2033" s="223"/>
      <c r="Y2033" s="223"/>
      <c r="Z2033" s="212"/>
      <c r="AA2033" s="212"/>
      <c r="AB2033" s="212"/>
      <c r="AC2033" s="212"/>
      <c r="AD2033" s="212"/>
      <c r="AE2033" s="212"/>
      <c r="AF2033" s="212"/>
      <c r="AG2033" s="212" t="s">
        <v>289</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ht="22.5" outlineLevel="3" x14ac:dyDescent="0.2">
      <c r="A2034" s="219"/>
      <c r="B2034" s="220"/>
      <c r="C2034" s="247" t="s">
        <v>2485</v>
      </c>
      <c r="D2034" s="225"/>
      <c r="E2034" s="226">
        <v>12.815</v>
      </c>
      <c r="F2034" s="223"/>
      <c r="G2034" s="223"/>
      <c r="H2034" s="223"/>
      <c r="I2034" s="223"/>
      <c r="J2034" s="223"/>
      <c r="K2034" s="223"/>
      <c r="L2034" s="223"/>
      <c r="M2034" s="223"/>
      <c r="N2034" s="222"/>
      <c r="O2034" s="222"/>
      <c r="P2034" s="222"/>
      <c r="Q2034" s="222"/>
      <c r="R2034" s="223"/>
      <c r="S2034" s="223"/>
      <c r="T2034" s="223"/>
      <c r="U2034" s="223"/>
      <c r="V2034" s="223"/>
      <c r="W2034" s="223"/>
      <c r="X2034" s="223"/>
      <c r="Y2034" s="223"/>
      <c r="Z2034" s="212"/>
      <c r="AA2034" s="212"/>
      <c r="AB2034" s="212"/>
      <c r="AC2034" s="212"/>
      <c r="AD2034" s="212"/>
      <c r="AE2034" s="212"/>
      <c r="AF2034" s="212"/>
      <c r="AG2034" s="212" t="s">
        <v>289</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1" x14ac:dyDescent="0.2">
      <c r="A2035" s="235">
        <v>496</v>
      </c>
      <c r="B2035" s="236" t="s">
        <v>2486</v>
      </c>
      <c r="C2035" s="245" t="s">
        <v>2487</v>
      </c>
      <c r="D2035" s="237" t="s">
        <v>368</v>
      </c>
      <c r="E2035" s="238">
        <v>2</v>
      </c>
      <c r="F2035" s="239"/>
      <c r="G2035" s="240">
        <f>ROUND(E2035*F2035,2)</f>
        <v>0</v>
      </c>
      <c r="H2035" s="239"/>
      <c r="I2035" s="240">
        <f>ROUND(E2035*H2035,2)</f>
        <v>0</v>
      </c>
      <c r="J2035" s="239"/>
      <c r="K2035" s="240">
        <f>ROUND(E2035*J2035,2)</f>
        <v>0</v>
      </c>
      <c r="L2035" s="240">
        <v>21</v>
      </c>
      <c r="M2035" s="240">
        <f>G2035*(1+L2035/100)</f>
        <v>0</v>
      </c>
      <c r="N2035" s="238">
        <v>2.7999999999999998E-4</v>
      </c>
      <c r="O2035" s="238">
        <f>ROUND(E2035*N2035,2)</f>
        <v>0</v>
      </c>
      <c r="P2035" s="238">
        <v>0</v>
      </c>
      <c r="Q2035" s="238">
        <f>ROUND(E2035*P2035,2)</f>
        <v>0</v>
      </c>
      <c r="R2035" s="240" t="s">
        <v>1529</v>
      </c>
      <c r="S2035" s="240" t="s">
        <v>258</v>
      </c>
      <c r="T2035" s="241" t="s">
        <v>258</v>
      </c>
      <c r="U2035" s="223">
        <v>3.528</v>
      </c>
      <c r="V2035" s="223">
        <f>ROUND(E2035*U2035,2)</f>
        <v>7.06</v>
      </c>
      <c r="W2035" s="223"/>
      <c r="X2035" s="223" t="s">
        <v>297</v>
      </c>
      <c r="Y2035" s="223" t="s">
        <v>261</v>
      </c>
      <c r="Z2035" s="212"/>
      <c r="AA2035" s="212"/>
      <c r="AB2035" s="212"/>
      <c r="AC2035" s="212"/>
      <c r="AD2035" s="212"/>
      <c r="AE2035" s="212"/>
      <c r="AF2035" s="212"/>
      <c r="AG2035" s="212" t="s">
        <v>298</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2" x14ac:dyDescent="0.2">
      <c r="A2036" s="219"/>
      <c r="B2036" s="220"/>
      <c r="C2036" s="247" t="s">
        <v>2488</v>
      </c>
      <c r="D2036" s="225"/>
      <c r="E2036" s="226">
        <v>2</v>
      </c>
      <c r="F2036" s="223"/>
      <c r="G2036" s="223"/>
      <c r="H2036" s="223"/>
      <c r="I2036" s="223"/>
      <c r="J2036" s="223"/>
      <c r="K2036" s="223"/>
      <c r="L2036" s="223"/>
      <c r="M2036" s="223"/>
      <c r="N2036" s="222"/>
      <c r="O2036" s="222"/>
      <c r="P2036" s="222"/>
      <c r="Q2036" s="222"/>
      <c r="R2036" s="223"/>
      <c r="S2036" s="223"/>
      <c r="T2036" s="223"/>
      <c r="U2036" s="223"/>
      <c r="V2036" s="223"/>
      <c r="W2036" s="223"/>
      <c r="X2036" s="223"/>
      <c r="Y2036" s="223"/>
      <c r="Z2036" s="212"/>
      <c r="AA2036" s="212"/>
      <c r="AB2036" s="212"/>
      <c r="AC2036" s="212"/>
      <c r="AD2036" s="212"/>
      <c r="AE2036" s="212"/>
      <c r="AF2036" s="212"/>
      <c r="AG2036" s="212" t="s">
        <v>289</v>
      </c>
      <c r="AH2036" s="212">
        <v>5</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1" x14ac:dyDescent="0.2">
      <c r="A2037" s="235">
        <v>497</v>
      </c>
      <c r="B2037" s="236" t="s">
        <v>2489</v>
      </c>
      <c r="C2037" s="245" t="s">
        <v>2490</v>
      </c>
      <c r="D2037" s="237" t="s">
        <v>368</v>
      </c>
      <c r="E2037" s="238">
        <v>6</v>
      </c>
      <c r="F2037" s="239"/>
      <c r="G2037" s="240">
        <f>ROUND(E2037*F2037,2)</f>
        <v>0</v>
      </c>
      <c r="H2037" s="239"/>
      <c r="I2037" s="240">
        <f>ROUND(E2037*H2037,2)</f>
        <v>0</v>
      </c>
      <c r="J2037" s="239"/>
      <c r="K2037" s="240">
        <f>ROUND(E2037*J2037,2)</f>
        <v>0</v>
      </c>
      <c r="L2037" s="240">
        <v>21</v>
      </c>
      <c r="M2037" s="240">
        <f>G2037*(1+L2037/100)</f>
        <v>0</v>
      </c>
      <c r="N2037" s="238">
        <v>2.7999999999999998E-4</v>
      </c>
      <c r="O2037" s="238">
        <f>ROUND(E2037*N2037,2)</f>
        <v>0</v>
      </c>
      <c r="P2037" s="238">
        <v>0</v>
      </c>
      <c r="Q2037" s="238">
        <f>ROUND(E2037*P2037,2)</f>
        <v>0</v>
      </c>
      <c r="R2037" s="240" t="s">
        <v>1529</v>
      </c>
      <c r="S2037" s="240" t="s">
        <v>258</v>
      </c>
      <c r="T2037" s="241" t="s">
        <v>258</v>
      </c>
      <c r="U2037" s="223">
        <v>4.1900000000000004</v>
      </c>
      <c r="V2037" s="223">
        <f>ROUND(E2037*U2037,2)</f>
        <v>25.14</v>
      </c>
      <c r="W2037" s="223"/>
      <c r="X2037" s="223" t="s">
        <v>297</v>
      </c>
      <c r="Y2037" s="223" t="s">
        <v>261</v>
      </c>
      <c r="Z2037" s="212"/>
      <c r="AA2037" s="212"/>
      <c r="AB2037" s="212"/>
      <c r="AC2037" s="212"/>
      <c r="AD2037" s="212"/>
      <c r="AE2037" s="212"/>
      <c r="AF2037" s="212"/>
      <c r="AG2037" s="212" t="s">
        <v>298</v>
      </c>
      <c r="AH2037" s="212"/>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2" x14ac:dyDescent="0.2">
      <c r="A2038" s="219"/>
      <c r="B2038" s="220"/>
      <c r="C2038" s="247" t="s">
        <v>2491</v>
      </c>
      <c r="D2038" s="225"/>
      <c r="E2038" s="226">
        <v>6</v>
      </c>
      <c r="F2038" s="223"/>
      <c r="G2038" s="223"/>
      <c r="H2038" s="223"/>
      <c r="I2038" s="223"/>
      <c r="J2038" s="223"/>
      <c r="K2038" s="223"/>
      <c r="L2038" s="223"/>
      <c r="M2038" s="223"/>
      <c r="N2038" s="222"/>
      <c r="O2038" s="222"/>
      <c r="P2038" s="222"/>
      <c r="Q2038" s="222"/>
      <c r="R2038" s="223"/>
      <c r="S2038" s="223"/>
      <c r="T2038" s="223"/>
      <c r="U2038" s="223"/>
      <c r="V2038" s="223"/>
      <c r="W2038" s="223"/>
      <c r="X2038" s="223"/>
      <c r="Y2038" s="223"/>
      <c r="Z2038" s="212"/>
      <c r="AA2038" s="212"/>
      <c r="AB2038" s="212"/>
      <c r="AC2038" s="212"/>
      <c r="AD2038" s="212"/>
      <c r="AE2038" s="212"/>
      <c r="AF2038" s="212"/>
      <c r="AG2038" s="212" t="s">
        <v>289</v>
      </c>
      <c r="AH2038" s="212">
        <v>5</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1" x14ac:dyDescent="0.2">
      <c r="A2039" s="257">
        <v>498</v>
      </c>
      <c r="B2039" s="258" t="s">
        <v>2492</v>
      </c>
      <c r="C2039" s="268" t="s">
        <v>2493</v>
      </c>
      <c r="D2039" s="259" t="s">
        <v>368</v>
      </c>
      <c r="E2039" s="260">
        <v>1</v>
      </c>
      <c r="F2039" s="261"/>
      <c r="G2039" s="262">
        <f>ROUND(E2039*F2039,2)</f>
        <v>0</v>
      </c>
      <c r="H2039" s="261"/>
      <c r="I2039" s="262">
        <f>ROUND(E2039*H2039,2)</f>
        <v>0</v>
      </c>
      <c r="J2039" s="261"/>
      <c r="K2039" s="262">
        <f>ROUND(E2039*J2039,2)</f>
        <v>0</v>
      </c>
      <c r="L2039" s="262">
        <v>21</v>
      </c>
      <c r="M2039" s="262">
        <f>G2039*(1+L2039/100)</f>
        <v>0</v>
      </c>
      <c r="N2039" s="260">
        <v>2.7999999999999998E-4</v>
      </c>
      <c r="O2039" s="260">
        <f>ROUND(E2039*N2039,2)</f>
        <v>0</v>
      </c>
      <c r="P2039" s="260">
        <v>0</v>
      </c>
      <c r="Q2039" s="260">
        <f>ROUND(E2039*P2039,2)</f>
        <v>0</v>
      </c>
      <c r="R2039" s="262" t="s">
        <v>1529</v>
      </c>
      <c r="S2039" s="262" t="s">
        <v>258</v>
      </c>
      <c r="T2039" s="263" t="s">
        <v>258</v>
      </c>
      <c r="U2039" s="223">
        <v>1.726</v>
      </c>
      <c r="V2039" s="223">
        <f>ROUND(E2039*U2039,2)</f>
        <v>1.73</v>
      </c>
      <c r="W2039" s="223"/>
      <c r="X2039" s="223" t="s">
        <v>297</v>
      </c>
      <c r="Y2039" s="223" t="s">
        <v>261</v>
      </c>
      <c r="Z2039" s="212"/>
      <c r="AA2039" s="212"/>
      <c r="AB2039" s="212"/>
      <c r="AC2039" s="212"/>
      <c r="AD2039" s="212"/>
      <c r="AE2039" s="212"/>
      <c r="AF2039" s="212"/>
      <c r="AG2039" s="212" t="s">
        <v>298</v>
      </c>
      <c r="AH2039" s="212"/>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1" x14ac:dyDescent="0.2">
      <c r="A2040" s="235">
        <v>499</v>
      </c>
      <c r="B2040" s="236" t="s">
        <v>2494</v>
      </c>
      <c r="C2040" s="245" t="s">
        <v>2495</v>
      </c>
      <c r="D2040" s="237" t="s">
        <v>321</v>
      </c>
      <c r="E2040" s="238">
        <v>44.114829999999998</v>
      </c>
      <c r="F2040" s="239"/>
      <c r="G2040" s="240">
        <f>ROUND(E2040*F2040,2)</f>
        <v>0</v>
      </c>
      <c r="H2040" s="239"/>
      <c r="I2040" s="240">
        <f>ROUND(E2040*H2040,2)</f>
        <v>0</v>
      </c>
      <c r="J2040" s="239"/>
      <c r="K2040" s="240">
        <f>ROUND(E2040*J2040,2)</f>
        <v>0</v>
      </c>
      <c r="L2040" s="240">
        <v>21</v>
      </c>
      <c r="M2040" s="240">
        <f>G2040*(1+L2040/100)</f>
        <v>0</v>
      </c>
      <c r="N2040" s="238">
        <v>3.2000000000000003E-4</v>
      </c>
      <c r="O2040" s="238">
        <f>ROUND(E2040*N2040,2)</f>
        <v>0.01</v>
      </c>
      <c r="P2040" s="238">
        <v>0</v>
      </c>
      <c r="Q2040" s="238">
        <f>ROUND(E2040*P2040,2)</f>
        <v>0</v>
      </c>
      <c r="R2040" s="240" t="s">
        <v>1529</v>
      </c>
      <c r="S2040" s="240" t="s">
        <v>258</v>
      </c>
      <c r="T2040" s="241" t="s">
        <v>258</v>
      </c>
      <c r="U2040" s="223">
        <v>0.96099999999999997</v>
      </c>
      <c r="V2040" s="223">
        <f>ROUND(E2040*U2040,2)</f>
        <v>42.39</v>
      </c>
      <c r="W2040" s="223"/>
      <c r="X2040" s="223" t="s">
        <v>297</v>
      </c>
      <c r="Y2040" s="223" t="s">
        <v>261</v>
      </c>
      <c r="Z2040" s="212"/>
      <c r="AA2040" s="212"/>
      <c r="AB2040" s="212"/>
      <c r="AC2040" s="212"/>
      <c r="AD2040" s="212"/>
      <c r="AE2040" s="212"/>
      <c r="AF2040" s="212"/>
      <c r="AG2040" s="212" t="s">
        <v>298</v>
      </c>
      <c r="AH2040" s="212"/>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2" x14ac:dyDescent="0.2">
      <c r="A2041" s="219"/>
      <c r="B2041" s="220"/>
      <c r="C2041" s="247" t="s">
        <v>2496</v>
      </c>
      <c r="D2041" s="225"/>
      <c r="E2041" s="226">
        <v>5.5549999999999997</v>
      </c>
      <c r="F2041" s="223"/>
      <c r="G2041" s="223"/>
      <c r="H2041" s="223"/>
      <c r="I2041" s="223"/>
      <c r="J2041" s="223"/>
      <c r="K2041" s="223"/>
      <c r="L2041" s="223"/>
      <c r="M2041" s="223"/>
      <c r="N2041" s="222"/>
      <c r="O2041" s="222"/>
      <c r="P2041" s="222"/>
      <c r="Q2041" s="222"/>
      <c r="R2041" s="223"/>
      <c r="S2041" s="223"/>
      <c r="T2041" s="223"/>
      <c r="U2041" s="223"/>
      <c r="V2041" s="223"/>
      <c r="W2041" s="223"/>
      <c r="X2041" s="223"/>
      <c r="Y2041" s="223"/>
      <c r="Z2041" s="212"/>
      <c r="AA2041" s="212"/>
      <c r="AB2041" s="212"/>
      <c r="AC2041" s="212"/>
      <c r="AD2041" s="212"/>
      <c r="AE2041" s="212"/>
      <c r="AF2041" s="212"/>
      <c r="AG2041" s="212" t="s">
        <v>289</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47" t="s">
        <v>2497</v>
      </c>
      <c r="D2042" s="225"/>
      <c r="E2042" s="226">
        <v>5.8075000000000001</v>
      </c>
      <c r="F2042" s="223"/>
      <c r="G2042" s="223"/>
      <c r="H2042" s="223"/>
      <c r="I2042" s="223"/>
      <c r="J2042" s="223"/>
      <c r="K2042" s="223"/>
      <c r="L2042" s="223"/>
      <c r="M2042" s="223"/>
      <c r="N2042" s="222"/>
      <c r="O2042" s="222"/>
      <c r="P2042" s="222"/>
      <c r="Q2042" s="222"/>
      <c r="R2042" s="223"/>
      <c r="S2042" s="223"/>
      <c r="T2042" s="223"/>
      <c r="U2042" s="223"/>
      <c r="V2042" s="223"/>
      <c r="W2042" s="223"/>
      <c r="X2042" s="223"/>
      <c r="Y2042" s="223"/>
      <c r="Z2042" s="212"/>
      <c r="AA2042" s="212"/>
      <c r="AB2042" s="212"/>
      <c r="AC2042" s="212"/>
      <c r="AD2042" s="212"/>
      <c r="AE2042" s="212"/>
      <c r="AF2042" s="212"/>
      <c r="AG2042" s="212" t="s">
        <v>289</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47" t="s">
        <v>2498</v>
      </c>
      <c r="D2043" s="225"/>
      <c r="E2043" s="226">
        <v>4.5449999999999999</v>
      </c>
      <c r="F2043" s="223"/>
      <c r="G2043" s="223"/>
      <c r="H2043" s="223"/>
      <c r="I2043" s="223"/>
      <c r="J2043" s="223"/>
      <c r="K2043" s="223"/>
      <c r="L2043" s="223"/>
      <c r="M2043" s="223"/>
      <c r="N2043" s="222"/>
      <c r="O2043" s="222"/>
      <c r="P2043" s="222"/>
      <c r="Q2043" s="222"/>
      <c r="R2043" s="223"/>
      <c r="S2043" s="223"/>
      <c r="T2043" s="223"/>
      <c r="U2043" s="223"/>
      <c r="V2043" s="223"/>
      <c r="W2043" s="223"/>
      <c r="X2043" s="223"/>
      <c r="Y2043" s="223"/>
      <c r="Z2043" s="212"/>
      <c r="AA2043" s="212"/>
      <c r="AB2043" s="212"/>
      <c r="AC2043" s="212"/>
      <c r="AD2043" s="212"/>
      <c r="AE2043" s="212"/>
      <c r="AF2043" s="212"/>
      <c r="AG2043" s="212" t="s">
        <v>289</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19"/>
      <c r="B2044" s="220"/>
      <c r="C2044" s="247" t="s">
        <v>2499</v>
      </c>
      <c r="D2044" s="225"/>
      <c r="E2044" s="226">
        <v>5.8075000000000001</v>
      </c>
      <c r="F2044" s="223"/>
      <c r="G2044" s="223"/>
      <c r="H2044" s="223"/>
      <c r="I2044" s="223"/>
      <c r="J2044" s="223"/>
      <c r="K2044" s="223"/>
      <c r="L2044" s="223"/>
      <c r="M2044" s="223"/>
      <c r="N2044" s="222"/>
      <c r="O2044" s="222"/>
      <c r="P2044" s="222"/>
      <c r="Q2044" s="222"/>
      <c r="R2044" s="223"/>
      <c r="S2044" s="223"/>
      <c r="T2044" s="223"/>
      <c r="U2044" s="223"/>
      <c r="V2044" s="223"/>
      <c r="W2044" s="223"/>
      <c r="X2044" s="223"/>
      <c r="Y2044" s="223"/>
      <c r="Z2044" s="212"/>
      <c r="AA2044" s="212"/>
      <c r="AB2044" s="212"/>
      <c r="AC2044" s="212"/>
      <c r="AD2044" s="212"/>
      <c r="AE2044" s="212"/>
      <c r="AF2044" s="212"/>
      <c r="AG2044" s="212" t="s">
        <v>289</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47" t="s">
        <v>2500</v>
      </c>
      <c r="D2045" s="225"/>
      <c r="E2045" s="226">
        <v>6.1862500000000002</v>
      </c>
      <c r="F2045" s="223"/>
      <c r="G2045" s="223"/>
      <c r="H2045" s="223"/>
      <c r="I2045" s="223"/>
      <c r="J2045" s="223"/>
      <c r="K2045" s="223"/>
      <c r="L2045" s="223"/>
      <c r="M2045" s="223"/>
      <c r="N2045" s="222"/>
      <c r="O2045" s="222"/>
      <c r="P2045" s="222"/>
      <c r="Q2045" s="222"/>
      <c r="R2045" s="223"/>
      <c r="S2045" s="223"/>
      <c r="T2045" s="223"/>
      <c r="U2045" s="223"/>
      <c r="V2045" s="223"/>
      <c r="W2045" s="223"/>
      <c r="X2045" s="223"/>
      <c r="Y2045" s="223"/>
      <c r="Z2045" s="212"/>
      <c r="AA2045" s="212"/>
      <c r="AB2045" s="212"/>
      <c r="AC2045" s="212"/>
      <c r="AD2045" s="212"/>
      <c r="AE2045" s="212"/>
      <c r="AF2045" s="212"/>
      <c r="AG2045" s="212" t="s">
        <v>289</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19"/>
      <c r="B2046" s="220"/>
      <c r="C2046" s="247" t="s">
        <v>2501</v>
      </c>
      <c r="D2046" s="225"/>
      <c r="E2046" s="226">
        <v>16.21358</v>
      </c>
      <c r="F2046" s="223"/>
      <c r="G2046" s="223"/>
      <c r="H2046" s="223"/>
      <c r="I2046" s="223"/>
      <c r="J2046" s="223"/>
      <c r="K2046" s="223"/>
      <c r="L2046" s="223"/>
      <c r="M2046" s="223"/>
      <c r="N2046" s="222"/>
      <c r="O2046" s="222"/>
      <c r="P2046" s="222"/>
      <c r="Q2046" s="222"/>
      <c r="R2046" s="223"/>
      <c r="S2046" s="223"/>
      <c r="T2046" s="223"/>
      <c r="U2046" s="223"/>
      <c r="V2046" s="223"/>
      <c r="W2046" s="223"/>
      <c r="X2046" s="223"/>
      <c r="Y2046" s="223"/>
      <c r="Z2046" s="212"/>
      <c r="AA2046" s="212"/>
      <c r="AB2046" s="212"/>
      <c r="AC2046" s="212"/>
      <c r="AD2046" s="212"/>
      <c r="AE2046" s="212"/>
      <c r="AF2046" s="212"/>
      <c r="AG2046" s="212" t="s">
        <v>289</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ht="56.25" outlineLevel="1" x14ac:dyDescent="0.2">
      <c r="A2047" s="235">
        <v>500</v>
      </c>
      <c r="B2047" s="236" t="s">
        <v>2502</v>
      </c>
      <c r="C2047" s="245" t="s">
        <v>2503</v>
      </c>
      <c r="D2047" s="237" t="s">
        <v>368</v>
      </c>
      <c r="E2047" s="238">
        <v>2</v>
      </c>
      <c r="F2047" s="239"/>
      <c r="G2047" s="240">
        <f>ROUND(E2047*F2047,2)</f>
        <v>0</v>
      </c>
      <c r="H2047" s="239"/>
      <c r="I2047" s="240">
        <f>ROUND(E2047*H2047,2)</f>
        <v>0</v>
      </c>
      <c r="J2047" s="239"/>
      <c r="K2047" s="240">
        <f>ROUND(E2047*J2047,2)</f>
        <v>0</v>
      </c>
      <c r="L2047" s="240">
        <v>21</v>
      </c>
      <c r="M2047" s="240">
        <f>G2047*(1+L2047/100)</f>
        <v>0</v>
      </c>
      <c r="N2047" s="238">
        <v>0.05</v>
      </c>
      <c r="O2047" s="238">
        <f>ROUND(E2047*N2047,2)</f>
        <v>0.1</v>
      </c>
      <c r="P2047" s="238">
        <v>0</v>
      </c>
      <c r="Q2047" s="238">
        <f>ROUND(E2047*P2047,2)</f>
        <v>0</v>
      </c>
      <c r="R2047" s="240" t="s">
        <v>461</v>
      </c>
      <c r="S2047" s="240" t="s">
        <v>258</v>
      </c>
      <c r="T2047" s="241" t="s">
        <v>258</v>
      </c>
      <c r="U2047" s="223">
        <v>0</v>
      </c>
      <c r="V2047" s="223">
        <f>ROUND(E2047*U2047,2)</f>
        <v>0</v>
      </c>
      <c r="W2047" s="223"/>
      <c r="X2047" s="223" t="s">
        <v>462</v>
      </c>
      <c r="Y2047" s="223" t="s">
        <v>261</v>
      </c>
      <c r="Z2047" s="212"/>
      <c r="AA2047" s="212"/>
      <c r="AB2047" s="212"/>
      <c r="AC2047" s="212"/>
      <c r="AD2047" s="212"/>
      <c r="AE2047" s="212"/>
      <c r="AF2047" s="212"/>
      <c r="AG2047" s="212" t="s">
        <v>463</v>
      </c>
      <c r="AH2047" s="212"/>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2" x14ac:dyDescent="0.2">
      <c r="A2048" s="219"/>
      <c r="B2048" s="220"/>
      <c r="C2048" s="247" t="s">
        <v>2504</v>
      </c>
      <c r="D2048" s="225"/>
      <c r="E2048" s="226">
        <v>1</v>
      </c>
      <c r="F2048" s="223"/>
      <c r="G2048" s="223"/>
      <c r="H2048" s="223"/>
      <c r="I2048" s="223"/>
      <c r="J2048" s="223"/>
      <c r="K2048" s="223"/>
      <c r="L2048" s="223"/>
      <c r="M2048" s="223"/>
      <c r="N2048" s="222"/>
      <c r="O2048" s="222"/>
      <c r="P2048" s="222"/>
      <c r="Q2048" s="222"/>
      <c r="R2048" s="223"/>
      <c r="S2048" s="223"/>
      <c r="T2048" s="223"/>
      <c r="U2048" s="223"/>
      <c r="V2048" s="223"/>
      <c r="W2048" s="223"/>
      <c r="X2048" s="223"/>
      <c r="Y2048" s="223"/>
      <c r="Z2048" s="212"/>
      <c r="AA2048" s="212"/>
      <c r="AB2048" s="212"/>
      <c r="AC2048" s="212"/>
      <c r="AD2048" s="212"/>
      <c r="AE2048" s="212"/>
      <c r="AF2048" s="212"/>
      <c r="AG2048" s="212" t="s">
        <v>289</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19"/>
      <c r="B2049" s="220"/>
      <c r="C2049" s="247" t="s">
        <v>2505</v>
      </c>
      <c r="D2049" s="225"/>
      <c r="E2049" s="226">
        <v>1</v>
      </c>
      <c r="F2049" s="223"/>
      <c r="G2049" s="223"/>
      <c r="H2049" s="223"/>
      <c r="I2049" s="223"/>
      <c r="J2049" s="223"/>
      <c r="K2049" s="223"/>
      <c r="L2049" s="223"/>
      <c r="M2049" s="223"/>
      <c r="N2049" s="222"/>
      <c r="O2049" s="222"/>
      <c r="P2049" s="222"/>
      <c r="Q2049" s="222"/>
      <c r="R2049" s="223"/>
      <c r="S2049" s="223"/>
      <c r="T2049" s="223"/>
      <c r="U2049" s="223"/>
      <c r="V2049" s="223"/>
      <c r="W2049" s="223"/>
      <c r="X2049" s="223"/>
      <c r="Y2049" s="223"/>
      <c r="Z2049" s="212"/>
      <c r="AA2049" s="212"/>
      <c r="AB2049" s="212"/>
      <c r="AC2049" s="212"/>
      <c r="AD2049" s="212"/>
      <c r="AE2049" s="212"/>
      <c r="AF2049" s="212"/>
      <c r="AG2049" s="212" t="s">
        <v>289</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ht="56.25" outlineLevel="1" x14ac:dyDescent="0.2">
      <c r="A2050" s="235">
        <v>501</v>
      </c>
      <c r="B2050" s="236" t="s">
        <v>2506</v>
      </c>
      <c r="C2050" s="245" t="s">
        <v>2507</v>
      </c>
      <c r="D2050" s="237" t="s">
        <v>368</v>
      </c>
      <c r="E2050" s="238">
        <v>6</v>
      </c>
      <c r="F2050" s="239"/>
      <c r="G2050" s="240">
        <f>ROUND(E2050*F2050,2)</f>
        <v>0</v>
      </c>
      <c r="H2050" s="239"/>
      <c r="I2050" s="240">
        <f>ROUND(E2050*H2050,2)</f>
        <v>0</v>
      </c>
      <c r="J2050" s="239"/>
      <c r="K2050" s="240">
        <f>ROUND(E2050*J2050,2)</f>
        <v>0</v>
      </c>
      <c r="L2050" s="240">
        <v>21</v>
      </c>
      <c r="M2050" s="240">
        <f>G2050*(1+L2050/100)</f>
        <v>0</v>
      </c>
      <c r="N2050" s="238">
        <v>0.05</v>
      </c>
      <c r="O2050" s="238">
        <f>ROUND(E2050*N2050,2)</f>
        <v>0.3</v>
      </c>
      <c r="P2050" s="238">
        <v>0</v>
      </c>
      <c r="Q2050" s="238">
        <f>ROUND(E2050*P2050,2)</f>
        <v>0</v>
      </c>
      <c r="R2050" s="240" t="s">
        <v>461</v>
      </c>
      <c r="S2050" s="240" t="s">
        <v>258</v>
      </c>
      <c r="T2050" s="241" t="s">
        <v>258</v>
      </c>
      <c r="U2050" s="223">
        <v>0</v>
      </c>
      <c r="V2050" s="223">
        <f>ROUND(E2050*U2050,2)</f>
        <v>0</v>
      </c>
      <c r="W2050" s="223"/>
      <c r="X2050" s="223" t="s">
        <v>462</v>
      </c>
      <c r="Y2050" s="223" t="s">
        <v>261</v>
      </c>
      <c r="Z2050" s="212"/>
      <c r="AA2050" s="212"/>
      <c r="AB2050" s="212"/>
      <c r="AC2050" s="212"/>
      <c r="AD2050" s="212"/>
      <c r="AE2050" s="212"/>
      <c r="AF2050" s="212"/>
      <c r="AG2050" s="212" t="s">
        <v>463</v>
      </c>
      <c r="AH2050" s="212"/>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2" x14ac:dyDescent="0.2">
      <c r="A2051" s="219"/>
      <c r="B2051" s="220"/>
      <c r="C2051" s="247" t="s">
        <v>2508</v>
      </c>
      <c r="D2051" s="225"/>
      <c r="E2051" s="226">
        <v>1</v>
      </c>
      <c r="F2051" s="223"/>
      <c r="G2051" s="223"/>
      <c r="H2051" s="223"/>
      <c r="I2051" s="223"/>
      <c r="J2051" s="223"/>
      <c r="K2051" s="223"/>
      <c r="L2051" s="223"/>
      <c r="M2051" s="223"/>
      <c r="N2051" s="222"/>
      <c r="O2051" s="222"/>
      <c r="P2051" s="222"/>
      <c r="Q2051" s="222"/>
      <c r="R2051" s="223"/>
      <c r="S2051" s="223"/>
      <c r="T2051" s="223"/>
      <c r="U2051" s="223"/>
      <c r="V2051" s="223"/>
      <c r="W2051" s="223"/>
      <c r="X2051" s="223"/>
      <c r="Y2051" s="223"/>
      <c r="Z2051" s="212"/>
      <c r="AA2051" s="212"/>
      <c r="AB2051" s="212"/>
      <c r="AC2051" s="212"/>
      <c r="AD2051" s="212"/>
      <c r="AE2051" s="212"/>
      <c r="AF2051" s="212"/>
      <c r="AG2051" s="212" t="s">
        <v>289</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
      <c r="A2052" s="219"/>
      <c r="B2052" s="220"/>
      <c r="C2052" s="247" t="s">
        <v>2509</v>
      </c>
      <c r="D2052" s="225"/>
      <c r="E2052" s="226">
        <v>1</v>
      </c>
      <c r="F2052" s="223"/>
      <c r="G2052" s="223"/>
      <c r="H2052" s="223"/>
      <c r="I2052" s="223"/>
      <c r="J2052" s="223"/>
      <c r="K2052" s="223"/>
      <c r="L2052" s="223"/>
      <c r="M2052" s="223"/>
      <c r="N2052" s="222"/>
      <c r="O2052" s="222"/>
      <c r="P2052" s="222"/>
      <c r="Q2052" s="222"/>
      <c r="R2052" s="223"/>
      <c r="S2052" s="223"/>
      <c r="T2052" s="223"/>
      <c r="U2052" s="223"/>
      <c r="V2052" s="223"/>
      <c r="W2052" s="223"/>
      <c r="X2052" s="223"/>
      <c r="Y2052" s="223"/>
      <c r="Z2052" s="212"/>
      <c r="AA2052" s="212"/>
      <c r="AB2052" s="212"/>
      <c r="AC2052" s="212"/>
      <c r="AD2052" s="212"/>
      <c r="AE2052" s="212"/>
      <c r="AF2052" s="212"/>
      <c r="AG2052" s="212" t="s">
        <v>289</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19"/>
      <c r="B2053" s="220"/>
      <c r="C2053" s="247" t="s">
        <v>2510</v>
      </c>
      <c r="D2053" s="225"/>
      <c r="E2053" s="226">
        <v>1</v>
      </c>
      <c r="F2053" s="223"/>
      <c r="G2053" s="223"/>
      <c r="H2053" s="223"/>
      <c r="I2053" s="223"/>
      <c r="J2053" s="223"/>
      <c r="K2053" s="223"/>
      <c r="L2053" s="223"/>
      <c r="M2053" s="223"/>
      <c r="N2053" s="222"/>
      <c r="O2053" s="222"/>
      <c r="P2053" s="222"/>
      <c r="Q2053" s="222"/>
      <c r="R2053" s="223"/>
      <c r="S2053" s="223"/>
      <c r="T2053" s="223"/>
      <c r="U2053" s="223"/>
      <c r="V2053" s="223"/>
      <c r="W2053" s="223"/>
      <c r="X2053" s="223"/>
      <c r="Y2053" s="223"/>
      <c r="Z2053" s="212"/>
      <c r="AA2053" s="212"/>
      <c r="AB2053" s="212"/>
      <c r="AC2053" s="212"/>
      <c r="AD2053" s="212"/>
      <c r="AE2053" s="212"/>
      <c r="AF2053" s="212"/>
      <c r="AG2053" s="212" t="s">
        <v>289</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47" t="s">
        <v>2511</v>
      </c>
      <c r="D2054" s="225"/>
      <c r="E2054" s="226">
        <v>1</v>
      </c>
      <c r="F2054" s="223"/>
      <c r="G2054" s="223"/>
      <c r="H2054" s="223"/>
      <c r="I2054" s="223"/>
      <c r="J2054" s="223"/>
      <c r="K2054" s="223"/>
      <c r="L2054" s="223"/>
      <c r="M2054" s="223"/>
      <c r="N2054" s="222"/>
      <c r="O2054" s="222"/>
      <c r="P2054" s="222"/>
      <c r="Q2054" s="222"/>
      <c r="R2054" s="223"/>
      <c r="S2054" s="223"/>
      <c r="T2054" s="223"/>
      <c r="U2054" s="223"/>
      <c r="V2054" s="223"/>
      <c r="W2054" s="223"/>
      <c r="X2054" s="223"/>
      <c r="Y2054" s="223"/>
      <c r="Z2054" s="212"/>
      <c r="AA2054" s="212"/>
      <c r="AB2054" s="212"/>
      <c r="AC2054" s="212"/>
      <c r="AD2054" s="212"/>
      <c r="AE2054" s="212"/>
      <c r="AF2054" s="212"/>
      <c r="AG2054" s="212" t="s">
        <v>289</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19"/>
      <c r="B2055" s="220"/>
      <c r="C2055" s="247" t="s">
        <v>2512</v>
      </c>
      <c r="D2055" s="225"/>
      <c r="E2055" s="226">
        <v>1</v>
      </c>
      <c r="F2055" s="223"/>
      <c r="G2055" s="223"/>
      <c r="H2055" s="223"/>
      <c r="I2055" s="223"/>
      <c r="J2055" s="223"/>
      <c r="K2055" s="223"/>
      <c r="L2055" s="223"/>
      <c r="M2055" s="223"/>
      <c r="N2055" s="222"/>
      <c r="O2055" s="222"/>
      <c r="P2055" s="222"/>
      <c r="Q2055" s="222"/>
      <c r="R2055" s="223"/>
      <c r="S2055" s="223"/>
      <c r="T2055" s="223"/>
      <c r="U2055" s="223"/>
      <c r="V2055" s="223"/>
      <c r="W2055" s="223"/>
      <c r="X2055" s="223"/>
      <c r="Y2055" s="223"/>
      <c r="Z2055" s="212"/>
      <c r="AA2055" s="212"/>
      <c r="AB2055" s="212"/>
      <c r="AC2055" s="212"/>
      <c r="AD2055" s="212"/>
      <c r="AE2055" s="212"/>
      <c r="AF2055" s="212"/>
      <c r="AG2055" s="212" t="s">
        <v>289</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19"/>
      <c r="B2056" s="220"/>
      <c r="C2056" s="247" t="s">
        <v>2513</v>
      </c>
      <c r="D2056" s="225"/>
      <c r="E2056" s="226">
        <v>1</v>
      </c>
      <c r="F2056" s="223"/>
      <c r="G2056" s="223"/>
      <c r="H2056" s="223"/>
      <c r="I2056" s="223"/>
      <c r="J2056" s="223"/>
      <c r="K2056" s="223"/>
      <c r="L2056" s="223"/>
      <c r="M2056" s="223"/>
      <c r="N2056" s="222"/>
      <c r="O2056" s="222"/>
      <c r="P2056" s="222"/>
      <c r="Q2056" s="222"/>
      <c r="R2056" s="223"/>
      <c r="S2056" s="223"/>
      <c r="T2056" s="223"/>
      <c r="U2056" s="223"/>
      <c r="V2056" s="223"/>
      <c r="W2056" s="223"/>
      <c r="X2056" s="223"/>
      <c r="Y2056" s="223"/>
      <c r="Z2056" s="212"/>
      <c r="AA2056" s="212"/>
      <c r="AB2056" s="212"/>
      <c r="AC2056" s="212"/>
      <c r="AD2056" s="212"/>
      <c r="AE2056" s="212"/>
      <c r="AF2056" s="212"/>
      <c r="AG2056" s="212" t="s">
        <v>289</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ht="22.5" outlineLevel="1" x14ac:dyDescent="0.2">
      <c r="A2057" s="235">
        <v>502</v>
      </c>
      <c r="B2057" s="236" t="s">
        <v>2514</v>
      </c>
      <c r="C2057" s="245" t="s">
        <v>2515</v>
      </c>
      <c r="D2057" s="237" t="s">
        <v>368</v>
      </c>
      <c r="E2057" s="238">
        <v>1</v>
      </c>
      <c r="F2057" s="239"/>
      <c r="G2057" s="240">
        <f>ROUND(E2057*F2057,2)</f>
        <v>0</v>
      </c>
      <c r="H2057" s="239"/>
      <c r="I2057" s="240">
        <f>ROUND(E2057*H2057,2)</f>
        <v>0</v>
      </c>
      <c r="J2057" s="239"/>
      <c r="K2057" s="240">
        <f>ROUND(E2057*J2057,2)</f>
        <v>0</v>
      </c>
      <c r="L2057" s="240">
        <v>21</v>
      </c>
      <c r="M2057" s="240">
        <f>G2057*(1+L2057/100)</f>
        <v>0</v>
      </c>
      <c r="N2057" s="238">
        <v>9.0999999999999998E-2</v>
      </c>
      <c r="O2057" s="238">
        <f>ROUND(E2057*N2057,2)</f>
        <v>0.09</v>
      </c>
      <c r="P2057" s="238">
        <v>0</v>
      </c>
      <c r="Q2057" s="238">
        <f>ROUND(E2057*P2057,2)</f>
        <v>0</v>
      </c>
      <c r="R2057" s="240"/>
      <c r="S2057" s="240" t="s">
        <v>649</v>
      </c>
      <c r="T2057" s="241" t="s">
        <v>259</v>
      </c>
      <c r="U2057" s="223">
        <v>0</v>
      </c>
      <c r="V2057" s="223">
        <f>ROUND(E2057*U2057,2)</f>
        <v>0</v>
      </c>
      <c r="W2057" s="223"/>
      <c r="X2057" s="223" t="s">
        <v>462</v>
      </c>
      <c r="Y2057" s="223" t="s">
        <v>261</v>
      </c>
      <c r="Z2057" s="212"/>
      <c r="AA2057" s="212"/>
      <c r="AB2057" s="212"/>
      <c r="AC2057" s="212"/>
      <c r="AD2057" s="212"/>
      <c r="AE2057" s="212"/>
      <c r="AF2057" s="212"/>
      <c r="AG2057" s="212" t="s">
        <v>463</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2" x14ac:dyDescent="0.2">
      <c r="A2058" s="219"/>
      <c r="B2058" s="220"/>
      <c r="C2058" s="247" t="s">
        <v>2516</v>
      </c>
      <c r="D2058" s="225"/>
      <c r="E2058" s="226">
        <v>1</v>
      </c>
      <c r="F2058" s="223"/>
      <c r="G2058" s="223"/>
      <c r="H2058" s="223"/>
      <c r="I2058" s="223"/>
      <c r="J2058" s="223"/>
      <c r="K2058" s="223"/>
      <c r="L2058" s="223"/>
      <c r="M2058" s="223"/>
      <c r="N2058" s="222"/>
      <c r="O2058" s="222"/>
      <c r="P2058" s="222"/>
      <c r="Q2058" s="222"/>
      <c r="R2058" s="223"/>
      <c r="S2058" s="223"/>
      <c r="T2058" s="223"/>
      <c r="U2058" s="223"/>
      <c r="V2058" s="223"/>
      <c r="W2058" s="223"/>
      <c r="X2058" s="223"/>
      <c r="Y2058" s="223"/>
      <c r="Z2058" s="212"/>
      <c r="AA2058" s="212"/>
      <c r="AB2058" s="212"/>
      <c r="AC2058" s="212"/>
      <c r="AD2058" s="212"/>
      <c r="AE2058" s="212"/>
      <c r="AF2058" s="212"/>
      <c r="AG2058" s="212" t="s">
        <v>289</v>
      </c>
      <c r="AH2058" s="212">
        <v>0</v>
      </c>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ht="22.5" outlineLevel="1" x14ac:dyDescent="0.2">
      <c r="A2059" s="235">
        <v>503</v>
      </c>
      <c r="B2059" s="236" t="s">
        <v>2517</v>
      </c>
      <c r="C2059" s="245" t="s">
        <v>2518</v>
      </c>
      <c r="D2059" s="237" t="s">
        <v>368</v>
      </c>
      <c r="E2059" s="238">
        <v>2</v>
      </c>
      <c r="F2059" s="239"/>
      <c r="G2059" s="240">
        <f>ROUND(E2059*F2059,2)</f>
        <v>0</v>
      </c>
      <c r="H2059" s="239"/>
      <c r="I2059" s="240">
        <f>ROUND(E2059*H2059,2)</f>
        <v>0</v>
      </c>
      <c r="J2059" s="239"/>
      <c r="K2059" s="240">
        <f>ROUND(E2059*J2059,2)</f>
        <v>0</v>
      </c>
      <c r="L2059" s="240">
        <v>21</v>
      </c>
      <c r="M2059" s="240">
        <f>G2059*(1+L2059/100)</f>
        <v>0</v>
      </c>
      <c r="N2059" s="238">
        <v>9.0999999999999998E-2</v>
      </c>
      <c r="O2059" s="238">
        <f>ROUND(E2059*N2059,2)</f>
        <v>0.18</v>
      </c>
      <c r="P2059" s="238">
        <v>0</v>
      </c>
      <c r="Q2059" s="238">
        <f>ROUND(E2059*P2059,2)</f>
        <v>0</v>
      </c>
      <c r="R2059" s="240"/>
      <c r="S2059" s="240" t="s">
        <v>649</v>
      </c>
      <c r="T2059" s="241" t="s">
        <v>259</v>
      </c>
      <c r="U2059" s="223">
        <v>0</v>
      </c>
      <c r="V2059" s="223">
        <f>ROUND(E2059*U2059,2)</f>
        <v>0</v>
      </c>
      <c r="W2059" s="223"/>
      <c r="X2059" s="223" t="s">
        <v>462</v>
      </c>
      <c r="Y2059" s="223" t="s">
        <v>261</v>
      </c>
      <c r="Z2059" s="212"/>
      <c r="AA2059" s="212"/>
      <c r="AB2059" s="212"/>
      <c r="AC2059" s="212"/>
      <c r="AD2059" s="212"/>
      <c r="AE2059" s="212"/>
      <c r="AF2059" s="212"/>
      <c r="AG2059" s="212" t="s">
        <v>463</v>
      </c>
      <c r="AH2059" s="212"/>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2" x14ac:dyDescent="0.2">
      <c r="A2060" s="219"/>
      <c r="B2060" s="220"/>
      <c r="C2060" s="247" t="s">
        <v>2519</v>
      </c>
      <c r="D2060" s="225"/>
      <c r="E2060" s="226">
        <v>1</v>
      </c>
      <c r="F2060" s="223"/>
      <c r="G2060" s="223"/>
      <c r="H2060" s="223"/>
      <c r="I2060" s="223"/>
      <c r="J2060" s="223"/>
      <c r="K2060" s="223"/>
      <c r="L2060" s="223"/>
      <c r="M2060" s="223"/>
      <c r="N2060" s="222"/>
      <c r="O2060" s="222"/>
      <c r="P2060" s="222"/>
      <c r="Q2060" s="222"/>
      <c r="R2060" s="223"/>
      <c r="S2060" s="223"/>
      <c r="T2060" s="223"/>
      <c r="U2060" s="223"/>
      <c r="V2060" s="223"/>
      <c r="W2060" s="223"/>
      <c r="X2060" s="223"/>
      <c r="Y2060" s="223"/>
      <c r="Z2060" s="212"/>
      <c r="AA2060" s="212"/>
      <c r="AB2060" s="212"/>
      <c r="AC2060" s="212"/>
      <c r="AD2060" s="212"/>
      <c r="AE2060" s="212"/>
      <c r="AF2060" s="212"/>
      <c r="AG2060" s="212" t="s">
        <v>289</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19"/>
      <c r="B2061" s="220"/>
      <c r="C2061" s="247" t="s">
        <v>2520</v>
      </c>
      <c r="D2061" s="225"/>
      <c r="E2061" s="226">
        <v>1</v>
      </c>
      <c r="F2061" s="223"/>
      <c r="G2061" s="223"/>
      <c r="H2061" s="223"/>
      <c r="I2061" s="223"/>
      <c r="J2061" s="223"/>
      <c r="K2061" s="223"/>
      <c r="L2061" s="223"/>
      <c r="M2061" s="223"/>
      <c r="N2061" s="222"/>
      <c r="O2061" s="222"/>
      <c r="P2061" s="222"/>
      <c r="Q2061" s="222"/>
      <c r="R2061" s="223"/>
      <c r="S2061" s="223"/>
      <c r="T2061" s="223"/>
      <c r="U2061" s="223"/>
      <c r="V2061" s="223"/>
      <c r="W2061" s="223"/>
      <c r="X2061" s="223"/>
      <c r="Y2061" s="223"/>
      <c r="Z2061" s="212"/>
      <c r="AA2061" s="212"/>
      <c r="AB2061" s="212"/>
      <c r="AC2061" s="212"/>
      <c r="AD2061" s="212"/>
      <c r="AE2061" s="212"/>
      <c r="AF2061" s="212"/>
      <c r="AG2061" s="212" t="s">
        <v>289</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ht="22.5" outlineLevel="1" x14ac:dyDescent="0.2">
      <c r="A2062" s="235">
        <v>504</v>
      </c>
      <c r="B2062" s="236" t="s">
        <v>2521</v>
      </c>
      <c r="C2062" s="245" t="s">
        <v>2522</v>
      </c>
      <c r="D2062" s="237" t="s">
        <v>368</v>
      </c>
      <c r="E2062" s="238">
        <v>1</v>
      </c>
      <c r="F2062" s="239"/>
      <c r="G2062" s="240">
        <f>ROUND(E2062*F2062,2)</f>
        <v>0</v>
      </c>
      <c r="H2062" s="239"/>
      <c r="I2062" s="240">
        <f>ROUND(E2062*H2062,2)</f>
        <v>0</v>
      </c>
      <c r="J2062" s="239"/>
      <c r="K2062" s="240">
        <f>ROUND(E2062*J2062,2)</f>
        <v>0</v>
      </c>
      <c r="L2062" s="240">
        <v>21</v>
      </c>
      <c r="M2062" s="240">
        <f>G2062*(1+L2062/100)</f>
        <v>0</v>
      </c>
      <c r="N2062" s="238">
        <v>9.0999999999999998E-2</v>
      </c>
      <c r="O2062" s="238">
        <f>ROUND(E2062*N2062,2)</f>
        <v>0.09</v>
      </c>
      <c r="P2062" s="238">
        <v>0</v>
      </c>
      <c r="Q2062" s="238">
        <f>ROUND(E2062*P2062,2)</f>
        <v>0</v>
      </c>
      <c r="R2062" s="240"/>
      <c r="S2062" s="240" t="s">
        <v>649</v>
      </c>
      <c r="T2062" s="241" t="s">
        <v>259</v>
      </c>
      <c r="U2062" s="223">
        <v>0</v>
      </c>
      <c r="V2062" s="223">
        <f>ROUND(E2062*U2062,2)</f>
        <v>0</v>
      </c>
      <c r="W2062" s="223"/>
      <c r="X2062" s="223" t="s">
        <v>462</v>
      </c>
      <c r="Y2062" s="223" t="s">
        <v>261</v>
      </c>
      <c r="Z2062" s="212"/>
      <c r="AA2062" s="212"/>
      <c r="AB2062" s="212"/>
      <c r="AC2062" s="212"/>
      <c r="AD2062" s="212"/>
      <c r="AE2062" s="212"/>
      <c r="AF2062" s="212"/>
      <c r="AG2062" s="212" t="s">
        <v>463</v>
      </c>
      <c r="AH2062" s="212"/>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2" x14ac:dyDescent="0.2">
      <c r="A2063" s="219"/>
      <c r="B2063" s="220"/>
      <c r="C2063" s="247" t="s">
        <v>2523</v>
      </c>
      <c r="D2063" s="225"/>
      <c r="E2063" s="226">
        <v>1</v>
      </c>
      <c r="F2063" s="223"/>
      <c r="G2063" s="223"/>
      <c r="H2063" s="223"/>
      <c r="I2063" s="223"/>
      <c r="J2063" s="223"/>
      <c r="K2063" s="223"/>
      <c r="L2063" s="223"/>
      <c r="M2063" s="223"/>
      <c r="N2063" s="222"/>
      <c r="O2063" s="222"/>
      <c r="P2063" s="222"/>
      <c r="Q2063" s="222"/>
      <c r="R2063" s="223"/>
      <c r="S2063" s="223"/>
      <c r="T2063" s="223"/>
      <c r="U2063" s="223"/>
      <c r="V2063" s="223"/>
      <c r="W2063" s="223"/>
      <c r="X2063" s="223"/>
      <c r="Y2063" s="223"/>
      <c r="Z2063" s="212"/>
      <c r="AA2063" s="212"/>
      <c r="AB2063" s="212"/>
      <c r="AC2063" s="212"/>
      <c r="AD2063" s="212"/>
      <c r="AE2063" s="212"/>
      <c r="AF2063" s="212"/>
      <c r="AG2063" s="212" t="s">
        <v>289</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ht="22.5" outlineLevel="1" x14ac:dyDescent="0.2">
      <c r="A2064" s="235">
        <v>505</v>
      </c>
      <c r="B2064" s="236" t="s">
        <v>2524</v>
      </c>
      <c r="C2064" s="245" t="s">
        <v>2525</v>
      </c>
      <c r="D2064" s="237" t="s">
        <v>368</v>
      </c>
      <c r="E2064" s="238">
        <v>1</v>
      </c>
      <c r="F2064" s="239"/>
      <c r="G2064" s="240">
        <f>ROUND(E2064*F2064,2)</f>
        <v>0</v>
      </c>
      <c r="H2064" s="239"/>
      <c r="I2064" s="240">
        <f>ROUND(E2064*H2064,2)</f>
        <v>0</v>
      </c>
      <c r="J2064" s="239"/>
      <c r="K2064" s="240">
        <f>ROUND(E2064*J2064,2)</f>
        <v>0</v>
      </c>
      <c r="L2064" s="240">
        <v>21</v>
      </c>
      <c r="M2064" s="240">
        <f>G2064*(1+L2064/100)</f>
        <v>0</v>
      </c>
      <c r="N2064" s="238">
        <v>9.0999999999999998E-2</v>
      </c>
      <c r="O2064" s="238">
        <f>ROUND(E2064*N2064,2)</f>
        <v>0.09</v>
      </c>
      <c r="P2064" s="238">
        <v>0</v>
      </c>
      <c r="Q2064" s="238">
        <f>ROUND(E2064*P2064,2)</f>
        <v>0</v>
      </c>
      <c r="R2064" s="240"/>
      <c r="S2064" s="240" t="s">
        <v>649</v>
      </c>
      <c r="T2064" s="241" t="s">
        <v>259</v>
      </c>
      <c r="U2064" s="223">
        <v>0</v>
      </c>
      <c r="V2064" s="223">
        <f>ROUND(E2064*U2064,2)</f>
        <v>0</v>
      </c>
      <c r="W2064" s="223"/>
      <c r="X2064" s="223" t="s">
        <v>462</v>
      </c>
      <c r="Y2064" s="223" t="s">
        <v>261</v>
      </c>
      <c r="Z2064" s="212"/>
      <c r="AA2064" s="212"/>
      <c r="AB2064" s="212"/>
      <c r="AC2064" s="212"/>
      <c r="AD2064" s="212"/>
      <c r="AE2064" s="212"/>
      <c r="AF2064" s="212"/>
      <c r="AG2064" s="212" t="s">
        <v>463</v>
      </c>
      <c r="AH2064" s="212"/>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2" x14ac:dyDescent="0.2">
      <c r="A2065" s="219"/>
      <c r="B2065" s="220"/>
      <c r="C2065" s="247" t="s">
        <v>2526</v>
      </c>
      <c r="D2065" s="225"/>
      <c r="E2065" s="226">
        <v>1</v>
      </c>
      <c r="F2065" s="223"/>
      <c r="G2065" s="223"/>
      <c r="H2065" s="223"/>
      <c r="I2065" s="223"/>
      <c r="J2065" s="223"/>
      <c r="K2065" s="223"/>
      <c r="L2065" s="223"/>
      <c r="M2065" s="223"/>
      <c r="N2065" s="222"/>
      <c r="O2065" s="222"/>
      <c r="P2065" s="222"/>
      <c r="Q2065" s="222"/>
      <c r="R2065" s="223"/>
      <c r="S2065" s="223"/>
      <c r="T2065" s="223"/>
      <c r="U2065" s="223"/>
      <c r="V2065" s="223"/>
      <c r="W2065" s="223"/>
      <c r="X2065" s="223"/>
      <c r="Y2065" s="223"/>
      <c r="Z2065" s="212"/>
      <c r="AA2065" s="212"/>
      <c r="AB2065" s="212"/>
      <c r="AC2065" s="212"/>
      <c r="AD2065" s="212"/>
      <c r="AE2065" s="212"/>
      <c r="AF2065" s="212"/>
      <c r="AG2065" s="212" t="s">
        <v>289</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ht="22.5" outlineLevel="1" x14ac:dyDescent="0.2">
      <c r="A2066" s="235">
        <v>506</v>
      </c>
      <c r="B2066" s="236" t="s">
        <v>2527</v>
      </c>
      <c r="C2066" s="245" t="s">
        <v>2528</v>
      </c>
      <c r="D2066" s="237" t="s">
        <v>1278</v>
      </c>
      <c r="E2066" s="238">
        <v>1</v>
      </c>
      <c r="F2066" s="239"/>
      <c r="G2066" s="240">
        <f>ROUND(E2066*F2066,2)</f>
        <v>0</v>
      </c>
      <c r="H2066" s="239"/>
      <c r="I2066" s="240">
        <f>ROUND(E2066*H2066,2)</f>
        <v>0</v>
      </c>
      <c r="J2066" s="239"/>
      <c r="K2066" s="240">
        <f>ROUND(E2066*J2066,2)</f>
        <v>0</v>
      </c>
      <c r="L2066" s="240">
        <v>21</v>
      </c>
      <c r="M2066" s="240">
        <f>G2066*(1+L2066/100)</f>
        <v>0</v>
      </c>
      <c r="N2066" s="238">
        <v>0.03</v>
      </c>
      <c r="O2066" s="238">
        <f>ROUND(E2066*N2066,2)</f>
        <v>0.03</v>
      </c>
      <c r="P2066" s="238">
        <v>0</v>
      </c>
      <c r="Q2066" s="238">
        <f>ROUND(E2066*P2066,2)</f>
        <v>0</v>
      </c>
      <c r="R2066" s="240"/>
      <c r="S2066" s="240" t="s">
        <v>649</v>
      </c>
      <c r="T2066" s="241" t="s">
        <v>259</v>
      </c>
      <c r="U2066" s="223">
        <v>0</v>
      </c>
      <c r="V2066" s="223">
        <f>ROUND(E2066*U2066,2)</f>
        <v>0</v>
      </c>
      <c r="W2066" s="223"/>
      <c r="X2066" s="223" t="s">
        <v>462</v>
      </c>
      <c r="Y2066" s="223" t="s">
        <v>261</v>
      </c>
      <c r="Z2066" s="212"/>
      <c r="AA2066" s="212"/>
      <c r="AB2066" s="212"/>
      <c r="AC2066" s="212"/>
      <c r="AD2066" s="212"/>
      <c r="AE2066" s="212"/>
      <c r="AF2066" s="212"/>
      <c r="AG2066" s="212" t="s">
        <v>463</v>
      </c>
      <c r="AH2066" s="212"/>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2" x14ac:dyDescent="0.2">
      <c r="A2067" s="219"/>
      <c r="B2067" s="220"/>
      <c r="C2067" s="247" t="s">
        <v>2529</v>
      </c>
      <c r="D2067" s="225"/>
      <c r="E2067" s="226">
        <v>1</v>
      </c>
      <c r="F2067" s="223"/>
      <c r="G2067" s="223"/>
      <c r="H2067" s="223"/>
      <c r="I2067" s="223"/>
      <c r="J2067" s="223"/>
      <c r="K2067" s="223"/>
      <c r="L2067" s="223"/>
      <c r="M2067" s="223"/>
      <c r="N2067" s="222"/>
      <c r="O2067" s="222"/>
      <c r="P2067" s="222"/>
      <c r="Q2067" s="222"/>
      <c r="R2067" s="223"/>
      <c r="S2067" s="223"/>
      <c r="T2067" s="223"/>
      <c r="U2067" s="223"/>
      <c r="V2067" s="223"/>
      <c r="W2067" s="223"/>
      <c r="X2067" s="223"/>
      <c r="Y2067" s="223"/>
      <c r="Z2067" s="212"/>
      <c r="AA2067" s="212"/>
      <c r="AB2067" s="212"/>
      <c r="AC2067" s="212"/>
      <c r="AD2067" s="212"/>
      <c r="AE2067" s="212"/>
      <c r="AF2067" s="212"/>
      <c r="AG2067" s="212" t="s">
        <v>289</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1" x14ac:dyDescent="0.2">
      <c r="A2068" s="219">
        <v>507</v>
      </c>
      <c r="B2068" s="220" t="s">
        <v>2373</v>
      </c>
      <c r="C2068" s="273" t="s">
        <v>2374</v>
      </c>
      <c r="D2068" s="221" t="s">
        <v>0</v>
      </c>
      <c r="E2068" s="265"/>
      <c r="F2068" s="224"/>
      <c r="G2068" s="223">
        <f>ROUND(E2068*F2068,2)</f>
        <v>0</v>
      </c>
      <c r="H2068" s="224"/>
      <c r="I2068" s="223">
        <f>ROUND(E2068*H2068,2)</f>
        <v>0</v>
      </c>
      <c r="J2068" s="224"/>
      <c r="K2068" s="223">
        <f>ROUND(E2068*J2068,2)</f>
        <v>0</v>
      </c>
      <c r="L2068" s="223">
        <v>21</v>
      </c>
      <c r="M2068" s="223">
        <f>G2068*(1+L2068/100)</f>
        <v>0</v>
      </c>
      <c r="N2068" s="222">
        <v>0</v>
      </c>
      <c r="O2068" s="222">
        <f>ROUND(E2068*N2068,2)</f>
        <v>0</v>
      </c>
      <c r="P2068" s="222">
        <v>0</v>
      </c>
      <c r="Q2068" s="222">
        <f>ROUND(E2068*P2068,2)</f>
        <v>0</v>
      </c>
      <c r="R2068" s="223" t="s">
        <v>1529</v>
      </c>
      <c r="S2068" s="223" t="s">
        <v>258</v>
      </c>
      <c r="T2068" s="223" t="s">
        <v>258</v>
      </c>
      <c r="U2068" s="223">
        <v>0</v>
      </c>
      <c r="V2068" s="223">
        <f>ROUND(E2068*U2068,2)</f>
        <v>0</v>
      </c>
      <c r="W2068" s="223"/>
      <c r="X2068" s="223" t="s">
        <v>1580</v>
      </c>
      <c r="Y2068" s="223" t="s">
        <v>261</v>
      </c>
      <c r="Z2068" s="212"/>
      <c r="AA2068" s="212"/>
      <c r="AB2068" s="212"/>
      <c r="AC2068" s="212"/>
      <c r="AD2068" s="212"/>
      <c r="AE2068" s="212"/>
      <c r="AF2068" s="212"/>
      <c r="AG2068" s="212" t="s">
        <v>1581</v>
      </c>
      <c r="AH2068" s="212"/>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2" x14ac:dyDescent="0.2">
      <c r="A2069" s="219"/>
      <c r="B2069" s="220"/>
      <c r="C2069" s="274" t="s">
        <v>1697</v>
      </c>
      <c r="D2069" s="266"/>
      <c r="E2069" s="266"/>
      <c r="F2069" s="266"/>
      <c r="G2069" s="266"/>
      <c r="H2069" s="223"/>
      <c r="I2069" s="223"/>
      <c r="J2069" s="223"/>
      <c r="K2069" s="223"/>
      <c r="L2069" s="223"/>
      <c r="M2069" s="223"/>
      <c r="N2069" s="222"/>
      <c r="O2069" s="222"/>
      <c r="P2069" s="222"/>
      <c r="Q2069" s="222"/>
      <c r="R2069" s="223"/>
      <c r="S2069" s="223"/>
      <c r="T2069" s="223"/>
      <c r="U2069" s="223"/>
      <c r="V2069" s="223"/>
      <c r="W2069" s="223"/>
      <c r="X2069" s="223"/>
      <c r="Y2069" s="223"/>
      <c r="Z2069" s="212"/>
      <c r="AA2069" s="212"/>
      <c r="AB2069" s="212"/>
      <c r="AC2069" s="212"/>
      <c r="AD2069" s="212"/>
      <c r="AE2069" s="212"/>
      <c r="AF2069" s="212"/>
      <c r="AG2069" s="212" t="s">
        <v>300</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x14ac:dyDescent="0.2">
      <c r="A2070" s="228" t="s">
        <v>253</v>
      </c>
      <c r="B2070" s="229" t="s">
        <v>195</v>
      </c>
      <c r="C2070" s="244" t="s">
        <v>196</v>
      </c>
      <c r="D2070" s="230"/>
      <c r="E2070" s="231"/>
      <c r="F2070" s="232"/>
      <c r="G2070" s="232">
        <f>SUMIF(AG2071:AG2156,"&lt;&gt;NOR",G2071:G2156)</f>
        <v>0</v>
      </c>
      <c r="H2070" s="232"/>
      <c r="I2070" s="232">
        <f>SUM(I2071:I2156)</f>
        <v>0</v>
      </c>
      <c r="J2070" s="232"/>
      <c r="K2070" s="232">
        <f>SUM(K2071:K2156)</f>
        <v>0</v>
      </c>
      <c r="L2070" s="232"/>
      <c r="M2070" s="232">
        <f>SUM(M2071:M2156)</f>
        <v>0</v>
      </c>
      <c r="N2070" s="231"/>
      <c r="O2070" s="231">
        <f>SUM(O2071:O2156)</f>
        <v>4.7300000000000004</v>
      </c>
      <c r="P2070" s="231"/>
      <c r="Q2070" s="231">
        <f>SUM(Q2071:Q2156)</f>
        <v>0</v>
      </c>
      <c r="R2070" s="232"/>
      <c r="S2070" s="232"/>
      <c r="T2070" s="233"/>
      <c r="U2070" s="227"/>
      <c r="V2070" s="227">
        <f>SUM(V2071:V2156)</f>
        <v>248.21</v>
      </c>
      <c r="W2070" s="227"/>
      <c r="X2070" s="227"/>
      <c r="Y2070" s="227"/>
      <c r="AG2070" t="s">
        <v>254</v>
      </c>
    </row>
    <row r="2071" spans="1:60" ht="33.75" outlineLevel="1" x14ac:dyDescent="0.2">
      <c r="A2071" s="235">
        <v>508</v>
      </c>
      <c r="B2071" s="236" t="s">
        <v>2530</v>
      </c>
      <c r="C2071" s="245" t="s">
        <v>2531</v>
      </c>
      <c r="D2071" s="237" t="s">
        <v>321</v>
      </c>
      <c r="E2071" s="238">
        <v>181.3904</v>
      </c>
      <c r="F2071" s="239"/>
      <c r="G2071" s="240">
        <f>ROUND(E2071*F2071,2)</f>
        <v>0</v>
      </c>
      <c r="H2071" s="239"/>
      <c r="I2071" s="240">
        <f>ROUND(E2071*H2071,2)</f>
        <v>0</v>
      </c>
      <c r="J2071" s="239"/>
      <c r="K2071" s="240">
        <f>ROUND(E2071*J2071,2)</f>
        <v>0</v>
      </c>
      <c r="L2071" s="240">
        <v>21</v>
      </c>
      <c r="M2071" s="240">
        <f>G2071*(1+L2071/100)</f>
        <v>0</v>
      </c>
      <c r="N2071" s="238">
        <v>2.1000000000000001E-4</v>
      </c>
      <c r="O2071" s="238">
        <f>ROUND(E2071*N2071,2)</f>
        <v>0.04</v>
      </c>
      <c r="P2071" s="238">
        <v>0</v>
      </c>
      <c r="Q2071" s="238">
        <f>ROUND(E2071*P2071,2)</f>
        <v>0</v>
      </c>
      <c r="R2071" s="240" t="s">
        <v>2532</v>
      </c>
      <c r="S2071" s="240" t="s">
        <v>258</v>
      </c>
      <c r="T2071" s="241" t="s">
        <v>258</v>
      </c>
      <c r="U2071" s="223">
        <v>0.05</v>
      </c>
      <c r="V2071" s="223">
        <f>ROUND(E2071*U2071,2)</f>
        <v>9.07</v>
      </c>
      <c r="W2071" s="223"/>
      <c r="X2071" s="223" t="s">
        <v>297</v>
      </c>
      <c r="Y2071" s="223" t="s">
        <v>261</v>
      </c>
      <c r="Z2071" s="212"/>
      <c r="AA2071" s="212"/>
      <c r="AB2071" s="212"/>
      <c r="AC2071" s="212"/>
      <c r="AD2071" s="212"/>
      <c r="AE2071" s="212"/>
      <c r="AF2071" s="212"/>
      <c r="AG2071" s="212" t="s">
        <v>298</v>
      </c>
      <c r="AH2071" s="212"/>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2" x14ac:dyDescent="0.2">
      <c r="A2072" s="219"/>
      <c r="B2072" s="220"/>
      <c r="C2072" s="247" t="s">
        <v>2533</v>
      </c>
      <c r="D2072" s="225"/>
      <c r="E2072" s="226">
        <v>18.6814</v>
      </c>
      <c r="F2072" s="223"/>
      <c r="G2072" s="223"/>
      <c r="H2072" s="223"/>
      <c r="I2072" s="223"/>
      <c r="J2072" s="223"/>
      <c r="K2072" s="223"/>
      <c r="L2072" s="223"/>
      <c r="M2072" s="223"/>
      <c r="N2072" s="222"/>
      <c r="O2072" s="222"/>
      <c r="P2072" s="222"/>
      <c r="Q2072" s="222"/>
      <c r="R2072" s="223"/>
      <c r="S2072" s="223"/>
      <c r="T2072" s="223"/>
      <c r="U2072" s="223"/>
      <c r="V2072" s="223"/>
      <c r="W2072" s="223"/>
      <c r="X2072" s="223"/>
      <c r="Y2072" s="223"/>
      <c r="Z2072" s="212"/>
      <c r="AA2072" s="212"/>
      <c r="AB2072" s="212"/>
      <c r="AC2072" s="212"/>
      <c r="AD2072" s="212"/>
      <c r="AE2072" s="212"/>
      <c r="AF2072" s="212"/>
      <c r="AG2072" s="212" t="s">
        <v>289</v>
      </c>
      <c r="AH2072" s="212">
        <v>5</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47" t="s">
        <v>2534</v>
      </c>
      <c r="D2073" s="225"/>
      <c r="E2073" s="226">
        <v>0.309</v>
      </c>
      <c r="F2073" s="223"/>
      <c r="G2073" s="223"/>
      <c r="H2073" s="223"/>
      <c r="I2073" s="223"/>
      <c r="J2073" s="223"/>
      <c r="K2073" s="223"/>
      <c r="L2073" s="223"/>
      <c r="M2073" s="223"/>
      <c r="N2073" s="222"/>
      <c r="O2073" s="222"/>
      <c r="P2073" s="222"/>
      <c r="Q2073" s="222"/>
      <c r="R2073" s="223"/>
      <c r="S2073" s="223"/>
      <c r="T2073" s="223"/>
      <c r="U2073" s="223"/>
      <c r="V2073" s="223"/>
      <c r="W2073" s="223"/>
      <c r="X2073" s="223"/>
      <c r="Y2073" s="223"/>
      <c r="Z2073" s="212"/>
      <c r="AA2073" s="212"/>
      <c r="AB2073" s="212"/>
      <c r="AC2073" s="212"/>
      <c r="AD2073" s="212"/>
      <c r="AE2073" s="212"/>
      <c r="AF2073" s="212"/>
      <c r="AG2073" s="212" t="s">
        <v>289</v>
      </c>
      <c r="AH2073" s="212">
        <v>5</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
      <c r="A2074" s="219"/>
      <c r="B2074" s="220"/>
      <c r="C2074" s="247" t="s">
        <v>2535</v>
      </c>
      <c r="D2074" s="225"/>
      <c r="E2074" s="226">
        <v>162.4</v>
      </c>
      <c r="F2074" s="223"/>
      <c r="G2074" s="223"/>
      <c r="H2074" s="223"/>
      <c r="I2074" s="223"/>
      <c r="J2074" s="223"/>
      <c r="K2074" s="223"/>
      <c r="L2074" s="223"/>
      <c r="M2074" s="223"/>
      <c r="N2074" s="222"/>
      <c r="O2074" s="222"/>
      <c r="P2074" s="222"/>
      <c r="Q2074" s="222"/>
      <c r="R2074" s="223"/>
      <c r="S2074" s="223"/>
      <c r="T2074" s="223"/>
      <c r="U2074" s="223"/>
      <c r="V2074" s="223"/>
      <c r="W2074" s="223"/>
      <c r="X2074" s="223"/>
      <c r="Y2074" s="223"/>
      <c r="Z2074" s="212"/>
      <c r="AA2074" s="212"/>
      <c r="AB2074" s="212"/>
      <c r="AC2074" s="212"/>
      <c r="AD2074" s="212"/>
      <c r="AE2074" s="212"/>
      <c r="AF2074" s="212"/>
      <c r="AG2074" s="212" t="s">
        <v>289</v>
      </c>
      <c r="AH2074" s="212">
        <v>5</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ht="22.5" outlineLevel="1" x14ac:dyDescent="0.2">
      <c r="A2075" s="235">
        <v>509</v>
      </c>
      <c r="B2075" s="236" t="s">
        <v>2536</v>
      </c>
      <c r="C2075" s="245" t="s">
        <v>2537</v>
      </c>
      <c r="D2075" s="237" t="s">
        <v>524</v>
      </c>
      <c r="E2075" s="238">
        <v>186.81399999999999</v>
      </c>
      <c r="F2075" s="239"/>
      <c r="G2075" s="240">
        <f>ROUND(E2075*F2075,2)</f>
        <v>0</v>
      </c>
      <c r="H2075" s="239"/>
      <c r="I2075" s="240">
        <f>ROUND(E2075*H2075,2)</f>
        <v>0</v>
      </c>
      <c r="J2075" s="239"/>
      <c r="K2075" s="240">
        <f>ROUND(E2075*J2075,2)</f>
        <v>0</v>
      </c>
      <c r="L2075" s="240">
        <v>21</v>
      </c>
      <c r="M2075" s="240">
        <f>G2075*(1+L2075/100)</f>
        <v>0</v>
      </c>
      <c r="N2075" s="238">
        <v>3.2000000000000003E-4</v>
      </c>
      <c r="O2075" s="238">
        <f>ROUND(E2075*N2075,2)</f>
        <v>0.06</v>
      </c>
      <c r="P2075" s="238">
        <v>0</v>
      </c>
      <c r="Q2075" s="238">
        <f>ROUND(E2075*P2075,2)</f>
        <v>0</v>
      </c>
      <c r="R2075" s="240" t="s">
        <v>2532</v>
      </c>
      <c r="S2075" s="240" t="s">
        <v>258</v>
      </c>
      <c r="T2075" s="241" t="s">
        <v>258</v>
      </c>
      <c r="U2075" s="223">
        <v>0.23599999999999999</v>
      </c>
      <c r="V2075" s="223">
        <f>ROUND(E2075*U2075,2)</f>
        <v>44.09</v>
      </c>
      <c r="W2075" s="223"/>
      <c r="X2075" s="223" t="s">
        <v>297</v>
      </c>
      <c r="Y2075" s="223" t="s">
        <v>261</v>
      </c>
      <c r="Z2075" s="212"/>
      <c r="AA2075" s="212"/>
      <c r="AB2075" s="212"/>
      <c r="AC2075" s="212"/>
      <c r="AD2075" s="212"/>
      <c r="AE2075" s="212"/>
      <c r="AF2075" s="212"/>
      <c r="AG2075" s="212" t="s">
        <v>298</v>
      </c>
      <c r="AH2075" s="212"/>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2" x14ac:dyDescent="0.2">
      <c r="A2076" s="219"/>
      <c r="B2076" s="220"/>
      <c r="C2076" s="247" t="s">
        <v>715</v>
      </c>
      <c r="D2076" s="225"/>
      <c r="E2076" s="226"/>
      <c r="F2076" s="223"/>
      <c r="G2076" s="223"/>
      <c r="H2076" s="223"/>
      <c r="I2076" s="223"/>
      <c r="J2076" s="223"/>
      <c r="K2076" s="223"/>
      <c r="L2076" s="223"/>
      <c r="M2076" s="223"/>
      <c r="N2076" s="222"/>
      <c r="O2076" s="222"/>
      <c r="P2076" s="222"/>
      <c r="Q2076" s="222"/>
      <c r="R2076" s="223"/>
      <c r="S2076" s="223"/>
      <c r="T2076" s="223"/>
      <c r="U2076" s="223"/>
      <c r="V2076" s="223"/>
      <c r="W2076" s="223"/>
      <c r="X2076" s="223"/>
      <c r="Y2076" s="223"/>
      <c r="Z2076" s="212"/>
      <c r="AA2076" s="212"/>
      <c r="AB2076" s="212"/>
      <c r="AC2076" s="212"/>
      <c r="AD2076" s="212"/>
      <c r="AE2076" s="212"/>
      <c r="AF2076" s="212"/>
      <c r="AG2076" s="212" t="s">
        <v>289</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
      <c r="A2077" s="219"/>
      <c r="B2077" s="220"/>
      <c r="C2077" s="247" t="s">
        <v>2538</v>
      </c>
      <c r="D2077" s="225"/>
      <c r="E2077" s="226">
        <v>11.98</v>
      </c>
      <c r="F2077" s="223"/>
      <c r="G2077" s="223"/>
      <c r="H2077" s="223"/>
      <c r="I2077" s="223"/>
      <c r="J2077" s="223"/>
      <c r="K2077" s="223"/>
      <c r="L2077" s="223"/>
      <c r="M2077" s="223"/>
      <c r="N2077" s="222"/>
      <c r="O2077" s="222"/>
      <c r="P2077" s="222"/>
      <c r="Q2077" s="222"/>
      <c r="R2077" s="223"/>
      <c r="S2077" s="223"/>
      <c r="T2077" s="223"/>
      <c r="U2077" s="223"/>
      <c r="V2077" s="223"/>
      <c r="W2077" s="223"/>
      <c r="X2077" s="223"/>
      <c r="Y2077" s="223"/>
      <c r="Z2077" s="212"/>
      <c r="AA2077" s="212"/>
      <c r="AB2077" s="212"/>
      <c r="AC2077" s="212"/>
      <c r="AD2077" s="212"/>
      <c r="AE2077" s="212"/>
      <c r="AF2077" s="212"/>
      <c r="AG2077" s="212" t="s">
        <v>289</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ht="22.5" outlineLevel="3" x14ac:dyDescent="0.2">
      <c r="A2078" s="219"/>
      <c r="B2078" s="220"/>
      <c r="C2078" s="247" t="s">
        <v>2539</v>
      </c>
      <c r="D2078" s="225"/>
      <c r="E2078" s="226">
        <v>22.428000000000001</v>
      </c>
      <c r="F2078" s="223"/>
      <c r="G2078" s="223"/>
      <c r="H2078" s="223"/>
      <c r="I2078" s="223"/>
      <c r="J2078" s="223"/>
      <c r="K2078" s="223"/>
      <c r="L2078" s="223"/>
      <c r="M2078" s="223"/>
      <c r="N2078" s="222"/>
      <c r="O2078" s="222"/>
      <c r="P2078" s="222"/>
      <c r="Q2078" s="222"/>
      <c r="R2078" s="223"/>
      <c r="S2078" s="223"/>
      <c r="T2078" s="223"/>
      <c r="U2078" s="223"/>
      <c r="V2078" s="223"/>
      <c r="W2078" s="223"/>
      <c r="X2078" s="223"/>
      <c r="Y2078" s="223"/>
      <c r="Z2078" s="212"/>
      <c r="AA2078" s="212"/>
      <c r="AB2078" s="212"/>
      <c r="AC2078" s="212"/>
      <c r="AD2078" s="212"/>
      <c r="AE2078" s="212"/>
      <c r="AF2078" s="212"/>
      <c r="AG2078" s="212" t="s">
        <v>289</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47" t="s">
        <v>2540</v>
      </c>
      <c r="D2079" s="225"/>
      <c r="E2079" s="226">
        <v>15.114000000000001</v>
      </c>
      <c r="F2079" s="223"/>
      <c r="G2079" s="223"/>
      <c r="H2079" s="223"/>
      <c r="I2079" s="223"/>
      <c r="J2079" s="223"/>
      <c r="K2079" s="223"/>
      <c r="L2079" s="223"/>
      <c r="M2079" s="223"/>
      <c r="N2079" s="222"/>
      <c r="O2079" s="222"/>
      <c r="P2079" s="222"/>
      <c r="Q2079" s="222"/>
      <c r="R2079" s="223"/>
      <c r="S2079" s="223"/>
      <c r="T2079" s="223"/>
      <c r="U2079" s="223"/>
      <c r="V2079" s="223"/>
      <c r="W2079" s="223"/>
      <c r="X2079" s="223"/>
      <c r="Y2079" s="223"/>
      <c r="Z2079" s="212"/>
      <c r="AA2079" s="212"/>
      <c r="AB2079" s="212"/>
      <c r="AC2079" s="212"/>
      <c r="AD2079" s="212"/>
      <c r="AE2079" s="212"/>
      <c r="AF2079" s="212"/>
      <c r="AG2079" s="212" t="s">
        <v>289</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47" t="s">
        <v>2541</v>
      </c>
      <c r="D2080" s="225"/>
      <c r="E2080" s="226">
        <v>10.42</v>
      </c>
      <c r="F2080" s="223"/>
      <c r="G2080" s="223"/>
      <c r="H2080" s="223"/>
      <c r="I2080" s="223"/>
      <c r="J2080" s="223"/>
      <c r="K2080" s="223"/>
      <c r="L2080" s="223"/>
      <c r="M2080" s="223"/>
      <c r="N2080" s="222"/>
      <c r="O2080" s="222"/>
      <c r="P2080" s="222"/>
      <c r="Q2080" s="222"/>
      <c r="R2080" s="223"/>
      <c r="S2080" s="223"/>
      <c r="T2080" s="223"/>
      <c r="U2080" s="223"/>
      <c r="V2080" s="223"/>
      <c r="W2080" s="223"/>
      <c r="X2080" s="223"/>
      <c r="Y2080" s="223"/>
      <c r="Z2080" s="212"/>
      <c r="AA2080" s="212"/>
      <c r="AB2080" s="212"/>
      <c r="AC2080" s="212"/>
      <c r="AD2080" s="212"/>
      <c r="AE2080" s="212"/>
      <c r="AF2080" s="212"/>
      <c r="AG2080" s="212" t="s">
        <v>289</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47" t="s">
        <v>2542</v>
      </c>
      <c r="D2081" s="225"/>
      <c r="E2081" s="226">
        <v>10.986000000000001</v>
      </c>
      <c r="F2081" s="223"/>
      <c r="G2081" s="223"/>
      <c r="H2081" s="223"/>
      <c r="I2081" s="223"/>
      <c r="J2081" s="223"/>
      <c r="K2081" s="223"/>
      <c r="L2081" s="223"/>
      <c r="M2081" s="223"/>
      <c r="N2081" s="222"/>
      <c r="O2081" s="222"/>
      <c r="P2081" s="222"/>
      <c r="Q2081" s="222"/>
      <c r="R2081" s="223"/>
      <c r="S2081" s="223"/>
      <c r="T2081" s="223"/>
      <c r="U2081" s="223"/>
      <c r="V2081" s="223"/>
      <c r="W2081" s="223"/>
      <c r="X2081" s="223"/>
      <c r="Y2081" s="223"/>
      <c r="Z2081" s="212"/>
      <c r="AA2081" s="212"/>
      <c r="AB2081" s="212"/>
      <c r="AC2081" s="212"/>
      <c r="AD2081" s="212"/>
      <c r="AE2081" s="212"/>
      <c r="AF2081" s="212"/>
      <c r="AG2081" s="212" t="s">
        <v>289</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19"/>
      <c r="B2082" s="220"/>
      <c r="C2082" s="247" t="s">
        <v>2543</v>
      </c>
      <c r="D2082" s="225"/>
      <c r="E2082" s="226">
        <v>15.864000000000001</v>
      </c>
      <c r="F2082" s="223"/>
      <c r="G2082" s="223"/>
      <c r="H2082" s="223"/>
      <c r="I2082" s="223"/>
      <c r="J2082" s="223"/>
      <c r="K2082" s="223"/>
      <c r="L2082" s="223"/>
      <c r="M2082" s="223"/>
      <c r="N2082" s="222"/>
      <c r="O2082" s="222"/>
      <c r="P2082" s="222"/>
      <c r="Q2082" s="222"/>
      <c r="R2082" s="223"/>
      <c r="S2082" s="223"/>
      <c r="T2082" s="223"/>
      <c r="U2082" s="223"/>
      <c r="V2082" s="223"/>
      <c r="W2082" s="223"/>
      <c r="X2082" s="223"/>
      <c r="Y2082" s="223"/>
      <c r="Z2082" s="212"/>
      <c r="AA2082" s="212"/>
      <c r="AB2082" s="212"/>
      <c r="AC2082" s="212"/>
      <c r="AD2082" s="212"/>
      <c r="AE2082" s="212"/>
      <c r="AF2082" s="212"/>
      <c r="AG2082" s="212" t="s">
        <v>289</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19"/>
      <c r="B2083" s="220"/>
      <c r="C2083" s="247" t="s">
        <v>2544</v>
      </c>
      <c r="D2083" s="225"/>
      <c r="E2083" s="226">
        <v>26.69</v>
      </c>
      <c r="F2083" s="223"/>
      <c r="G2083" s="223"/>
      <c r="H2083" s="223"/>
      <c r="I2083" s="223"/>
      <c r="J2083" s="223"/>
      <c r="K2083" s="223"/>
      <c r="L2083" s="223"/>
      <c r="M2083" s="223"/>
      <c r="N2083" s="222"/>
      <c r="O2083" s="222"/>
      <c r="P2083" s="222"/>
      <c r="Q2083" s="222"/>
      <c r="R2083" s="223"/>
      <c r="S2083" s="223"/>
      <c r="T2083" s="223"/>
      <c r="U2083" s="223"/>
      <c r="V2083" s="223"/>
      <c r="W2083" s="223"/>
      <c r="X2083" s="223"/>
      <c r="Y2083" s="223"/>
      <c r="Z2083" s="212"/>
      <c r="AA2083" s="212"/>
      <c r="AB2083" s="212"/>
      <c r="AC2083" s="212"/>
      <c r="AD2083" s="212"/>
      <c r="AE2083" s="212"/>
      <c r="AF2083" s="212"/>
      <c r="AG2083" s="212" t="s">
        <v>289</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47" t="s">
        <v>2545</v>
      </c>
      <c r="D2084" s="225"/>
      <c r="E2084" s="226">
        <v>21.7</v>
      </c>
      <c r="F2084" s="223"/>
      <c r="G2084" s="223"/>
      <c r="H2084" s="223"/>
      <c r="I2084" s="223"/>
      <c r="J2084" s="223"/>
      <c r="K2084" s="223"/>
      <c r="L2084" s="223"/>
      <c r="M2084" s="223"/>
      <c r="N2084" s="222"/>
      <c r="O2084" s="222"/>
      <c r="P2084" s="222"/>
      <c r="Q2084" s="222"/>
      <c r="R2084" s="223"/>
      <c r="S2084" s="223"/>
      <c r="T2084" s="223"/>
      <c r="U2084" s="223"/>
      <c r="V2084" s="223"/>
      <c r="W2084" s="223"/>
      <c r="X2084" s="223"/>
      <c r="Y2084" s="223"/>
      <c r="Z2084" s="212"/>
      <c r="AA2084" s="212"/>
      <c r="AB2084" s="212"/>
      <c r="AC2084" s="212"/>
      <c r="AD2084" s="212"/>
      <c r="AE2084" s="212"/>
      <c r="AF2084" s="212"/>
      <c r="AG2084" s="212" t="s">
        <v>289</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ht="22.5" outlineLevel="3" x14ac:dyDescent="0.2">
      <c r="A2085" s="219"/>
      <c r="B2085" s="220"/>
      <c r="C2085" s="247" t="s">
        <v>2546</v>
      </c>
      <c r="D2085" s="225"/>
      <c r="E2085" s="226">
        <v>18.266999999999999</v>
      </c>
      <c r="F2085" s="223"/>
      <c r="G2085" s="223"/>
      <c r="H2085" s="223"/>
      <c r="I2085" s="223"/>
      <c r="J2085" s="223"/>
      <c r="K2085" s="223"/>
      <c r="L2085" s="223"/>
      <c r="M2085" s="223"/>
      <c r="N2085" s="222"/>
      <c r="O2085" s="222"/>
      <c r="P2085" s="222"/>
      <c r="Q2085" s="222"/>
      <c r="R2085" s="223"/>
      <c r="S2085" s="223"/>
      <c r="T2085" s="223"/>
      <c r="U2085" s="223"/>
      <c r="V2085" s="223"/>
      <c r="W2085" s="223"/>
      <c r="X2085" s="223"/>
      <c r="Y2085" s="223"/>
      <c r="Z2085" s="212"/>
      <c r="AA2085" s="212"/>
      <c r="AB2085" s="212"/>
      <c r="AC2085" s="212"/>
      <c r="AD2085" s="212"/>
      <c r="AE2085" s="212"/>
      <c r="AF2085" s="212"/>
      <c r="AG2085" s="212" t="s">
        <v>289</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47" t="s">
        <v>2547</v>
      </c>
      <c r="D2086" s="225"/>
      <c r="E2086" s="226">
        <v>3.875</v>
      </c>
      <c r="F2086" s="223"/>
      <c r="G2086" s="223"/>
      <c r="H2086" s="223"/>
      <c r="I2086" s="223"/>
      <c r="J2086" s="223"/>
      <c r="K2086" s="223"/>
      <c r="L2086" s="223"/>
      <c r="M2086" s="223"/>
      <c r="N2086" s="222"/>
      <c r="O2086" s="222"/>
      <c r="P2086" s="222"/>
      <c r="Q2086" s="222"/>
      <c r="R2086" s="223"/>
      <c r="S2086" s="223"/>
      <c r="T2086" s="223"/>
      <c r="U2086" s="223"/>
      <c r="V2086" s="223"/>
      <c r="W2086" s="223"/>
      <c r="X2086" s="223"/>
      <c r="Y2086" s="223"/>
      <c r="Z2086" s="212"/>
      <c r="AA2086" s="212"/>
      <c r="AB2086" s="212"/>
      <c r="AC2086" s="212"/>
      <c r="AD2086" s="212"/>
      <c r="AE2086" s="212"/>
      <c r="AF2086" s="212"/>
      <c r="AG2086" s="212" t="s">
        <v>289</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
      <c r="A2087" s="219"/>
      <c r="B2087" s="220"/>
      <c r="C2087" s="247" t="s">
        <v>2548</v>
      </c>
      <c r="D2087" s="225"/>
      <c r="E2087" s="226">
        <v>1.5720000000000001</v>
      </c>
      <c r="F2087" s="223"/>
      <c r="G2087" s="223"/>
      <c r="H2087" s="223"/>
      <c r="I2087" s="223"/>
      <c r="J2087" s="223"/>
      <c r="K2087" s="223"/>
      <c r="L2087" s="223"/>
      <c r="M2087" s="223"/>
      <c r="N2087" s="222"/>
      <c r="O2087" s="222"/>
      <c r="P2087" s="222"/>
      <c r="Q2087" s="222"/>
      <c r="R2087" s="223"/>
      <c r="S2087" s="223"/>
      <c r="T2087" s="223"/>
      <c r="U2087" s="223"/>
      <c r="V2087" s="223"/>
      <c r="W2087" s="223"/>
      <c r="X2087" s="223"/>
      <c r="Y2087" s="223"/>
      <c r="Z2087" s="212"/>
      <c r="AA2087" s="212"/>
      <c r="AB2087" s="212"/>
      <c r="AC2087" s="212"/>
      <c r="AD2087" s="212"/>
      <c r="AE2087" s="212"/>
      <c r="AF2087" s="212"/>
      <c r="AG2087" s="212" t="s">
        <v>289</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19"/>
      <c r="B2088" s="220"/>
      <c r="C2088" s="247" t="s">
        <v>2549</v>
      </c>
      <c r="D2088" s="225"/>
      <c r="E2088" s="226">
        <v>4.2080000000000002</v>
      </c>
      <c r="F2088" s="223"/>
      <c r="G2088" s="223"/>
      <c r="H2088" s="223"/>
      <c r="I2088" s="223"/>
      <c r="J2088" s="223"/>
      <c r="K2088" s="223"/>
      <c r="L2088" s="223"/>
      <c r="M2088" s="223"/>
      <c r="N2088" s="222"/>
      <c r="O2088" s="222"/>
      <c r="P2088" s="222"/>
      <c r="Q2088" s="222"/>
      <c r="R2088" s="223"/>
      <c r="S2088" s="223"/>
      <c r="T2088" s="223"/>
      <c r="U2088" s="223"/>
      <c r="V2088" s="223"/>
      <c r="W2088" s="223"/>
      <c r="X2088" s="223"/>
      <c r="Y2088" s="223"/>
      <c r="Z2088" s="212"/>
      <c r="AA2088" s="212"/>
      <c r="AB2088" s="212"/>
      <c r="AC2088" s="212"/>
      <c r="AD2088" s="212"/>
      <c r="AE2088" s="212"/>
      <c r="AF2088" s="212"/>
      <c r="AG2088" s="212" t="s">
        <v>289</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
      <c r="A2089" s="219"/>
      <c r="B2089" s="220"/>
      <c r="C2089" s="247" t="s">
        <v>2550</v>
      </c>
      <c r="D2089" s="225"/>
      <c r="E2089" s="226">
        <v>4.78</v>
      </c>
      <c r="F2089" s="223"/>
      <c r="G2089" s="223"/>
      <c r="H2089" s="223"/>
      <c r="I2089" s="223"/>
      <c r="J2089" s="223"/>
      <c r="K2089" s="223"/>
      <c r="L2089" s="223"/>
      <c r="M2089" s="223"/>
      <c r="N2089" s="222"/>
      <c r="O2089" s="222"/>
      <c r="P2089" s="222"/>
      <c r="Q2089" s="222"/>
      <c r="R2089" s="223"/>
      <c r="S2089" s="223"/>
      <c r="T2089" s="223"/>
      <c r="U2089" s="223"/>
      <c r="V2089" s="223"/>
      <c r="W2089" s="223"/>
      <c r="X2089" s="223"/>
      <c r="Y2089" s="223"/>
      <c r="Z2089" s="212"/>
      <c r="AA2089" s="212"/>
      <c r="AB2089" s="212"/>
      <c r="AC2089" s="212"/>
      <c r="AD2089" s="212"/>
      <c r="AE2089" s="212"/>
      <c r="AF2089" s="212"/>
      <c r="AG2089" s="212" t="s">
        <v>289</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
      <c r="A2090" s="219"/>
      <c r="B2090" s="220"/>
      <c r="C2090" s="247" t="s">
        <v>740</v>
      </c>
      <c r="D2090" s="225"/>
      <c r="E2090" s="226"/>
      <c r="F2090" s="223"/>
      <c r="G2090" s="223"/>
      <c r="H2090" s="223"/>
      <c r="I2090" s="223"/>
      <c r="J2090" s="223"/>
      <c r="K2090" s="223"/>
      <c r="L2090" s="223"/>
      <c r="M2090" s="223"/>
      <c r="N2090" s="222"/>
      <c r="O2090" s="222"/>
      <c r="P2090" s="222"/>
      <c r="Q2090" s="222"/>
      <c r="R2090" s="223"/>
      <c r="S2090" s="223"/>
      <c r="T2090" s="223"/>
      <c r="U2090" s="223"/>
      <c r="V2090" s="223"/>
      <c r="W2090" s="223"/>
      <c r="X2090" s="223"/>
      <c r="Y2090" s="223"/>
      <c r="Z2090" s="212"/>
      <c r="AA2090" s="212"/>
      <c r="AB2090" s="212"/>
      <c r="AC2090" s="212"/>
      <c r="AD2090" s="212"/>
      <c r="AE2090" s="212"/>
      <c r="AF2090" s="212"/>
      <c r="AG2090" s="212" t="s">
        <v>289</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47" t="s">
        <v>1653</v>
      </c>
      <c r="D2091" s="225"/>
      <c r="E2091" s="226">
        <v>5.6349999999999998</v>
      </c>
      <c r="F2091" s="223"/>
      <c r="G2091" s="223"/>
      <c r="H2091" s="223"/>
      <c r="I2091" s="223"/>
      <c r="J2091" s="223"/>
      <c r="K2091" s="223"/>
      <c r="L2091" s="223"/>
      <c r="M2091" s="223"/>
      <c r="N2091" s="222"/>
      <c r="O2091" s="222"/>
      <c r="P2091" s="222"/>
      <c r="Q2091" s="222"/>
      <c r="R2091" s="223"/>
      <c r="S2091" s="223"/>
      <c r="T2091" s="223"/>
      <c r="U2091" s="223"/>
      <c r="V2091" s="223"/>
      <c r="W2091" s="223"/>
      <c r="X2091" s="223"/>
      <c r="Y2091" s="223"/>
      <c r="Z2091" s="212"/>
      <c r="AA2091" s="212"/>
      <c r="AB2091" s="212"/>
      <c r="AC2091" s="212"/>
      <c r="AD2091" s="212"/>
      <c r="AE2091" s="212"/>
      <c r="AF2091" s="212"/>
      <c r="AG2091" s="212" t="s">
        <v>289</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47" t="s">
        <v>2551</v>
      </c>
      <c r="D2092" s="225"/>
      <c r="E2092" s="226">
        <v>4.9400000000000004</v>
      </c>
      <c r="F2092" s="223"/>
      <c r="G2092" s="223"/>
      <c r="H2092" s="223"/>
      <c r="I2092" s="223"/>
      <c r="J2092" s="223"/>
      <c r="K2092" s="223"/>
      <c r="L2092" s="223"/>
      <c r="M2092" s="223"/>
      <c r="N2092" s="222"/>
      <c r="O2092" s="222"/>
      <c r="P2092" s="222"/>
      <c r="Q2092" s="222"/>
      <c r="R2092" s="223"/>
      <c r="S2092" s="223"/>
      <c r="T2092" s="223"/>
      <c r="U2092" s="223"/>
      <c r="V2092" s="223"/>
      <c r="W2092" s="223"/>
      <c r="X2092" s="223"/>
      <c r="Y2092" s="223"/>
      <c r="Z2092" s="212"/>
      <c r="AA2092" s="212"/>
      <c r="AB2092" s="212"/>
      <c r="AC2092" s="212"/>
      <c r="AD2092" s="212"/>
      <c r="AE2092" s="212"/>
      <c r="AF2092" s="212"/>
      <c r="AG2092" s="212" t="s">
        <v>289</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47" t="s">
        <v>723</v>
      </c>
      <c r="D2093" s="225"/>
      <c r="E2093" s="226"/>
      <c r="F2093" s="223"/>
      <c r="G2093" s="223"/>
      <c r="H2093" s="223"/>
      <c r="I2093" s="223"/>
      <c r="J2093" s="223"/>
      <c r="K2093" s="223"/>
      <c r="L2093" s="223"/>
      <c r="M2093" s="223"/>
      <c r="N2093" s="222"/>
      <c r="O2093" s="222"/>
      <c r="P2093" s="222"/>
      <c r="Q2093" s="222"/>
      <c r="R2093" s="223"/>
      <c r="S2093" s="223"/>
      <c r="T2093" s="223"/>
      <c r="U2093" s="223"/>
      <c r="V2093" s="223"/>
      <c r="W2093" s="223"/>
      <c r="X2093" s="223"/>
      <c r="Y2093" s="223"/>
      <c r="Z2093" s="212"/>
      <c r="AA2093" s="212"/>
      <c r="AB2093" s="212"/>
      <c r="AC2093" s="212"/>
      <c r="AD2093" s="212"/>
      <c r="AE2093" s="212"/>
      <c r="AF2093" s="212"/>
      <c r="AG2093" s="212" t="s">
        <v>289</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47" t="s">
        <v>2552</v>
      </c>
      <c r="D2094" s="225"/>
      <c r="E2094" s="226">
        <v>8.3550000000000004</v>
      </c>
      <c r="F2094" s="223"/>
      <c r="G2094" s="223"/>
      <c r="H2094" s="223"/>
      <c r="I2094" s="223"/>
      <c r="J2094" s="223"/>
      <c r="K2094" s="223"/>
      <c r="L2094" s="223"/>
      <c r="M2094" s="223"/>
      <c r="N2094" s="222"/>
      <c r="O2094" s="222"/>
      <c r="P2094" s="222"/>
      <c r="Q2094" s="222"/>
      <c r="R2094" s="223"/>
      <c r="S2094" s="223"/>
      <c r="T2094" s="223"/>
      <c r="U2094" s="223"/>
      <c r="V2094" s="223"/>
      <c r="W2094" s="223"/>
      <c r="X2094" s="223"/>
      <c r="Y2094" s="223"/>
      <c r="Z2094" s="212"/>
      <c r="AA2094" s="212"/>
      <c r="AB2094" s="212"/>
      <c r="AC2094" s="212"/>
      <c r="AD2094" s="212"/>
      <c r="AE2094" s="212"/>
      <c r="AF2094" s="212"/>
      <c r="AG2094" s="212" t="s">
        <v>289</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ht="22.5" outlineLevel="1" x14ac:dyDescent="0.2">
      <c r="A2095" s="235">
        <v>510</v>
      </c>
      <c r="B2095" s="236" t="s">
        <v>2553</v>
      </c>
      <c r="C2095" s="245" t="s">
        <v>2554</v>
      </c>
      <c r="D2095" s="237" t="s">
        <v>524</v>
      </c>
      <c r="E2095" s="238">
        <v>3.09</v>
      </c>
      <c r="F2095" s="239"/>
      <c r="G2095" s="240">
        <f>ROUND(E2095*F2095,2)</f>
        <v>0</v>
      </c>
      <c r="H2095" s="239"/>
      <c r="I2095" s="240">
        <f>ROUND(E2095*H2095,2)</f>
        <v>0</v>
      </c>
      <c r="J2095" s="239"/>
      <c r="K2095" s="240">
        <f>ROUND(E2095*J2095,2)</f>
        <v>0</v>
      </c>
      <c r="L2095" s="240">
        <v>21</v>
      </c>
      <c r="M2095" s="240">
        <f>G2095*(1+L2095/100)</f>
        <v>0</v>
      </c>
      <c r="N2095" s="238">
        <v>3.2000000000000003E-4</v>
      </c>
      <c r="O2095" s="238">
        <f>ROUND(E2095*N2095,2)</f>
        <v>0</v>
      </c>
      <c r="P2095" s="238">
        <v>0</v>
      </c>
      <c r="Q2095" s="238">
        <f>ROUND(E2095*P2095,2)</f>
        <v>0</v>
      </c>
      <c r="R2095" s="240" t="s">
        <v>2532</v>
      </c>
      <c r="S2095" s="240" t="s">
        <v>258</v>
      </c>
      <c r="T2095" s="241" t="s">
        <v>258</v>
      </c>
      <c r="U2095" s="223">
        <v>0.377</v>
      </c>
      <c r="V2095" s="223">
        <f>ROUND(E2095*U2095,2)</f>
        <v>1.1599999999999999</v>
      </c>
      <c r="W2095" s="223"/>
      <c r="X2095" s="223" t="s">
        <v>297</v>
      </c>
      <c r="Y2095" s="223" t="s">
        <v>261</v>
      </c>
      <c r="Z2095" s="212"/>
      <c r="AA2095" s="212"/>
      <c r="AB2095" s="212"/>
      <c r="AC2095" s="212"/>
      <c r="AD2095" s="212"/>
      <c r="AE2095" s="212"/>
      <c r="AF2095" s="212"/>
      <c r="AG2095" s="212" t="s">
        <v>298</v>
      </c>
      <c r="AH2095" s="212"/>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2" x14ac:dyDescent="0.2">
      <c r="A2096" s="219"/>
      <c r="B2096" s="220"/>
      <c r="C2096" s="247" t="s">
        <v>2555</v>
      </c>
      <c r="D2096" s="225"/>
      <c r="E2096" s="226">
        <v>3.09</v>
      </c>
      <c r="F2096" s="223"/>
      <c r="G2096" s="223"/>
      <c r="H2096" s="223"/>
      <c r="I2096" s="223"/>
      <c r="J2096" s="223"/>
      <c r="K2096" s="223"/>
      <c r="L2096" s="223"/>
      <c r="M2096" s="223"/>
      <c r="N2096" s="222"/>
      <c r="O2096" s="222"/>
      <c r="P2096" s="222"/>
      <c r="Q2096" s="222"/>
      <c r="R2096" s="223"/>
      <c r="S2096" s="223"/>
      <c r="T2096" s="223"/>
      <c r="U2096" s="223"/>
      <c r="V2096" s="223"/>
      <c r="W2096" s="223"/>
      <c r="X2096" s="223"/>
      <c r="Y2096" s="223"/>
      <c r="Z2096" s="212"/>
      <c r="AA2096" s="212"/>
      <c r="AB2096" s="212"/>
      <c r="AC2096" s="212"/>
      <c r="AD2096" s="212"/>
      <c r="AE2096" s="212"/>
      <c r="AF2096" s="212"/>
      <c r="AG2096" s="212" t="s">
        <v>289</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ht="22.5" outlineLevel="1" x14ac:dyDescent="0.2">
      <c r="A2097" s="235">
        <v>511</v>
      </c>
      <c r="B2097" s="236" t="s">
        <v>2556</v>
      </c>
      <c r="C2097" s="245" t="s">
        <v>2557</v>
      </c>
      <c r="D2097" s="237" t="s">
        <v>321</v>
      </c>
      <c r="E2097" s="238">
        <v>162.4</v>
      </c>
      <c r="F2097" s="239"/>
      <c r="G2097" s="240">
        <f>ROUND(E2097*F2097,2)</f>
        <v>0</v>
      </c>
      <c r="H2097" s="239"/>
      <c r="I2097" s="240">
        <f>ROUND(E2097*H2097,2)</f>
        <v>0</v>
      </c>
      <c r="J2097" s="239"/>
      <c r="K2097" s="240">
        <f>ROUND(E2097*J2097,2)</f>
        <v>0</v>
      </c>
      <c r="L2097" s="240">
        <v>21</v>
      </c>
      <c r="M2097" s="240">
        <f>G2097*(1+L2097/100)</f>
        <v>0</v>
      </c>
      <c r="N2097" s="238">
        <v>5.1500000000000001E-3</v>
      </c>
      <c r="O2097" s="238">
        <f>ROUND(E2097*N2097,2)</f>
        <v>0.84</v>
      </c>
      <c r="P2097" s="238">
        <v>0</v>
      </c>
      <c r="Q2097" s="238">
        <f>ROUND(E2097*P2097,2)</f>
        <v>0</v>
      </c>
      <c r="R2097" s="240" t="s">
        <v>2532</v>
      </c>
      <c r="S2097" s="240" t="s">
        <v>258</v>
      </c>
      <c r="T2097" s="241" t="s">
        <v>258</v>
      </c>
      <c r="U2097" s="223">
        <v>1.04</v>
      </c>
      <c r="V2097" s="223">
        <f>ROUND(E2097*U2097,2)</f>
        <v>168.9</v>
      </c>
      <c r="W2097" s="223"/>
      <c r="X2097" s="223" t="s">
        <v>297</v>
      </c>
      <c r="Y2097" s="223" t="s">
        <v>261</v>
      </c>
      <c r="Z2097" s="212"/>
      <c r="AA2097" s="212"/>
      <c r="AB2097" s="212"/>
      <c r="AC2097" s="212"/>
      <c r="AD2097" s="212"/>
      <c r="AE2097" s="212"/>
      <c r="AF2097" s="212"/>
      <c r="AG2097" s="212" t="s">
        <v>298</v>
      </c>
      <c r="AH2097" s="212"/>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2" x14ac:dyDescent="0.2">
      <c r="A2098" s="219"/>
      <c r="B2098" s="220"/>
      <c r="C2098" s="247" t="s">
        <v>715</v>
      </c>
      <c r="D2098" s="225"/>
      <c r="E2098" s="226"/>
      <c r="F2098" s="223"/>
      <c r="G2098" s="223"/>
      <c r="H2098" s="223"/>
      <c r="I2098" s="223"/>
      <c r="J2098" s="223"/>
      <c r="K2098" s="223"/>
      <c r="L2098" s="223"/>
      <c r="M2098" s="223"/>
      <c r="N2098" s="222"/>
      <c r="O2098" s="222"/>
      <c r="P2098" s="222"/>
      <c r="Q2098" s="222"/>
      <c r="R2098" s="223"/>
      <c r="S2098" s="223"/>
      <c r="T2098" s="223"/>
      <c r="U2098" s="223"/>
      <c r="V2098" s="223"/>
      <c r="W2098" s="223"/>
      <c r="X2098" s="223"/>
      <c r="Y2098" s="223"/>
      <c r="Z2098" s="212"/>
      <c r="AA2098" s="212"/>
      <c r="AB2098" s="212"/>
      <c r="AC2098" s="212"/>
      <c r="AD2098" s="212"/>
      <c r="AE2098" s="212"/>
      <c r="AF2098" s="212"/>
      <c r="AG2098" s="212" t="s">
        <v>289</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19"/>
      <c r="B2099" s="220"/>
      <c r="C2099" s="247" t="s">
        <v>716</v>
      </c>
      <c r="D2099" s="225"/>
      <c r="E2099" s="226">
        <v>11.9</v>
      </c>
      <c r="F2099" s="223"/>
      <c r="G2099" s="223"/>
      <c r="H2099" s="223"/>
      <c r="I2099" s="223"/>
      <c r="J2099" s="223"/>
      <c r="K2099" s="223"/>
      <c r="L2099" s="223"/>
      <c r="M2099" s="223"/>
      <c r="N2099" s="222"/>
      <c r="O2099" s="222"/>
      <c r="P2099" s="222"/>
      <c r="Q2099" s="222"/>
      <c r="R2099" s="223"/>
      <c r="S2099" s="223"/>
      <c r="T2099" s="223"/>
      <c r="U2099" s="223"/>
      <c r="V2099" s="223"/>
      <c r="W2099" s="223"/>
      <c r="X2099" s="223"/>
      <c r="Y2099" s="223"/>
      <c r="Z2099" s="212"/>
      <c r="AA2099" s="212"/>
      <c r="AB2099" s="212"/>
      <c r="AC2099" s="212"/>
      <c r="AD2099" s="212"/>
      <c r="AE2099" s="212"/>
      <c r="AF2099" s="212"/>
      <c r="AG2099" s="212" t="s">
        <v>289</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19"/>
      <c r="B2100" s="220"/>
      <c r="C2100" s="247" t="s">
        <v>717</v>
      </c>
      <c r="D2100" s="225"/>
      <c r="E2100" s="226">
        <v>19.3</v>
      </c>
      <c r="F2100" s="223"/>
      <c r="G2100" s="223"/>
      <c r="H2100" s="223"/>
      <c r="I2100" s="223"/>
      <c r="J2100" s="223"/>
      <c r="K2100" s="223"/>
      <c r="L2100" s="223"/>
      <c r="M2100" s="223"/>
      <c r="N2100" s="222"/>
      <c r="O2100" s="222"/>
      <c r="P2100" s="222"/>
      <c r="Q2100" s="222"/>
      <c r="R2100" s="223"/>
      <c r="S2100" s="223"/>
      <c r="T2100" s="223"/>
      <c r="U2100" s="223"/>
      <c r="V2100" s="223"/>
      <c r="W2100" s="223"/>
      <c r="X2100" s="223"/>
      <c r="Y2100" s="223"/>
      <c r="Z2100" s="212"/>
      <c r="AA2100" s="212"/>
      <c r="AB2100" s="212"/>
      <c r="AC2100" s="212"/>
      <c r="AD2100" s="212"/>
      <c r="AE2100" s="212"/>
      <c r="AF2100" s="212"/>
      <c r="AG2100" s="212" t="s">
        <v>289</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47" t="s">
        <v>735</v>
      </c>
      <c r="D2101" s="225"/>
      <c r="E2101" s="226">
        <v>20.5</v>
      </c>
      <c r="F2101" s="223"/>
      <c r="G2101" s="223"/>
      <c r="H2101" s="223"/>
      <c r="I2101" s="223"/>
      <c r="J2101" s="223"/>
      <c r="K2101" s="223"/>
      <c r="L2101" s="223"/>
      <c r="M2101" s="223"/>
      <c r="N2101" s="222"/>
      <c r="O2101" s="222"/>
      <c r="P2101" s="222"/>
      <c r="Q2101" s="222"/>
      <c r="R2101" s="223"/>
      <c r="S2101" s="223"/>
      <c r="T2101" s="223"/>
      <c r="U2101" s="223"/>
      <c r="V2101" s="223"/>
      <c r="W2101" s="223"/>
      <c r="X2101" s="223"/>
      <c r="Y2101" s="223"/>
      <c r="Z2101" s="212"/>
      <c r="AA2101" s="212"/>
      <c r="AB2101" s="212"/>
      <c r="AC2101" s="212"/>
      <c r="AD2101" s="212"/>
      <c r="AE2101" s="212"/>
      <c r="AF2101" s="212"/>
      <c r="AG2101" s="212" t="s">
        <v>289</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19"/>
      <c r="B2102" s="220"/>
      <c r="C2102" s="247" t="s">
        <v>736</v>
      </c>
      <c r="D2102" s="225"/>
      <c r="E2102" s="226">
        <v>5.5</v>
      </c>
      <c r="F2102" s="223"/>
      <c r="G2102" s="223"/>
      <c r="H2102" s="223"/>
      <c r="I2102" s="223"/>
      <c r="J2102" s="223"/>
      <c r="K2102" s="223"/>
      <c r="L2102" s="223"/>
      <c r="M2102" s="223"/>
      <c r="N2102" s="222"/>
      <c r="O2102" s="222"/>
      <c r="P2102" s="222"/>
      <c r="Q2102" s="222"/>
      <c r="R2102" s="223"/>
      <c r="S2102" s="223"/>
      <c r="T2102" s="223"/>
      <c r="U2102" s="223"/>
      <c r="V2102" s="223"/>
      <c r="W2102" s="223"/>
      <c r="X2102" s="223"/>
      <c r="Y2102" s="223"/>
      <c r="Z2102" s="212"/>
      <c r="AA2102" s="212"/>
      <c r="AB2102" s="212"/>
      <c r="AC2102" s="212"/>
      <c r="AD2102" s="212"/>
      <c r="AE2102" s="212"/>
      <c r="AF2102" s="212"/>
      <c r="AG2102" s="212" t="s">
        <v>289</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19"/>
      <c r="B2103" s="220"/>
      <c r="C2103" s="247" t="s">
        <v>737</v>
      </c>
      <c r="D2103" s="225"/>
      <c r="E2103" s="226">
        <v>6.5</v>
      </c>
      <c r="F2103" s="223"/>
      <c r="G2103" s="223"/>
      <c r="H2103" s="223"/>
      <c r="I2103" s="223"/>
      <c r="J2103" s="223"/>
      <c r="K2103" s="223"/>
      <c r="L2103" s="223"/>
      <c r="M2103" s="223"/>
      <c r="N2103" s="222"/>
      <c r="O2103" s="222"/>
      <c r="P2103" s="222"/>
      <c r="Q2103" s="222"/>
      <c r="R2103" s="223"/>
      <c r="S2103" s="223"/>
      <c r="T2103" s="223"/>
      <c r="U2103" s="223"/>
      <c r="V2103" s="223"/>
      <c r="W2103" s="223"/>
      <c r="X2103" s="223"/>
      <c r="Y2103" s="223"/>
      <c r="Z2103" s="212"/>
      <c r="AA2103" s="212"/>
      <c r="AB2103" s="212"/>
      <c r="AC2103" s="212"/>
      <c r="AD2103" s="212"/>
      <c r="AE2103" s="212"/>
      <c r="AF2103" s="212"/>
      <c r="AG2103" s="212" t="s">
        <v>289</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47" t="s">
        <v>718</v>
      </c>
      <c r="D2104" s="225"/>
      <c r="E2104" s="226">
        <v>6.4</v>
      </c>
      <c r="F2104" s="223"/>
      <c r="G2104" s="223"/>
      <c r="H2104" s="223"/>
      <c r="I2104" s="223"/>
      <c r="J2104" s="223"/>
      <c r="K2104" s="223"/>
      <c r="L2104" s="223"/>
      <c r="M2104" s="223"/>
      <c r="N2104" s="222"/>
      <c r="O2104" s="222"/>
      <c r="P2104" s="222"/>
      <c r="Q2104" s="222"/>
      <c r="R2104" s="223"/>
      <c r="S2104" s="223"/>
      <c r="T2104" s="223"/>
      <c r="U2104" s="223"/>
      <c r="V2104" s="223"/>
      <c r="W2104" s="223"/>
      <c r="X2104" s="223"/>
      <c r="Y2104" s="223"/>
      <c r="Z2104" s="212"/>
      <c r="AA2104" s="212"/>
      <c r="AB2104" s="212"/>
      <c r="AC2104" s="212"/>
      <c r="AD2104" s="212"/>
      <c r="AE2104" s="212"/>
      <c r="AF2104" s="212"/>
      <c r="AG2104" s="212" t="s">
        <v>289</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47" t="s">
        <v>719</v>
      </c>
      <c r="D2105" s="225"/>
      <c r="E2105" s="226">
        <v>15</v>
      </c>
      <c r="F2105" s="223"/>
      <c r="G2105" s="223"/>
      <c r="H2105" s="223"/>
      <c r="I2105" s="223"/>
      <c r="J2105" s="223"/>
      <c r="K2105" s="223"/>
      <c r="L2105" s="223"/>
      <c r="M2105" s="223"/>
      <c r="N2105" s="222"/>
      <c r="O2105" s="222"/>
      <c r="P2105" s="222"/>
      <c r="Q2105" s="222"/>
      <c r="R2105" s="223"/>
      <c r="S2105" s="223"/>
      <c r="T2105" s="223"/>
      <c r="U2105" s="223"/>
      <c r="V2105" s="223"/>
      <c r="W2105" s="223"/>
      <c r="X2105" s="223"/>
      <c r="Y2105" s="223"/>
      <c r="Z2105" s="212"/>
      <c r="AA2105" s="212"/>
      <c r="AB2105" s="212"/>
      <c r="AC2105" s="212"/>
      <c r="AD2105" s="212"/>
      <c r="AE2105" s="212"/>
      <c r="AF2105" s="212"/>
      <c r="AG2105" s="212" t="s">
        <v>289</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47" t="s">
        <v>1643</v>
      </c>
      <c r="D2106" s="225"/>
      <c r="E2106" s="226">
        <v>17.7</v>
      </c>
      <c r="F2106" s="223"/>
      <c r="G2106" s="223"/>
      <c r="H2106" s="223"/>
      <c r="I2106" s="223"/>
      <c r="J2106" s="223"/>
      <c r="K2106" s="223"/>
      <c r="L2106" s="223"/>
      <c r="M2106" s="223"/>
      <c r="N2106" s="222"/>
      <c r="O2106" s="222"/>
      <c r="P2106" s="222"/>
      <c r="Q2106" s="222"/>
      <c r="R2106" s="223"/>
      <c r="S2106" s="223"/>
      <c r="T2106" s="223"/>
      <c r="U2106" s="223"/>
      <c r="V2106" s="223"/>
      <c r="W2106" s="223"/>
      <c r="X2106" s="223"/>
      <c r="Y2106" s="223"/>
      <c r="Z2106" s="212"/>
      <c r="AA2106" s="212"/>
      <c r="AB2106" s="212"/>
      <c r="AC2106" s="212"/>
      <c r="AD2106" s="212"/>
      <c r="AE2106" s="212"/>
      <c r="AF2106" s="212"/>
      <c r="AG2106" s="212" t="s">
        <v>289</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47" t="s">
        <v>1646</v>
      </c>
      <c r="D2107" s="225"/>
      <c r="E2107" s="226">
        <v>2.8</v>
      </c>
      <c r="F2107" s="223"/>
      <c r="G2107" s="223"/>
      <c r="H2107" s="223"/>
      <c r="I2107" s="223"/>
      <c r="J2107" s="223"/>
      <c r="K2107" s="223"/>
      <c r="L2107" s="223"/>
      <c r="M2107" s="223"/>
      <c r="N2107" s="222"/>
      <c r="O2107" s="222"/>
      <c r="P2107" s="222"/>
      <c r="Q2107" s="222"/>
      <c r="R2107" s="223"/>
      <c r="S2107" s="223"/>
      <c r="T2107" s="223"/>
      <c r="U2107" s="223"/>
      <c r="V2107" s="223"/>
      <c r="W2107" s="223"/>
      <c r="X2107" s="223"/>
      <c r="Y2107" s="223"/>
      <c r="Z2107" s="212"/>
      <c r="AA2107" s="212"/>
      <c r="AB2107" s="212"/>
      <c r="AC2107" s="212"/>
      <c r="AD2107" s="212"/>
      <c r="AE2107" s="212"/>
      <c r="AF2107" s="212"/>
      <c r="AG2107" s="212" t="s">
        <v>289</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47" t="s">
        <v>1647</v>
      </c>
      <c r="D2108" s="225"/>
      <c r="E2108" s="226">
        <v>2.5</v>
      </c>
      <c r="F2108" s="223"/>
      <c r="G2108" s="223"/>
      <c r="H2108" s="223"/>
      <c r="I2108" s="223"/>
      <c r="J2108" s="223"/>
      <c r="K2108" s="223"/>
      <c r="L2108" s="223"/>
      <c r="M2108" s="223"/>
      <c r="N2108" s="222"/>
      <c r="O2108" s="222"/>
      <c r="P2108" s="222"/>
      <c r="Q2108" s="222"/>
      <c r="R2108" s="223"/>
      <c r="S2108" s="223"/>
      <c r="T2108" s="223"/>
      <c r="U2108" s="223"/>
      <c r="V2108" s="223"/>
      <c r="W2108" s="223"/>
      <c r="X2108" s="223"/>
      <c r="Y2108" s="223"/>
      <c r="Z2108" s="212"/>
      <c r="AA2108" s="212"/>
      <c r="AB2108" s="212"/>
      <c r="AC2108" s="212"/>
      <c r="AD2108" s="212"/>
      <c r="AE2108" s="212"/>
      <c r="AF2108" s="212"/>
      <c r="AG2108" s="212" t="s">
        <v>289</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47" t="s">
        <v>1648</v>
      </c>
      <c r="D2109" s="225"/>
      <c r="E2109" s="226">
        <v>2</v>
      </c>
      <c r="F2109" s="223"/>
      <c r="G2109" s="223"/>
      <c r="H2109" s="223"/>
      <c r="I2109" s="223"/>
      <c r="J2109" s="223"/>
      <c r="K2109" s="223"/>
      <c r="L2109" s="223"/>
      <c r="M2109" s="223"/>
      <c r="N2109" s="222"/>
      <c r="O2109" s="222"/>
      <c r="P2109" s="222"/>
      <c r="Q2109" s="222"/>
      <c r="R2109" s="223"/>
      <c r="S2109" s="223"/>
      <c r="T2109" s="223"/>
      <c r="U2109" s="223"/>
      <c r="V2109" s="223"/>
      <c r="W2109" s="223"/>
      <c r="X2109" s="223"/>
      <c r="Y2109" s="223"/>
      <c r="Z2109" s="212"/>
      <c r="AA2109" s="212"/>
      <c r="AB2109" s="212"/>
      <c r="AC2109" s="212"/>
      <c r="AD2109" s="212"/>
      <c r="AE2109" s="212"/>
      <c r="AF2109" s="212"/>
      <c r="AG2109" s="212" t="s">
        <v>289</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19"/>
      <c r="B2110" s="220"/>
      <c r="C2110" s="247" t="s">
        <v>1649</v>
      </c>
      <c r="D2110" s="225"/>
      <c r="E2110" s="226">
        <v>1.4</v>
      </c>
      <c r="F2110" s="223"/>
      <c r="G2110" s="223"/>
      <c r="H2110" s="223"/>
      <c r="I2110" s="223"/>
      <c r="J2110" s="223"/>
      <c r="K2110" s="223"/>
      <c r="L2110" s="223"/>
      <c r="M2110" s="223"/>
      <c r="N2110" s="222"/>
      <c r="O2110" s="222"/>
      <c r="P2110" s="222"/>
      <c r="Q2110" s="222"/>
      <c r="R2110" s="223"/>
      <c r="S2110" s="223"/>
      <c r="T2110" s="223"/>
      <c r="U2110" s="223"/>
      <c r="V2110" s="223"/>
      <c r="W2110" s="223"/>
      <c r="X2110" s="223"/>
      <c r="Y2110" s="223"/>
      <c r="Z2110" s="212"/>
      <c r="AA2110" s="212"/>
      <c r="AB2110" s="212"/>
      <c r="AC2110" s="212"/>
      <c r="AD2110" s="212"/>
      <c r="AE2110" s="212"/>
      <c r="AF2110" s="212"/>
      <c r="AG2110" s="212" t="s">
        <v>289</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19"/>
      <c r="B2111" s="220"/>
      <c r="C2111" s="247" t="s">
        <v>1644</v>
      </c>
      <c r="D2111" s="225"/>
      <c r="E2111" s="226">
        <v>3</v>
      </c>
      <c r="F2111" s="223"/>
      <c r="G2111" s="223"/>
      <c r="H2111" s="223"/>
      <c r="I2111" s="223"/>
      <c r="J2111" s="223"/>
      <c r="K2111" s="223"/>
      <c r="L2111" s="223"/>
      <c r="M2111" s="223"/>
      <c r="N2111" s="222"/>
      <c r="O2111" s="222"/>
      <c r="P2111" s="222"/>
      <c r="Q2111" s="222"/>
      <c r="R2111" s="223"/>
      <c r="S2111" s="223"/>
      <c r="T2111" s="223"/>
      <c r="U2111" s="223"/>
      <c r="V2111" s="223"/>
      <c r="W2111" s="223"/>
      <c r="X2111" s="223"/>
      <c r="Y2111" s="223"/>
      <c r="Z2111" s="212"/>
      <c r="AA2111" s="212"/>
      <c r="AB2111" s="212"/>
      <c r="AC2111" s="212"/>
      <c r="AD2111" s="212"/>
      <c r="AE2111" s="212"/>
      <c r="AF2111" s="212"/>
      <c r="AG2111" s="212" t="s">
        <v>289</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47" t="s">
        <v>740</v>
      </c>
      <c r="D2112" s="225"/>
      <c r="E2112" s="226"/>
      <c r="F2112" s="223"/>
      <c r="G2112" s="223"/>
      <c r="H2112" s="223"/>
      <c r="I2112" s="223"/>
      <c r="J2112" s="223"/>
      <c r="K2112" s="223"/>
      <c r="L2112" s="223"/>
      <c r="M2112" s="223"/>
      <c r="N2112" s="222"/>
      <c r="O2112" s="222"/>
      <c r="P2112" s="222"/>
      <c r="Q2112" s="222"/>
      <c r="R2112" s="223"/>
      <c r="S2112" s="223"/>
      <c r="T2112" s="223"/>
      <c r="U2112" s="223"/>
      <c r="V2112" s="223"/>
      <c r="W2112" s="223"/>
      <c r="X2112" s="223"/>
      <c r="Y2112" s="223"/>
      <c r="Z2112" s="212"/>
      <c r="AA2112" s="212"/>
      <c r="AB2112" s="212"/>
      <c r="AC2112" s="212"/>
      <c r="AD2112" s="212"/>
      <c r="AE2112" s="212"/>
      <c r="AF2112" s="212"/>
      <c r="AG2112" s="212" t="s">
        <v>289</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47" t="s">
        <v>774</v>
      </c>
      <c r="D2113" s="225"/>
      <c r="E2113" s="226">
        <v>11.4</v>
      </c>
      <c r="F2113" s="223"/>
      <c r="G2113" s="223"/>
      <c r="H2113" s="223"/>
      <c r="I2113" s="223"/>
      <c r="J2113" s="223"/>
      <c r="K2113" s="223"/>
      <c r="L2113" s="223"/>
      <c r="M2113" s="223"/>
      <c r="N2113" s="222"/>
      <c r="O2113" s="222"/>
      <c r="P2113" s="222"/>
      <c r="Q2113" s="222"/>
      <c r="R2113" s="223"/>
      <c r="S2113" s="223"/>
      <c r="T2113" s="223"/>
      <c r="U2113" s="223"/>
      <c r="V2113" s="223"/>
      <c r="W2113" s="223"/>
      <c r="X2113" s="223"/>
      <c r="Y2113" s="223"/>
      <c r="Z2113" s="212"/>
      <c r="AA2113" s="212"/>
      <c r="AB2113" s="212"/>
      <c r="AC2113" s="212"/>
      <c r="AD2113" s="212"/>
      <c r="AE2113" s="212"/>
      <c r="AF2113" s="212"/>
      <c r="AG2113" s="212" t="s">
        <v>289</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47" t="s">
        <v>1023</v>
      </c>
      <c r="D2114" s="225"/>
      <c r="E2114" s="226">
        <v>4.7</v>
      </c>
      <c r="F2114" s="223"/>
      <c r="G2114" s="223"/>
      <c r="H2114" s="223"/>
      <c r="I2114" s="223"/>
      <c r="J2114" s="223"/>
      <c r="K2114" s="223"/>
      <c r="L2114" s="223"/>
      <c r="M2114" s="223"/>
      <c r="N2114" s="222"/>
      <c r="O2114" s="222"/>
      <c r="P2114" s="222"/>
      <c r="Q2114" s="222"/>
      <c r="R2114" s="223"/>
      <c r="S2114" s="223"/>
      <c r="T2114" s="223"/>
      <c r="U2114" s="223"/>
      <c r="V2114" s="223"/>
      <c r="W2114" s="223"/>
      <c r="X2114" s="223"/>
      <c r="Y2114" s="223"/>
      <c r="Z2114" s="212"/>
      <c r="AA2114" s="212"/>
      <c r="AB2114" s="212"/>
      <c r="AC2114" s="212"/>
      <c r="AD2114" s="212"/>
      <c r="AE2114" s="212"/>
      <c r="AF2114" s="212"/>
      <c r="AG2114" s="212" t="s">
        <v>289</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47" t="s">
        <v>1024</v>
      </c>
      <c r="D2115" s="225"/>
      <c r="E2115" s="226">
        <v>2.6</v>
      </c>
      <c r="F2115" s="223"/>
      <c r="G2115" s="223"/>
      <c r="H2115" s="223"/>
      <c r="I2115" s="223"/>
      <c r="J2115" s="223"/>
      <c r="K2115" s="223"/>
      <c r="L2115" s="223"/>
      <c r="M2115" s="223"/>
      <c r="N2115" s="222"/>
      <c r="O2115" s="222"/>
      <c r="P2115" s="222"/>
      <c r="Q2115" s="222"/>
      <c r="R2115" s="223"/>
      <c r="S2115" s="223"/>
      <c r="T2115" s="223"/>
      <c r="U2115" s="223"/>
      <c r="V2115" s="223"/>
      <c r="W2115" s="223"/>
      <c r="X2115" s="223"/>
      <c r="Y2115" s="223"/>
      <c r="Z2115" s="212"/>
      <c r="AA2115" s="212"/>
      <c r="AB2115" s="212"/>
      <c r="AC2115" s="212"/>
      <c r="AD2115" s="212"/>
      <c r="AE2115" s="212"/>
      <c r="AF2115" s="212"/>
      <c r="AG2115" s="212" t="s">
        <v>289</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47" t="s">
        <v>1025</v>
      </c>
      <c r="D2116" s="225"/>
      <c r="E2116" s="226">
        <v>2</v>
      </c>
      <c r="F2116" s="223"/>
      <c r="G2116" s="223"/>
      <c r="H2116" s="223"/>
      <c r="I2116" s="223"/>
      <c r="J2116" s="223"/>
      <c r="K2116" s="223"/>
      <c r="L2116" s="223"/>
      <c r="M2116" s="223"/>
      <c r="N2116" s="222"/>
      <c r="O2116" s="222"/>
      <c r="P2116" s="222"/>
      <c r="Q2116" s="222"/>
      <c r="R2116" s="223"/>
      <c r="S2116" s="223"/>
      <c r="T2116" s="223"/>
      <c r="U2116" s="223"/>
      <c r="V2116" s="223"/>
      <c r="W2116" s="223"/>
      <c r="X2116" s="223"/>
      <c r="Y2116" s="223"/>
      <c r="Z2116" s="212"/>
      <c r="AA2116" s="212"/>
      <c r="AB2116" s="212"/>
      <c r="AC2116" s="212"/>
      <c r="AD2116" s="212"/>
      <c r="AE2116" s="212"/>
      <c r="AF2116" s="212"/>
      <c r="AG2116" s="212" t="s">
        <v>289</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47" t="s">
        <v>1026</v>
      </c>
      <c r="D2117" s="225"/>
      <c r="E2117" s="226">
        <v>2.8</v>
      </c>
      <c r="F2117" s="223"/>
      <c r="G2117" s="223"/>
      <c r="H2117" s="223"/>
      <c r="I2117" s="223"/>
      <c r="J2117" s="223"/>
      <c r="K2117" s="223"/>
      <c r="L2117" s="223"/>
      <c r="M2117" s="223"/>
      <c r="N2117" s="222"/>
      <c r="O2117" s="222"/>
      <c r="P2117" s="222"/>
      <c r="Q2117" s="222"/>
      <c r="R2117" s="223"/>
      <c r="S2117" s="223"/>
      <c r="T2117" s="223"/>
      <c r="U2117" s="223"/>
      <c r="V2117" s="223"/>
      <c r="W2117" s="223"/>
      <c r="X2117" s="223"/>
      <c r="Y2117" s="223"/>
      <c r="Z2117" s="212"/>
      <c r="AA2117" s="212"/>
      <c r="AB2117" s="212"/>
      <c r="AC2117" s="212"/>
      <c r="AD2117" s="212"/>
      <c r="AE2117" s="212"/>
      <c r="AF2117" s="212"/>
      <c r="AG2117" s="212" t="s">
        <v>289</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47" t="s">
        <v>723</v>
      </c>
      <c r="D2118" s="225"/>
      <c r="E2118" s="226"/>
      <c r="F2118" s="223"/>
      <c r="G2118" s="223"/>
      <c r="H2118" s="223"/>
      <c r="I2118" s="223"/>
      <c r="J2118" s="223"/>
      <c r="K2118" s="223"/>
      <c r="L2118" s="223"/>
      <c r="M2118" s="223"/>
      <c r="N2118" s="222"/>
      <c r="O2118" s="222"/>
      <c r="P2118" s="222"/>
      <c r="Q2118" s="222"/>
      <c r="R2118" s="223"/>
      <c r="S2118" s="223"/>
      <c r="T2118" s="223"/>
      <c r="U2118" s="223"/>
      <c r="V2118" s="223"/>
      <c r="W2118" s="223"/>
      <c r="X2118" s="223"/>
      <c r="Y2118" s="223"/>
      <c r="Z2118" s="212"/>
      <c r="AA2118" s="212"/>
      <c r="AB2118" s="212"/>
      <c r="AC2118" s="212"/>
      <c r="AD2118" s="212"/>
      <c r="AE2118" s="212"/>
      <c r="AF2118" s="212"/>
      <c r="AG2118" s="212" t="s">
        <v>289</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47" t="s">
        <v>2558</v>
      </c>
      <c r="D2119" s="225"/>
      <c r="E2119" s="226">
        <v>5.5</v>
      </c>
      <c r="F2119" s="223"/>
      <c r="G2119" s="223"/>
      <c r="H2119" s="223"/>
      <c r="I2119" s="223"/>
      <c r="J2119" s="223"/>
      <c r="K2119" s="223"/>
      <c r="L2119" s="223"/>
      <c r="M2119" s="223"/>
      <c r="N2119" s="222"/>
      <c r="O2119" s="222"/>
      <c r="P2119" s="222"/>
      <c r="Q2119" s="222"/>
      <c r="R2119" s="223"/>
      <c r="S2119" s="223"/>
      <c r="T2119" s="223"/>
      <c r="U2119" s="223"/>
      <c r="V2119" s="223"/>
      <c r="W2119" s="223"/>
      <c r="X2119" s="223"/>
      <c r="Y2119" s="223"/>
      <c r="Z2119" s="212"/>
      <c r="AA2119" s="212"/>
      <c r="AB2119" s="212"/>
      <c r="AC2119" s="212"/>
      <c r="AD2119" s="212"/>
      <c r="AE2119" s="212"/>
      <c r="AF2119" s="212"/>
      <c r="AG2119" s="212" t="s">
        <v>289</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47" t="s">
        <v>2559</v>
      </c>
      <c r="D2120" s="225"/>
      <c r="E2120" s="226">
        <v>10.7</v>
      </c>
      <c r="F2120" s="223"/>
      <c r="G2120" s="223"/>
      <c r="H2120" s="223"/>
      <c r="I2120" s="223"/>
      <c r="J2120" s="223"/>
      <c r="K2120" s="223"/>
      <c r="L2120" s="223"/>
      <c r="M2120" s="223"/>
      <c r="N2120" s="222"/>
      <c r="O2120" s="222"/>
      <c r="P2120" s="222"/>
      <c r="Q2120" s="222"/>
      <c r="R2120" s="223"/>
      <c r="S2120" s="223"/>
      <c r="T2120" s="223"/>
      <c r="U2120" s="223"/>
      <c r="V2120" s="223"/>
      <c r="W2120" s="223"/>
      <c r="X2120" s="223"/>
      <c r="Y2120" s="223"/>
      <c r="Z2120" s="212"/>
      <c r="AA2120" s="212"/>
      <c r="AB2120" s="212"/>
      <c r="AC2120" s="212"/>
      <c r="AD2120" s="212"/>
      <c r="AE2120" s="212"/>
      <c r="AF2120" s="212"/>
      <c r="AG2120" s="212" t="s">
        <v>289</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47" t="s">
        <v>1034</v>
      </c>
      <c r="D2121" s="225"/>
      <c r="E2121" s="226">
        <v>2.6</v>
      </c>
      <c r="F2121" s="223"/>
      <c r="G2121" s="223"/>
      <c r="H2121" s="223"/>
      <c r="I2121" s="223"/>
      <c r="J2121" s="223"/>
      <c r="K2121" s="223"/>
      <c r="L2121" s="223"/>
      <c r="M2121" s="223"/>
      <c r="N2121" s="222"/>
      <c r="O2121" s="222"/>
      <c r="P2121" s="222"/>
      <c r="Q2121" s="222"/>
      <c r="R2121" s="223"/>
      <c r="S2121" s="223"/>
      <c r="T2121" s="223"/>
      <c r="U2121" s="223"/>
      <c r="V2121" s="223"/>
      <c r="W2121" s="223"/>
      <c r="X2121" s="223"/>
      <c r="Y2121" s="223"/>
      <c r="Z2121" s="212"/>
      <c r="AA2121" s="212"/>
      <c r="AB2121" s="212"/>
      <c r="AC2121" s="212"/>
      <c r="AD2121" s="212"/>
      <c r="AE2121" s="212"/>
      <c r="AF2121" s="212"/>
      <c r="AG2121" s="212" t="s">
        <v>289</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47" t="s">
        <v>1035</v>
      </c>
      <c r="D2122" s="225"/>
      <c r="E2122" s="226">
        <v>2.9</v>
      </c>
      <c r="F2122" s="223"/>
      <c r="G2122" s="223"/>
      <c r="H2122" s="223"/>
      <c r="I2122" s="223"/>
      <c r="J2122" s="223"/>
      <c r="K2122" s="223"/>
      <c r="L2122" s="223"/>
      <c r="M2122" s="223"/>
      <c r="N2122" s="222"/>
      <c r="O2122" s="222"/>
      <c r="P2122" s="222"/>
      <c r="Q2122" s="222"/>
      <c r="R2122" s="223"/>
      <c r="S2122" s="223"/>
      <c r="T2122" s="223"/>
      <c r="U2122" s="223"/>
      <c r="V2122" s="223"/>
      <c r="W2122" s="223"/>
      <c r="X2122" s="223"/>
      <c r="Y2122" s="223"/>
      <c r="Z2122" s="212"/>
      <c r="AA2122" s="212"/>
      <c r="AB2122" s="212"/>
      <c r="AC2122" s="212"/>
      <c r="AD2122" s="212"/>
      <c r="AE2122" s="212"/>
      <c r="AF2122" s="212"/>
      <c r="AG2122" s="212" t="s">
        <v>289</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47" t="s">
        <v>1036</v>
      </c>
      <c r="D2123" s="225"/>
      <c r="E2123" s="226">
        <v>2.7</v>
      </c>
      <c r="F2123" s="223"/>
      <c r="G2123" s="223"/>
      <c r="H2123" s="223"/>
      <c r="I2123" s="223"/>
      <c r="J2123" s="223"/>
      <c r="K2123" s="223"/>
      <c r="L2123" s="223"/>
      <c r="M2123" s="223"/>
      <c r="N2123" s="222"/>
      <c r="O2123" s="222"/>
      <c r="P2123" s="222"/>
      <c r="Q2123" s="222"/>
      <c r="R2123" s="223"/>
      <c r="S2123" s="223"/>
      <c r="T2123" s="223"/>
      <c r="U2123" s="223"/>
      <c r="V2123" s="223"/>
      <c r="W2123" s="223"/>
      <c r="X2123" s="223"/>
      <c r="Y2123" s="223"/>
      <c r="Z2123" s="212"/>
      <c r="AA2123" s="212"/>
      <c r="AB2123" s="212"/>
      <c r="AC2123" s="212"/>
      <c r="AD2123" s="212"/>
      <c r="AE2123" s="212"/>
      <c r="AF2123" s="212"/>
      <c r="AG2123" s="212" t="s">
        <v>289</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ht="22.5" outlineLevel="1" x14ac:dyDescent="0.2">
      <c r="A2124" s="235">
        <v>512</v>
      </c>
      <c r="B2124" s="236" t="s">
        <v>2560</v>
      </c>
      <c r="C2124" s="245" t="s">
        <v>2561</v>
      </c>
      <c r="D2124" s="237" t="s">
        <v>524</v>
      </c>
      <c r="E2124" s="238">
        <v>260.79399999999998</v>
      </c>
      <c r="F2124" s="239"/>
      <c r="G2124" s="240">
        <f>ROUND(E2124*F2124,2)</f>
        <v>0</v>
      </c>
      <c r="H2124" s="239"/>
      <c r="I2124" s="240">
        <f>ROUND(E2124*H2124,2)</f>
        <v>0</v>
      </c>
      <c r="J2124" s="239"/>
      <c r="K2124" s="240">
        <f>ROUND(E2124*J2124,2)</f>
        <v>0</v>
      </c>
      <c r="L2124" s="240">
        <v>21</v>
      </c>
      <c r="M2124" s="240">
        <f>G2124*(1+L2124/100)</f>
        <v>0</v>
      </c>
      <c r="N2124" s="238">
        <v>4.0000000000000003E-5</v>
      </c>
      <c r="O2124" s="238">
        <f>ROUND(E2124*N2124,2)</f>
        <v>0.01</v>
      </c>
      <c r="P2124" s="238">
        <v>0</v>
      </c>
      <c r="Q2124" s="238">
        <f>ROUND(E2124*P2124,2)</f>
        <v>0</v>
      </c>
      <c r="R2124" s="240" t="s">
        <v>2532</v>
      </c>
      <c r="S2124" s="240" t="s">
        <v>258</v>
      </c>
      <c r="T2124" s="241" t="s">
        <v>258</v>
      </c>
      <c r="U2124" s="223">
        <v>7.0000000000000007E-2</v>
      </c>
      <c r="V2124" s="223">
        <f>ROUND(E2124*U2124,2)</f>
        <v>18.260000000000002</v>
      </c>
      <c r="W2124" s="223"/>
      <c r="X2124" s="223" t="s">
        <v>297</v>
      </c>
      <c r="Y2124" s="223" t="s">
        <v>261</v>
      </c>
      <c r="Z2124" s="212"/>
      <c r="AA2124" s="212"/>
      <c r="AB2124" s="212"/>
      <c r="AC2124" s="212"/>
      <c r="AD2124" s="212"/>
      <c r="AE2124" s="212"/>
      <c r="AF2124" s="212"/>
      <c r="AG2124" s="212" t="s">
        <v>298</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2" x14ac:dyDescent="0.2">
      <c r="A2125" s="219"/>
      <c r="B2125" s="220"/>
      <c r="C2125" s="246" t="s">
        <v>2562</v>
      </c>
      <c r="D2125" s="243"/>
      <c r="E2125" s="243"/>
      <c r="F2125" s="243"/>
      <c r="G2125" s="243"/>
      <c r="H2125" s="223"/>
      <c r="I2125" s="223"/>
      <c r="J2125" s="223"/>
      <c r="K2125" s="223"/>
      <c r="L2125" s="223"/>
      <c r="M2125" s="223"/>
      <c r="N2125" s="222"/>
      <c r="O2125" s="222"/>
      <c r="P2125" s="222"/>
      <c r="Q2125" s="222"/>
      <c r="R2125" s="223"/>
      <c r="S2125" s="223"/>
      <c r="T2125" s="223"/>
      <c r="U2125" s="223"/>
      <c r="V2125" s="223"/>
      <c r="W2125" s="223"/>
      <c r="X2125" s="223"/>
      <c r="Y2125" s="223"/>
      <c r="Z2125" s="212"/>
      <c r="AA2125" s="212"/>
      <c r="AB2125" s="212"/>
      <c r="AC2125" s="212"/>
      <c r="AD2125" s="212"/>
      <c r="AE2125" s="212"/>
      <c r="AF2125" s="212"/>
      <c r="AG2125" s="212" t="s">
        <v>264</v>
      </c>
      <c r="AH2125" s="212"/>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2" x14ac:dyDescent="0.2">
      <c r="A2126" s="219"/>
      <c r="B2126" s="220"/>
      <c r="C2126" s="247" t="s">
        <v>2563</v>
      </c>
      <c r="D2126" s="225"/>
      <c r="E2126" s="226"/>
      <c r="F2126" s="223"/>
      <c r="G2126" s="223"/>
      <c r="H2126" s="223"/>
      <c r="I2126" s="223"/>
      <c r="J2126" s="223"/>
      <c r="K2126" s="223"/>
      <c r="L2126" s="223"/>
      <c r="M2126" s="223"/>
      <c r="N2126" s="222"/>
      <c r="O2126" s="222"/>
      <c r="P2126" s="222"/>
      <c r="Q2126" s="222"/>
      <c r="R2126" s="223"/>
      <c r="S2126" s="223"/>
      <c r="T2126" s="223"/>
      <c r="U2126" s="223"/>
      <c r="V2126" s="223"/>
      <c r="W2126" s="223"/>
      <c r="X2126" s="223"/>
      <c r="Y2126" s="223"/>
      <c r="Z2126" s="212"/>
      <c r="AA2126" s="212"/>
      <c r="AB2126" s="212"/>
      <c r="AC2126" s="212"/>
      <c r="AD2126" s="212"/>
      <c r="AE2126" s="212"/>
      <c r="AF2126" s="212"/>
      <c r="AG2126" s="212" t="s">
        <v>289</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47" t="s">
        <v>2564</v>
      </c>
      <c r="D2127" s="225"/>
      <c r="E2127" s="226">
        <v>186.81399999999999</v>
      </c>
      <c r="F2127" s="223"/>
      <c r="G2127" s="223"/>
      <c r="H2127" s="223"/>
      <c r="I2127" s="223"/>
      <c r="J2127" s="223"/>
      <c r="K2127" s="223"/>
      <c r="L2127" s="223"/>
      <c r="M2127" s="223"/>
      <c r="N2127" s="222"/>
      <c r="O2127" s="222"/>
      <c r="P2127" s="222"/>
      <c r="Q2127" s="222"/>
      <c r="R2127" s="223"/>
      <c r="S2127" s="223"/>
      <c r="T2127" s="223"/>
      <c r="U2127" s="223"/>
      <c r="V2127" s="223"/>
      <c r="W2127" s="223"/>
      <c r="X2127" s="223"/>
      <c r="Y2127" s="223"/>
      <c r="Z2127" s="212"/>
      <c r="AA2127" s="212"/>
      <c r="AB2127" s="212"/>
      <c r="AC2127" s="212"/>
      <c r="AD2127" s="212"/>
      <c r="AE2127" s="212"/>
      <c r="AF2127" s="212"/>
      <c r="AG2127" s="212" t="s">
        <v>289</v>
      </c>
      <c r="AH2127" s="212">
        <v>5</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
      <c r="A2128" s="219"/>
      <c r="B2128" s="220"/>
      <c r="C2128" s="247" t="s">
        <v>715</v>
      </c>
      <c r="D2128" s="225"/>
      <c r="E2128" s="226"/>
      <c r="F2128" s="223"/>
      <c r="G2128" s="223"/>
      <c r="H2128" s="223"/>
      <c r="I2128" s="223"/>
      <c r="J2128" s="223"/>
      <c r="K2128" s="223"/>
      <c r="L2128" s="223"/>
      <c r="M2128" s="223"/>
      <c r="N2128" s="222"/>
      <c r="O2128" s="222"/>
      <c r="P2128" s="222"/>
      <c r="Q2128" s="222"/>
      <c r="R2128" s="223"/>
      <c r="S2128" s="223"/>
      <c r="T2128" s="223"/>
      <c r="U2128" s="223"/>
      <c r="V2128" s="223"/>
      <c r="W2128" s="223"/>
      <c r="X2128" s="223"/>
      <c r="Y2128" s="223"/>
      <c r="Z2128" s="212"/>
      <c r="AA2128" s="212"/>
      <c r="AB2128" s="212"/>
      <c r="AC2128" s="212"/>
      <c r="AD2128" s="212"/>
      <c r="AE2128" s="212"/>
      <c r="AF2128" s="212"/>
      <c r="AG2128" s="212" t="s">
        <v>289</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47" t="s">
        <v>2565</v>
      </c>
      <c r="D2129" s="225"/>
      <c r="E2129" s="226">
        <v>1.5</v>
      </c>
      <c r="F2129" s="223"/>
      <c r="G2129" s="223"/>
      <c r="H2129" s="223"/>
      <c r="I2129" s="223"/>
      <c r="J2129" s="223"/>
      <c r="K2129" s="223"/>
      <c r="L2129" s="223"/>
      <c r="M2129" s="223"/>
      <c r="N2129" s="222"/>
      <c r="O2129" s="222"/>
      <c r="P2129" s="222"/>
      <c r="Q2129" s="222"/>
      <c r="R2129" s="223"/>
      <c r="S2129" s="223"/>
      <c r="T2129" s="223"/>
      <c r="U2129" s="223"/>
      <c r="V2129" s="223"/>
      <c r="W2129" s="223"/>
      <c r="X2129" s="223"/>
      <c r="Y2129" s="223"/>
      <c r="Z2129" s="212"/>
      <c r="AA2129" s="212"/>
      <c r="AB2129" s="212"/>
      <c r="AC2129" s="212"/>
      <c r="AD2129" s="212"/>
      <c r="AE2129" s="212"/>
      <c r="AF2129" s="212"/>
      <c r="AG2129" s="212" t="s">
        <v>289</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47" t="s">
        <v>2566</v>
      </c>
      <c r="D2130" s="225"/>
      <c r="E2130" s="226">
        <v>1.1000000000000001</v>
      </c>
      <c r="F2130" s="223"/>
      <c r="G2130" s="223"/>
      <c r="H2130" s="223"/>
      <c r="I2130" s="223"/>
      <c r="J2130" s="223"/>
      <c r="K2130" s="223"/>
      <c r="L2130" s="223"/>
      <c r="M2130" s="223"/>
      <c r="N2130" s="222"/>
      <c r="O2130" s="222"/>
      <c r="P2130" s="222"/>
      <c r="Q2130" s="222"/>
      <c r="R2130" s="223"/>
      <c r="S2130" s="223"/>
      <c r="T2130" s="223"/>
      <c r="U2130" s="223"/>
      <c r="V2130" s="223"/>
      <c r="W2130" s="223"/>
      <c r="X2130" s="223"/>
      <c r="Y2130" s="223"/>
      <c r="Z2130" s="212"/>
      <c r="AA2130" s="212"/>
      <c r="AB2130" s="212"/>
      <c r="AC2130" s="212"/>
      <c r="AD2130" s="212"/>
      <c r="AE2130" s="212"/>
      <c r="AF2130" s="212"/>
      <c r="AG2130" s="212" t="s">
        <v>289</v>
      </c>
      <c r="AH2130" s="212">
        <v>0</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19"/>
      <c r="B2131" s="220"/>
      <c r="C2131" s="247" t="s">
        <v>2567</v>
      </c>
      <c r="D2131" s="225"/>
      <c r="E2131" s="226">
        <v>1.4650000000000001</v>
      </c>
      <c r="F2131" s="223"/>
      <c r="G2131" s="223"/>
      <c r="H2131" s="223"/>
      <c r="I2131" s="223"/>
      <c r="J2131" s="223"/>
      <c r="K2131" s="223"/>
      <c r="L2131" s="223"/>
      <c r="M2131" s="223"/>
      <c r="N2131" s="222"/>
      <c r="O2131" s="222"/>
      <c r="P2131" s="222"/>
      <c r="Q2131" s="222"/>
      <c r="R2131" s="223"/>
      <c r="S2131" s="223"/>
      <c r="T2131" s="223"/>
      <c r="U2131" s="223"/>
      <c r="V2131" s="223"/>
      <c r="W2131" s="223"/>
      <c r="X2131" s="223"/>
      <c r="Y2131" s="223"/>
      <c r="Z2131" s="212"/>
      <c r="AA2131" s="212"/>
      <c r="AB2131" s="212"/>
      <c r="AC2131" s="212"/>
      <c r="AD2131" s="212"/>
      <c r="AE2131" s="212"/>
      <c r="AF2131" s="212"/>
      <c r="AG2131" s="212" t="s">
        <v>289</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19"/>
      <c r="B2132" s="220"/>
      <c r="C2132" s="247" t="s">
        <v>2568</v>
      </c>
      <c r="D2132" s="225"/>
      <c r="E2132" s="226">
        <v>3.72</v>
      </c>
      <c r="F2132" s="223"/>
      <c r="G2132" s="223"/>
      <c r="H2132" s="223"/>
      <c r="I2132" s="223"/>
      <c r="J2132" s="223"/>
      <c r="K2132" s="223"/>
      <c r="L2132" s="223"/>
      <c r="M2132" s="223"/>
      <c r="N2132" s="222"/>
      <c r="O2132" s="222"/>
      <c r="P2132" s="222"/>
      <c r="Q2132" s="222"/>
      <c r="R2132" s="223"/>
      <c r="S2132" s="223"/>
      <c r="T2132" s="223"/>
      <c r="U2132" s="223"/>
      <c r="V2132" s="223"/>
      <c r="W2132" s="223"/>
      <c r="X2132" s="223"/>
      <c r="Y2132" s="223"/>
      <c r="Z2132" s="212"/>
      <c r="AA2132" s="212"/>
      <c r="AB2132" s="212"/>
      <c r="AC2132" s="212"/>
      <c r="AD2132" s="212"/>
      <c r="AE2132" s="212"/>
      <c r="AF2132" s="212"/>
      <c r="AG2132" s="212" t="s">
        <v>289</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19"/>
      <c r="B2133" s="220"/>
      <c r="C2133" s="247" t="s">
        <v>2569</v>
      </c>
      <c r="D2133" s="225"/>
      <c r="E2133" s="226">
        <v>4.83</v>
      </c>
      <c r="F2133" s="223"/>
      <c r="G2133" s="223"/>
      <c r="H2133" s="223"/>
      <c r="I2133" s="223"/>
      <c r="J2133" s="223"/>
      <c r="K2133" s="223"/>
      <c r="L2133" s="223"/>
      <c r="M2133" s="223"/>
      <c r="N2133" s="222"/>
      <c r="O2133" s="222"/>
      <c r="P2133" s="222"/>
      <c r="Q2133" s="222"/>
      <c r="R2133" s="223"/>
      <c r="S2133" s="223"/>
      <c r="T2133" s="223"/>
      <c r="U2133" s="223"/>
      <c r="V2133" s="223"/>
      <c r="W2133" s="223"/>
      <c r="X2133" s="223"/>
      <c r="Y2133" s="223"/>
      <c r="Z2133" s="212"/>
      <c r="AA2133" s="212"/>
      <c r="AB2133" s="212"/>
      <c r="AC2133" s="212"/>
      <c r="AD2133" s="212"/>
      <c r="AE2133" s="212"/>
      <c r="AF2133" s="212"/>
      <c r="AG2133" s="212" t="s">
        <v>289</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19"/>
      <c r="B2134" s="220"/>
      <c r="C2134" s="247" t="s">
        <v>740</v>
      </c>
      <c r="D2134" s="225"/>
      <c r="E2134" s="226"/>
      <c r="F2134" s="223"/>
      <c r="G2134" s="223"/>
      <c r="H2134" s="223"/>
      <c r="I2134" s="223"/>
      <c r="J2134" s="223"/>
      <c r="K2134" s="223"/>
      <c r="L2134" s="223"/>
      <c r="M2134" s="223"/>
      <c r="N2134" s="222"/>
      <c r="O2134" s="222"/>
      <c r="P2134" s="222"/>
      <c r="Q2134" s="222"/>
      <c r="R2134" s="223"/>
      <c r="S2134" s="223"/>
      <c r="T2134" s="223"/>
      <c r="U2134" s="223"/>
      <c r="V2134" s="223"/>
      <c r="W2134" s="223"/>
      <c r="X2134" s="223"/>
      <c r="Y2134" s="223"/>
      <c r="Z2134" s="212"/>
      <c r="AA2134" s="212"/>
      <c r="AB2134" s="212"/>
      <c r="AC2134" s="212"/>
      <c r="AD2134" s="212"/>
      <c r="AE2134" s="212"/>
      <c r="AF2134" s="212"/>
      <c r="AG2134" s="212" t="s">
        <v>289</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19"/>
      <c r="B2135" s="220"/>
      <c r="C2135" s="247" t="s">
        <v>2570</v>
      </c>
      <c r="D2135" s="225"/>
      <c r="E2135" s="226">
        <v>19.344999999999999</v>
      </c>
      <c r="F2135" s="223"/>
      <c r="G2135" s="223"/>
      <c r="H2135" s="223"/>
      <c r="I2135" s="223"/>
      <c r="J2135" s="223"/>
      <c r="K2135" s="223"/>
      <c r="L2135" s="223"/>
      <c r="M2135" s="223"/>
      <c r="N2135" s="222"/>
      <c r="O2135" s="222"/>
      <c r="P2135" s="222"/>
      <c r="Q2135" s="222"/>
      <c r="R2135" s="223"/>
      <c r="S2135" s="223"/>
      <c r="T2135" s="223"/>
      <c r="U2135" s="223"/>
      <c r="V2135" s="223"/>
      <c r="W2135" s="223"/>
      <c r="X2135" s="223"/>
      <c r="Y2135" s="223"/>
      <c r="Z2135" s="212"/>
      <c r="AA2135" s="212"/>
      <c r="AB2135" s="212"/>
      <c r="AC2135" s="212"/>
      <c r="AD2135" s="212"/>
      <c r="AE2135" s="212"/>
      <c r="AF2135" s="212"/>
      <c r="AG2135" s="212" t="s">
        <v>289</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47" t="s">
        <v>2571</v>
      </c>
      <c r="D2136" s="225"/>
      <c r="E2136" s="226">
        <v>6.54</v>
      </c>
      <c r="F2136" s="223"/>
      <c r="G2136" s="223"/>
      <c r="H2136" s="223"/>
      <c r="I2136" s="223"/>
      <c r="J2136" s="223"/>
      <c r="K2136" s="223"/>
      <c r="L2136" s="223"/>
      <c r="M2136" s="223"/>
      <c r="N2136" s="222"/>
      <c r="O2136" s="222"/>
      <c r="P2136" s="222"/>
      <c r="Q2136" s="222"/>
      <c r="R2136" s="223"/>
      <c r="S2136" s="223"/>
      <c r="T2136" s="223"/>
      <c r="U2136" s="223"/>
      <c r="V2136" s="223"/>
      <c r="W2136" s="223"/>
      <c r="X2136" s="223"/>
      <c r="Y2136" s="223"/>
      <c r="Z2136" s="212"/>
      <c r="AA2136" s="212"/>
      <c r="AB2136" s="212"/>
      <c r="AC2136" s="212"/>
      <c r="AD2136" s="212"/>
      <c r="AE2136" s="212"/>
      <c r="AF2136" s="212"/>
      <c r="AG2136" s="212" t="s">
        <v>289</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47" t="s">
        <v>2572</v>
      </c>
      <c r="D2137" s="225"/>
      <c r="E2137" s="226">
        <v>5.66</v>
      </c>
      <c r="F2137" s="223"/>
      <c r="G2137" s="223"/>
      <c r="H2137" s="223"/>
      <c r="I2137" s="223"/>
      <c r="J2137" s="223"/>
      <c r="K2137" s="223"/>
      <c r="L2137" s="223"/>
      <c r="M2137" s="223"/>
      <c r="N2137" s="222"/>
      <c r="O2137" s="222"/>
      <c r="P2137" s="222"/>
      <c r="Q2137" s="222"/>
      <c r="R2137" s="223"/>
      <c r="S2137" s="223"/>
      <c r="T2137" s="223"/>
      <c r="U2137" s="223"/>
      <c r="V2137" s="223"/>
      <c r="W2137" s="223"/>
      <c r="X2137" s="223"/>
      <c r="Y2137" s="223"/>
      <c r="Z2137" s="212"/>
      <c r="AA2137" s="212"/>
      <c r="AB2137" s="212"/>
      <c r="AC2137" s="212"/>
      <c r="AD2137" s="212"/>
      <c r="AE2137" s="212"/>
      <c r="AF2137" s="212"/>
      <c r="AG2137" s="212" t="s">
        <v>289</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47" t="s">
        <v>2573</v>
      </c>
      <c r="D2138" s="225"/>
      <c r="E2138" s="226">
        <v>1.0900000000000001</v>
      </c>
      <c r="F2138" s="223"/>
      <c r="G2138" s="223"/>
      <c r="H2138" s="223"/>
      <c r="I2138" s="223"/>
      <c r="J2138" s="223"/>
      <c r="K2138" s="223"/>
      <c r="L2138" s="223"/>
      <c r="M2138" s="223"/>
      <c r="N2138" s="222"/>
      <c r="O2138" s="222"/>
      <c r="P2138" s="222"/>
      <c r="Q2138" s="222"/>
      <c r="R2138" s="223"/>
      <c r="S2138" s="223"/>
      <c r="T2138" s="223"/>
      <c r="U2138" s="223"/>
      <c r="V2138" s="223"/>
      <c r="W2138" s="223"/>
      <c r="X2138" s="223"/>
      <c r="Y2138" s="223"/>
      <c r="Z2138" s="212"/>
      <c r="AA2138" s="212"/>
      <c r="AB2138" s="212"/>
      <c r="AC2138" s="212"/>
      <c r="AD2138" s="212"/>
      <c r="AE2138" s="212"/>
      <c r="AF2138" s="212"/>
      <c r="AG2138" s="212" t="s">
        <v>289</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
      <c r="A2139" s="219"/>
      <c r="B2139" s="220"/>
      <c r="C2139" s="247" t="s">
        <v>723</v>
      </c>
      <c r="D2139" s="225"/>
      <c r="E2139" s="226"/>
      <c r="F2139" s="223"/>
      <c r="G2139" s="223"/>
      <c r="H2139" s="223"/>
      <c r="I2139" s="223"/>
      <c r="J2139" s="223"/>
      <c r="K2139" s="223"/>
      <c r="L2139" s="223"/>
      <c r="M2139" s="223"/>
      <c r="N2139" s="222"/>
      <c r="O2139" s="222"/>
      <c r="P2139" s="222"/>
      <c r="Q2139" s="222"/>
      <c r="R2139" s="223"/>
      <c r="S2139" s="223"/>
      <c r="T2139" s="223"/>
      <c r="U2139" s="223"/>
      <c r="V2139" s="223"/>
      <c r="W2139" s="223"/>
      <c r="X2139" s="223"/>
      <c r="Y2139" s="223"/>
      <c r="Z2139" s="212"/>
      <c r="AA2139" s="212"/>
      <c r="AB2139" s="212"/>
      <c r="AC2139" s="212"/>
      <c r="AD2139" s="212"/>
      <c r="AE2139" s="212"/>
      <c r="AF2139" s="212"/>
      <c r="AG2139" s="212" t="s">
        <v>289</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47" t="s">
        <v>2574</v>
      </c>
      <c r="D2140" s="225"/>
      <c r="E2140" s="226">
        <v>12.92</v>
      </c>
      <c r="F2140" s="223"/>
      <c r="G2140" s="223"/>
      <c r="H2140" s="223"/>
      <c r="I2140" s="223"/>
      <c r="J2140" s="223"/>
      <c r="K2140" s="223"/>
      <c r="L2140" s="223"/>
      <c r="M2140" s="223"/>
      <c r="N2140" s="222"/>
      <c r="O2140" s="222"/>
      <c r="P2140" s="222"/>
      <c r="Q2140" s="222"/>
      <c r="R2140" s="223"/>
      <c r="S2140" s="223"/>
      <c r="T2140" s="223"/>
      <c r="U2140" s="223"/>
      <c r="V2140" s="223"/>
      <c r="W2140" s="223"/>
      <c r="X2140" s="223"/>
      <c r="Y2140" s="223"/>
      <c r="Z2140" s="212"/>
      <c r="AA2140" s="212"/>
      <c r="AB2140" s="212"/>
      <c r="AC2140" s="212"/>
      <c r="AD2140" s="212"/>
      <c r="AE2140" s="212"/>
      <c r="AF2140" s="212"/>
      <c r="AG2140" s="212" t="s">
        <v>289</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47" t="s">
        <v>2575</v>
      </c>
      <c r="D2141" s="225"/>
      <c r="E2141" s="226">
        <v>5.58</v>
      </c>
      <c r="F2141" s="223"/>
      <c r="G2141" s="223"/>
      <c r="H2141" s="223"/>
      <c r="I2141" s="223"/>
      <c r="J2141" s="223"/>
      <c r="K2141" s="223"/>
      <c r="L2141" s="223"/>
      <c r="M2141" s="223"/>
      <c r="N2141" s="222"/>
      <c r="O2141" s="222"/>
      <c r="P2141" s="222"/>
      <c r="Q2141" s="222"/>
      <c r="R2141" s="223"/>
      <c r="S2141" s="223"/>
      <c r="T2141" s="223"/>
      <c r="U2141" s="223"/>
      <c r="V2141" s="223"/>
      <c r="W2141" s="223"/>
      <c r="X2141" s="223"/>
      <c r="Y2141" s="223"/>
      <c r="Z2141" s="212"/>
      <c r="AA2141" s="212"/>
      <c r="AB2141" s="212"/>
      <c r="AC2141" s="212"/>
      <c r="AD2141" s="212"/>
      <c r="AE2141" s="212"/>
      <c r="AF2141" s="212"/>
      <c r="AG2141" s="212" t="s">
        <v>289</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19"/>
      <c r="B2142" s="220"/>
      <c r="C2142" s="247" t="s">
        <v>2576</v>
      </c>
      <c r="D2142" s="225"/>
      <c r="E2142" s="226">
        <v>6.86</v>
      </c>
      <c r="F2142" s="223"/>
      <c r="G2142" s="223"/>
      <c r="H2142" s="223"/>
      <c r="I2142" s="223"/>
      <c r="J2142" s="223"/>
      <c r="K2142" s="223"/>
      <c r="L2142" s="223"/>
      <c r="M2142" s="223"/>
      <c r="N2142" s="222"/>
      <c r="O2142" s="222"/>
      <c r="P2142" s="222"/>
      <c r="Q2142" s="222"/>
      <c r="R2142" s="223"/>
      <c r="S2142" s="223"/>
      <c r="T2142" s="223"/>
      <c r="U2142" s="223"/>
      <c r="V2142" s="223"/>
      <c r="W2142" s="223"/>
      <c r="X2142" s="223"/>
      <c r="Y2142" s="223"/>
      <c r="Z2142" s="212"/>
      <c r="AA2142" s="212"/>
      <c r="AB2142" s="212"/>
      <c r="AC2142" s="212"/>
      <c r="AD2142" s="212"/>
      <c r="AE2142" s="212"/>
      <c r="AF2142" s="212"/>
      <c r="AG2142" s="212" t="s">
        <v>289</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47" t="s">
        <v>2577</v>
      </c>
      <c r="D2143" s="225"/>
      <c r="E2143" s="226">
        <v>1.97</v>
      </c>
      <c r="F2143" s="223"/>
      <c r="G2143" s="223"/>
      <c r="H2143" s="223"/>
      <c r="I2143" s="223"/>
      <c r="J2143" s="223"/>
      <c r="K2143" s="223"/>
      <c r="L2143" s="223"/>
      <c r="M2143" s="223"/>
      <c r="N2143" s="222"/>
      <c r="O2143" s="222"/>
      <c r="P2143" s="222"/>
      <c r="Q2143" s="222"/>
      <c r="R2143" s="223"/>
      <c r="S2143" s="223"/>
      <c r="T2143" s="223"/>
      <c r="U2143" s="223"/>
      <c r="V2143" s="223"/>
      <c r="W2143" s="223"/>
      <c r="X2143" s="223"/>
      <c r="Y2143" s="223"/>
      <c r="Z2143" s="212"/>
      <c r="AA2143" s="212"/>
      <c r="AB2143" s="212"/>
      <c r="AC2143" s="212"/>
      <c r="AD2143" s="212"/>
      <c r="AE2143" s="212"/>
      <c r="AF2143" s="212"/>
      <c r="AG2143" s="212" t="s">
        <v>289</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
      <c r="A2144" s="219"/>
      <c r="B2144" s="220"/>
      <c r="C2144" s="247" t="s">
        <v>2578</v>
      </c>
      <c r="D2144" s="225"/>
      <c r="E2144" s="226">
        <v>1.4</v>
      </c>
      <c r="F2144" s="223"/>
      <c r="G2144" s="223"/>
      <c r="H2144" s="223"/>
      <c r="I2144" s="223"/>
      <c r="J2144" s="223"/>
      <c r="K2144" s="223"/>
      <c r="L2144" s="223"/>
      <c r="M2144" s="223"/>
      <c r="N2144" s="222"/>
      <c r="O2144" s="222"/>
      <c r="P2144" s="222"/>
      <c r="Q2144" s="222"/>
      <c r="R2144" s="223"/>
      <c r="S2144" s="223"/>
      <c r="T2144" s="223"/>
      <c r="U2144" s="223"/>
      <c r="V2144" s="223"/>
      <c r="W2144" s="223"/>
      <c r="X2144" s="223"/>
      <c r="Y2144" s="223"/>
      <c r="Z2144" s="212"/>
      <c r="AA2144" s="212"/>
      <c r="AB2144" s="212"/>
      <c r="AC2144" s="212"/>
      <c r="AD2144" s="212"/>
      <c r="AE2144" s="212"/>
      <c r="AF2144" s="212"/>
      <c r="AG2144" s="212" t="s">
        <v>289</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ht="22.5" outlineLevel="1" x14ac:dyDescent="0.2">
      <c r="A2145" s="235">
        <v>513</v>
      </c>
      <c r="B2145" s="236" t="s">
        <v>2579</v>
      </c>
      <c r="C2145" s="245" t="s">
        <v>2580</v>
      </c>
      <c r="D2145" s="237" t="s">
        <v>321</v>
      </c>
      <c r="E2145" s="238">
        <v>24.6</v>
      </c>
      <c r="F2145" s="239"/>
      <c r="G2145" s="240">
        <f>ROUND(E2145*F2145,2)</f>
        <v>0</v>
      </c>
      <c r="H2145" s="239"/>
      <c r="I2145" s="240">
        <f>ROUND(E2145*H2145,2)</f>
        <v>0</v>
      </c>
      <c r="J2145" s="239"/>
      <c r="K2145" s="240">
        <f>ROUND(E2145*J2145,2)</f>
        <v>0</v>
      </c>
      <c r="L2145" s="240">
        <v>21</v>
      </c>
      <c r="M2145" s="240">
        <f>G2145*(1+L2145/100)</f>
        <v>0</v>
      </c>
      <c r="N2145" s="238">
        <v>0</v>
      </c>
      <c r="O2145" s="238">
        <f>ROUND(E2145*N2145,2)</f>
        <v>0</v>
      </c>
      <c r="P2145" s="238">
        <v>0</v>
      </c>
      <c r="Q2145" s="238">
        <f>ROUND(E2145*P2145,2)</f>
        <v>0</v>
      </c>
      <c r="R2145" s="240" t="s">
        <v>2532</v>
      </c>
      <c r="S2145" s="240" t="s">
        <v>258</v>
      </c>
      <c r="T2145" s="241" t="s">
        <v>258</v>
      </c>
      <c r="U2145" s="223">
        <v>0.03</v>
      </c>
      <c r="V2145" s="223">
        <f>ROUND(E2145*U2145,2)</f>
        <v>0.74</v>
      </c>
      <c r="W2145" s="223"/>
      <c r="X2145" s="223" t="s">
        <v>297</v>
      </c>
      <c r="Y2145" s="223" t="s">
        <v>261</v>
      </c>
      <c r="Z2145" s="212"/>
      <c r="AA2145" s="212"/>
      <c r="AB2145" s="212"/>
      <c r="AC2145" s="212"/>
      <c r="AD2145" s="212"/>
      <c r="AE2145" s="212"/>
      <c r="AF2145" s="212"/>
      <c r="AG2145" s="212" t="s">
        <v>298</v>
      </c>
      <c r="AH2145" s="212"/>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2" x14ac:dyDescent="0.2">
      <c r="A2146" s="219"/>
      <c r="B2146" s="220"/>
      <c r="C2146" s="247" t="s">
        <v>2581</v>
      </c>
      <c r="D2146" s="225"/>
      <c r="E2146" s="226">
        <v>11.7</v>
      </c>
      <c r="F2146" s="223"/>
      <c r="G2146" s="223"/>
      <c r="H2146" s="223"/>
      <c r="I2146" s="223"/>
      <c r="J2146" s="223"/>
      <c r="K2146" s="223"/>
      <c r="L2146" s="223"/>
      <c r="M2146" s="223"/>
      <c r="N2146" s="222"/>
      <c r="O2146" s="222"/>
      <c r="P2146" s="222"/>
      <c r="Q2146" s="222"/>
      <c r="R2146" s="223"/>
      <c r="S2146" s="223"/>
      <c r="T2146" s="223"/>
      <c r="U2146" s="223"/>
      <c r="V2146" s="223"/>
      <c r="W2146" s="223"/>
      <c r="X2146" s="223"/>
      <c r="Y2146" s="223"/>
      <c r="Z2146" s="212"/>
      <c r="AA2146" s="212"/>
      <c r="AB2146" s="212"/>
      <c r="AC2146" s="212"/>
      <c r="AD2146" s="212"/>
      <c r="AE2146" s="212"/>
      <c r="AF2146" s="212"/>
      <c r="AG2146" s="212" t="s">
        <v>289</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47" t="s">
        <v>2582</v>
      </c>
      <c r="D2147" s="225"/>
      <c r="E2147" s="226">
        <v>4.7</v>
      </c>
      <c r="F2147" s="223"/>
      <c r="G2147" s="223"/>
      <c r="H2147" s="223"/>
      <c r="I2147" s="223"/>
      <c r="J2147" s="223"/>
      <c r="K2147" s="223"/>
      <c r="L2147" s="223"/>
      <c r="M2147" s="223"/>
      <c r="N2147" s="222"/>
      <c r="O2147" s="222"/>
      <c r="P2147" s="222"/>
      <c r="Q2147" s="222"/>
      <c r="R2147" s="223"/>
      <c r="S2147" s="223"/>
      <c r="T2147" s="223"/>
      <c r="U2147" s="223"/>
      <c r="V2147" s="223"/>
      <c r="W2147" s="223"/>
      <c r="X2147" s="223"/>
      <c r="Y2147" s="223"/>
      <c r="Z2147" s="212"/>
      <c r="AA2147" s="212"/>
      <c r="AB2147" s="212"/>
      <c r="AC2147" s="212"/>
      <c r="AD2147" s="212"/>
      <c r="AE2147" s="212"/>
      <c r="AF2147" s="212"/>
      <c r="AG2147" s="212" t="s">
        <v>289</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47" t="s">
        <v>2583</v>
      </c>
      <c r="D2148" s="225"/>
      <c r="E2148" s="226">
        <v>8.1999999999999993</v>
      </c>
      <c r="F2148" s="223"/>
      <c r="G2148" s="223"/>
      <c r="H2148" s="223"/>
      <c r="I2148" s="223"/>
      <c r="J2148" s="223"/>
      <c r="K2148" s="223"/>
      <c r="L2148" s="223"/>
      <c r="M2148" s="223"/>
      <c r="N2148" s="222"/>
      <c r="O2148" s="222"/>
      <c r="P2148" s="222"/>
      <c r="Q2148" s="222"/>
      <c r="R2148" s="223"/>
      <c r="S2148" s="223"/>
      <c r="T2148" s="223"/>
      <c r="U2148" s="223"/>
      <c r="V2148" s="223"/>
      <c r="W2148" s="223"/>
      <c r="X2148" s="223"/>
      <c r="Y2148" s="223"/>
      <c r="Z2148" s="212"/>
      <c r="AA2148" s="212"/>
      <c r="AB2148" s="212"/>
      <c r="AC2148" s="212"/>
      <c r="AD2148" s="212"/>
      <c r="AE2148" s="212"/>
      <c r="AF2148" s="212"/>
      <c r="AG2148" s="212" t="s">
        <v>289</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ht="22.5" outlineLevel="1" x14ac:dyDescent="0.2">
      <c r="A2149" s="235">
        <v>514</v>
      </c>
      <c r="B2149" s="236" t="s">
        <v>2584</v>
      </c>
      <c r="C2149" s="245" t="s">
        <v>2585</v>
      </c>
      <c r="D2149" s="237" t="s">
        <v>321</v>
      </c>
      <c r="E2149" s="238">
        <v>181.88800000000001</v>
      </c>
      <c r="F2149" s="239"/>
      <c r="G2149" s="240">
        <f>ROUND(E2149*F2149,2)</f>
        <v>0</v>
      </c>
      <c r="H2149" s="239"/>
      <c r="I2149" s="240">
        <f>ROUND(E2149*H2149,2)</f>
        <v>0</v>
      </c>
      <c r="J2149" s="239"/>
      <c r="K2149" s="240">
        <f>ROUND(E2149*J2149,2)</f>
        <v>0</v>
      </c>
      <c r="L2149" s="240">
        <v>21</v>
      </c>
      <c r="M2149" s="240">
        <f>G2149*(1+L2149/100)</f>
        <v>0</v>
      </c>
      <c r="N2149" s="238">
        <v>1.9199999999999998E-2</v>
      </c>
      <c r="O2149" s="238">
        <f>ROUND(E2149*N2149,2)</f>
        <v>3.49</v>
      </c>
      <c r="P2149" s="238">
        <v>0</v>
      </c>
      <c r="Q2149" s="238">
        <f>ROUND(E2149*P2149,2)</f>
        <v>0</v>
      </c>
      <c r="R2149" s="240" t="s">
        <v>461</v>
      </c>
      <c r="S2149" s="240" t="s">
        <v>258</v>
      </c>
      <c r="T2149" s="241" t="s">
        <v>258</v>
      </c>
      <c r="U2149" s="223">
        <v>0</v>
      </c>
      <c r="V2149" s="223">
        <f>ROUND(E2149*U2149,2)</f>
        <v>0</v>
      </c>
      <c r="W2149" s="223"/>
      <c r="X2149" s="223" t="s">
        <v>462</v>
      </c>
      <c r="Y2149" s="223" t="s">
        <v>261</v>
      </c>
      <c r="Z2149" s="212"/>
      <c r="AA2149" s="212"/>
      <c r="AB2149" s="212"/>
      <c r="AC2149" s="212"/>
      <c r="AD2149" s="212"/>
      <c r="AE2149" s="212"/>
      <c r="AF2149" s="212"/>
      <c r="AG2149" s="212" t="s">
        <v>463</v>
      </c>
      <c r="AH2149" s="212"/>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2" x14ac:dyDescent="0.2">
      <c r="A2150" s="219"/>
      <c r="B2150" s="220"/>
      <c r="C2150" s="247" t="s">
        <v>2586</v>
      </c>
      <c r="D2150" s="225"/>
      <c r="E2150" s="226"/>
      <c r="F2150" s="223"/>
      <c r="G2150" s="223"/>
      <c r="H2150" s="223"/>
      <c r="I2150" s="223"/>
      <c r="J2150" s="223"/>
      <c r="K2150" s="223"/>
      <c r="L2150" s="223"/>
      <c r="M2150" s="223"/>
      <c r="N2150" s="222"/>
      <c r="O2150" s="222"/>
      <c r="P2150" s="222"/>
      <c r="Q2150" s="222"/>
      <c r="R2150" s="223"/>
      <c r="S2150" s="223"/>
      <c r="T2150" s="223"/>
      <c r="U2150" s="223"/>
      <c r="V2150" s="223"/>
      <c r="W2150" s="223"/>
      <c r="X2150" s="223"/>
      <c r="Y2150" s="223"/>
      <c r="Z2150" s="212"/>
      <c r="AA2150" s="212"/>
      <c r="AB2150" s="212"/>
      <c r="AC2150" s="212"/>
      <c r="AD2150" s="212"/>
      <c r="AE2150" s="212"/>
      <c r="AF2150" s="212"/>
      <c r="AG2150" s="212" t="s">
        <v>289</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47" t="s">
        <v>2587</v>
      </c>
      <c r="D2151" s="225"/>
      <c r="E2151" s="226">
        <v>181.88800000000001</v>
      </c>
      <c r="F2151" s="223"/>
      <c r="G2151" s="223"/>
      <c r="H2151" s="223"/>
      <c r="I2151" s="223"/>
      <c r="J2151" s="223"/>
      <c r="K2151" s="223"/>
      <c r="L2151" s="223"/>
      <c r="M2151" s="223"/>
      <c r="N2151" s="222"/>
      <c r="O2151" s="222"/>
      <c r="P2151" s="222"/>
      <c r="Q2151" s="222"/>
      <c r="R2151" s="223"/>
      <c r="S2151" s="223"/>
      <c r="T2151" s="223"/>
      <c r="U2151" s="223"/>
      <c r="V2151" s="223"/>
      <c r="W2151" s="223"/>
      <c r="X2151" s="223"/>
      <c r="Y2151" s="223"/>
      <c r="Z2151" s="212"/>
      <c r="AA2151" s="212"/>
      <c r="AB2151" s="212"/>
      <c r="AC2151" s="212"/>
      <c r="AD2151" s="212"/>
      <c r="AE2151" s="212"/>
      <c r="AF2151" s="212"/>
      <c r="AG2151" s="212" t="s">
        <v>289</v>
      </c>
      <c r="AH2151" s="212">
        <v>5</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ht="22.5" outlineLevel="1" x14ac:dyDescent="0.2">
      <c r="A2152" s="235">
        <v>515</v>
      </c>
      <c r="B2152" s="236" t="s">
        <v>2588</v>
      </c>
      <c r="C2152" s="245" t="s">
        <v>2589</v>
      </c>
      <c r="D2152" s="237" t="s">
        <v>368</v>
      </c>
      <c r="E2152" s="238">
        <v>653.84900000000005</v>
      </c>
      <c r="F2152" s="239"/>
      <c r="G2152" s="240">
        <f>ROUND(E2152*F2152,2)</f>
        <v>0</v>
      </c>
      <c r="H2152" s="239"/>
      <c r="I2152" s="240">
        <f>ROUND(E2152*H2152,2)</f>
        <v>0</v>
      </c>
      <c r="J2152" s="239"/>
      <c r="K2152" s="240">
        <f>ROUND(E2152*J2152,2)</f>
        <v>0</v>
      </c>
      <c r="L2152" s="240">
        <v>21</v>
      </c>
      <c r="M2152" s="240">
        <f>G2152*(1+L2152/100)</f>
        <v>0</v>
      </c>
      <c r="N2152" s="238">
        <v>4.4999999999999999E-4</v>
      </c>
      <c r="O2152" s="238">
        <f>ROUND(E2152*N2152,2)</f>
        <v>0.28999999999999998</v>
      </c>
      <c r="P2152" s="238">
        <v>0</v>
      </c>
      <c r="Q2152" s="238">
        <f>ROUND(E2152*P2152,2)</f>
        <v>0</v>
      </c>
      <c r="R2152" s="240" t="s">
        <v>461</v>
      </c>
      <c r="S2152" s="240" t="s">
        <v>258</v>
      </c>
      <c r="T2152" s="241" t="s">
        <v>258</v>
      </c>
      <c r="U2152" s="223">
        <v>0</v>
      </c>
      <c r="V2152" s="223">
        <f>ROUND(E2152*U2152,2)</f>
        <v>0</v>
      </c>
      <c r="W2152" s="223"/>
      <c r="X2152" s="223" t="s">
        <v>462</v>
      </c>
      <c r="Y2152" s="223" t="s">
        <v>261</v>
      </c>
      <c r="Z2152" s="212"/>
      <c r="AA2152" s="212"/>
      <c r="AB2152" s="212"/>
      <c r="AC2152" s="212"/>
      <c r="AD2152" s="212"/>
      <c r="AE2152" s="212"/>
      <c r="AF2152" s="212"/>
      <c r="AG2152" s="212" t="s">
        <v>463</v>
      </c>
      <c r="AH2152" s="212"/>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2" x14ac:dyDescent="0.2">
      <c r="A2153" s="219"/>
      <c r="B2153" s="220"/>
      <c r="C2153" s="247" t="s">
        <v>2590</v>
      </c>
      <c r="D2153" s="225"/>
      <c r="E2153" s="226"/>
      <c r="F2153" s="223"/>
      <c r="G2153" s="223"/>
      <c r="H2153" s="223"/>
      <c r="I2153" s="223"/>
      <c r="J2153" s="223"/>
      <c r="K2153" s="223"/>
      <c r="L2153" s="223"/>
      <c r="M2153" s="223"/>
      <c r="N2153" s="222"/>
      <c r="O2153" s="222"/>
      <c r="P2153" s="222"/>
      <c r="Q2153" s="222"/>
      <c r="R2153" s="223"/>
      <c r="S2153" s="223"/>
      <c r="T2153" s="223"/>
      <c r="U2153" s="223"/>
      <c r="V2153" s="223"/>
      <c r="W2153" s="223"/>
      <c r="X2153" s="223"/>
      <c r="Y2153" s="223"/>
      <c r="Z2153" s="212"/>
      <c r="AA2153" s="212"/>
      <c r="AB2153" s="212"/>
      <c r="AC2153" s="212"/>
      <c r="AD2153" s="212"/>
      <c r="AE2153" s="212"/>
      <c r="AF2153" s="212"/>
      <c r="AG2153" s="212" t="s">
        <v>289</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
      <c r="A2154" s="219"/>
      <c r="B2154" s="220"/>
      <c r="C2154" s="247" t="s">
        <v>2591</v>
      </c>
      <c r="D2154" s="225"/>
      <c r="E2154" s="226">
        <v>653.84900000000005</v>
      </c>
      <c r="F2154" s="223"/>
      <c r="G2154" s="223"/>
      <c r="H2154" s="223"/>
      <c r="I2154" s="223"/>
      <c r="J2154" s="223"/>
      <c r="K2154" s="223"/>
      <c r="L2154" s="223"/>
      <c r="M2154" s="223"/>
      <c r="N2154" s="222"/>
      <c r="O2154" s="222"/>
      <c r="P2154" s="222"/>
      <c r="Q2154" s="222"/>
      <c r="R2154" s="223"/>
      <c r="S2154" s="223"/>
      <c r="T2154" s="223"/>
      <c r="U2154" s="223"/>
      <c r="V2154" s="223"/>
      <c r="W2154" s="223"/>
      <c r="X2154" s="223"/>
      <c r="Y2154" s="223"/>
      <c r="Z2154" s="212"/>
      <c r="AA2154" s="212"/>
      <c r="AB2154" s="212"/>
      <c r="AC2154" s="212"/>
      <c r="AD2154" s="212"/>
      <c r="AE2154" s="212"/>
      <c r="AF2154" s="212"/>
      <c r="AG2154" s="212" t="s">
        <v>289</v>
      </c>
      <c r="AH2154" s="212">
        <v>5</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1" x14ac:dyDescent="0.2">
      <c r="A2155" s="235">
        <v>516</v>
      </c>
      <c r="B2155" s="236" t="s">
        <v>2592</v>
      </c>
      <c r="C2155" s="245" t="s">
        <v>2593</v>
      </c>
      <c r="D2155" s="237" t="s">
        <v>404</v>
      </c>
      <c r="E2155" s="238">
        <v>4.7321299999999997</v>
      </c>
      <c r="F2155" s="239"/>
      <c r="G2155" s="240">
        <f>ROUND(E2155*F2155,2)</f>
        <v>0</v>
      </c>
      <c r="H2155" s="239"/>
      <c r="I2155" s="240">
        <f>ROUND(E2155*H2155,2)</f>
        <v>0</v>
      </c>
      <c r="J2155" s="239"/>
      <c r="K2155" s="240">
        <f>ROUND(E2155*J2155,2)</f>
        <v>0</v>
      </c>
      <c r="L2155" s="240">
        <v>21</v>
      </c>
      <c r="M2155" s="240">
        <f>G2155*(1+L2155/100)</f>
        <v>0</v>
      </c>
      <c r="N2155" s="238">
        <v>0</v>
      </c>
      <c r="O2155" s="238">
        <f>ROUND(E2155*N2155,2)</f>
        <v>0</v>
      </c>
      <c r="P2155" s="238">
        <v>0</v>
      </c>
      <c r="Q2155" s="238">
        <f>ROUND(E2155*P2155,2)</f>
        <v>0</v>
      </c>
      <c r="R2155" s="240" t="s">
        <v>2532</v>
      </c>
      <c r="S2155" s="240" t="s">
        <v>258</v>
      </c>
      <c r="T2155" s="241" t="s">
        <v>258</v>
      </c>
      <c r="U2155" s="223">
        <v>1.2649999999999999</v>
      </c>
      <c r="V2155" s="223">
        <f>ROUND(E2155*U2155,2)</f>
        <v>5.99</v>
      </c>
      <c r="W2155" s="223"/>
      <c r="X2155" s="223" t="s">
        <v>1580</v>
      </c>
      <c r="Y2155" s="223" t="s">
        <v>261</v>
      </c>
      <c r="Z2155" s="212"/>
      <c r="AA2155" s="212"/>
      <c r="AB2155" s="212"/>
      <c r="AC2155" s="212"/>
      <c r="AD2155" s="212"/>
      <c r="AE2155" s="212"/>
      <c r="AF2155" s="212"/>
      <c r="AG2155" s="212" t="s">
        <v>1581</v>
      </c>
      <c r="AH2155" s="212"/>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2" x14ac:dyDescent="0.2">
      <c r="A2156" s="219"/>
      <c r="B2156" s="220"/>
      <c r="C2156" s="267" t="s">
        <v>1697</v>
      </c>
      <c r="D2156" s="256"/>
      <c r="E2156" s="256"/>
      <c r="F2156" s="256"/>
      <c r="G2156" s="256"/>
      <c r="H2156" s="223"/>
      <c r="I2156" s="223"/>
      <c r="J2156" s="223"/>
      <c r="K2156" s="223"/>
      <c r="L2156" s="223"/>
      <c r="M2156" s="223"/>
      <c r="N2156" s="222"/>
      <c r="O2156" s="222"/>
      <c r="P2156" s="222"/>
      <c r="Q2156" s="222"/>
      <c r="R2156" s="223"/>
      <c r="S2156" s="223"/>
      <c r="T2156" s="223"/>
      <c r="U2156" s="223"/>
      <c r="V2156" s="223"/>
      <c r="W2156" s="223"/>
      <c r="X2156" s="223"/>
      <c r="Y2156" s="223"/>
      <c r="Z2156" s="212"/>
      <c r="AA2156" s="212"/>
      <c r="AB2156" s="212"/>
      <c r="AC2156" s="212"/>
      <c r="AD2156" s="212"/>
      <c r="AE2156" s="212"/>
      <c r="AF2156" s="212"/>
      <c r="AG2156" s="212" t="s">
        <v>300</v>
      </c>
      <c r="AH2156" s="212"/>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x14ac:dyDescent="0.2">
      <c r="A2157" s="228" t="s">
        <v>253</v>
      </c>
      <c r="B2157" s="229" t="s">
        <v>197</v>
      </c>
      <c r="C2157" s="244" t="s">
        <v>198</v>
      </c>
      <c r="D2157" s="230"/>
      <c r="E2157" s="231"/>
      <c r="F2157" s="232"/>
      <c r="G2157" s="232">
        <f>SUMIF(AG2158:AG2177,"&lt;&gt;NOR",G2158:G2177)</f>
        <v>0</v>
      </c>
      <c r="H2157" s="232"/>
      <c r="I2157" s="232">
        <f>SUM(I2158:I2177)</f>
        <v>0</v>
      </c>
      <c r="J2157" s="232"/>
      <c r="K2157" s="232">
        <f>SUM(K2158:K2177)</f>
        <v>0</v>
      </c>
      <c r="L2157" s="232"/>
      <c r="M2157" s="232">
        <f>SUM(M2158:M2177)</f>
        <v>0</v>
      </c>
      <c r="N2157" s="231"/>
      <c r="O2157" s="231">
        <f>SUM(O2158:O2177)</f>
        <v>0.46</v>
      </c>
      <c r="P2157" s="231"/>
      <c r="Q2157" s="231">
        <f>SUM(Q2158:Q2177)</f>
        <v>0</v>
      </c>
      <c r="R2157" s="232"/>
      <c r="S2157" s="232"/>
      <c r="T2157" s="233"/>
      <c r="U2157" s="227"/>
      <c r="V2157" s="227">
        <f>SUM(V2158:V2177)</f>
        <v>76.53</v>
      </c>
      <c r="W2157" s="227"/>
      <c r="X2157" s="227"/>
      <c r="Y2157" s="227"/>
      <c r="AG2157" t="s">
        <v>254</v>
      </c>
    </row>
    <row r="2158" spans="1:60" ht="22.5" outlineLevel="1" x14ac:dyDescent="0.2">
      <c r="A2158" s="257">
        <v>517</v>
      </c>
      <c r="B2158" s="258" t="s">
        <v>2594</v>
      </c>
      <c r="C2158" s="268" t="s">
        <v>2595</v>
      </c>
      <c r="D2158" s="259" t="s">
        <v>321</v>
      </c>
      <c r="E2158" s="260">
        <v>42.6</v>
      </c>
      <c r="F2158" s="261"/>
      <c r="G2158" s="262">
        <f>ROUND(E2158*F2158,2)</f>
        <v>0</v>
      </c>
      <c r="H2158" s="261"/>
      <c r="I2158" s="262">
        <f>ROUND(E2158*H2158,2)</f>
        <v>0</v>
      </c>
      <c r="J2158" s="261"/>
      <c r="K2158" s="262">
        <f>ROUND(E2158*J2158,2)</f>
        <v>0</v>
      </c>
      <c r="L2158" s="262">
        <v>21</v>
      </c>
      <c r="M2158" s="262">
        <f>G2158*(1+L2158/100)</f>
        <v>0</v>
      </c>
      <c r="N2158" s="260">
        <v>0</v>
      </c>
      <c r="O2158" s="260">
        <f>ROUND(E2158*N2158,2)</f>
        <v>0</v>
      </c>
      <c r="P2158" s="260">
        <v>0</v>
      </c>
      <c r="Q2158" s="260">
        <f>ROUND(E2158*P2158,2)</f>
        <v>0</v>
      </c>
      <c r="R2158" s="262" t="s">
        <v>1552</v>
      </c>
      <c r="S2158" s="262" t="s">
        <v>258</v>
      </c>
      <c r="T2158" s="263" t="s">
        <v>258</v>
      </c>
      <c r="U2158" s="223">
        <v>1.6E-2</v>
      </c>
      <c r="V2158" s="223">
        <f>ROUND(E2158*U2158,2)</f>
        <v>0.68</v>
      </c>
      <c r="W2158" s="223"/>
      <c r="X2158" s="223" t="s">
        <v>297</v>
      </c>
      <c r="Y2158" s="223" t="s">
        <v>261</v>
      </c>
      <c r="Z2158" s="212"/>
      <c r="AA2158" s="212"/>
      <c r="AB2158" s="212"/>
      <c r="AC2158" s="212"/>
      <c r="AD2158" s="212"/>
      <c r="AE2158" s="212"/>
      <c r="AF2158" s="212"/>
      <c r="AG2158" s="212" t="s">
        <v>298</v>
      </c>
      <c r="AH2158" s="212"/>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1" x14ac:dyDescent="0.2">
      <c r="A2159" s="235">
        <v>518</v>
      </c>
      <c r="B2159" s="236" t="s">
        <v>2596</v>
      </c>
      <c r="C2159" s="245" t="s">
        <v>2597</v>
      </c>
      <c r="D2159" s="237" t="s">
        <v>524</v>
      </c>
      <c r="E2159" s="238">
        <v>42.16</v>
      </c>
      <c r="F2159" s="239"/>
      <c r="G2159" s="240">
        <f>ROUND(E2159*F2159,2)</f>
        <v>0</v>
      </c>
      <c r="H2159" s="239"/>
      <c r="I2159" s="240">
        <f>ROUND(E2159*H2159,2)</f>
        <v>0</v>
      </c>
      <c r="J2159" s="239"/>
      <c r="K2159" s="240">
        <f>ROUND(E2159*J2159,2)</f>
        <v>0</v>
      </c>
      <c r="L2159" s="240">
        <v>21</v>
      </c>
      <c r="M2159" s="240">
        <f>G2159*(1+L2159/100)</f>
        <v>0</v>
      </c>
      <c r="N2159" s="238">
        <v>0</v>
      </c>
      <c r="O2159" s="238">
        <f>ROUND(E2159*N2159,2)</f>
        <v>0</v>
      </c>
      <c r="P2159" s="238">
        <v>0</v>
      </c>
      <c r="Q2159" s="238">
        <f>ROUND(E2159*P2159,2)</f>
        <v>0</v>
      </c>
      <c r="R2159" s="240" t="s">
        <v>1552</v>
      </c>
      <c r="S2159" s="240" t="s">
        <v>258</v>
      </c>
      <c r="T2159" s="241" t="s">
        <v>258</v>
      </c>
      <c r="U2159" s="223">
        <v>0.18099999999999999</v>
      </c>
      <c r="V2159" s="223">
        <f>ROUND(E2159*U2159,2)</f>
        <v>7.63</v>
      </c>
      <c r="W2159" s="223"/>
      <c r="X2159" s="223" t="s">
        <v>297</v>
      </c>
      <c r="Y2159" s="223" t="s">
        <v>261</v>
      </c>
      <c r="Z2159" s="212"/>
      <c r="AA2159" s="212"/>
      <c r="AB2159" s="212"/>
      <c r="AC2159" s="212"/>
      <c r="AD2159" s="212"/>
      <c r="AE2159" s="212"/>
      <c r="AF2159" s="212"/>
      <c r="AG2159" s="212" t="s">
        <v>298</v>
      </c>
      <c r="AH2159" s="212"/>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2" x14ac:dyDescent="0.2">
      <c r="A2160" s="219"/>
      <c r="B2160" s="220"/>
      <c r="C2160" s="267" t="s">
        <v>2598</v>
      </c>
      <c r="D2160" s="256"/>
      <c r="E2160" s="256"/>
      <c r="F2160" s="256"/>
      <c r="G2160" s="256"/>
      <c r="H2160" s="223"/>
      <c r="I2160" s="223"/>
      <c r="J2160" s="223"/>
      <c r="K2160" s="223"/>
      <c r="L2160" s="223"/>
      <c r="M2160" s="223"/>
      <c r="N2160" s="222"/>
      <c r="O2160" s="222"/>
      <c r="P2160" s="222"/>
      <c r="Q2160" s="222"/>
      <c r="R2160" s="223"/>
      <c r="S2160" s="223"/>
      <c r="T2160" s="223"/>
      <c r="U2160" s="223"/>
      <c r="V2160" s="223"/>
      <c r="W2160" s="223"/>
      <c r="X2160" s="223"/>
      <c r="Y2160" s="223"/>
      <c r="Z2160" s="212"/>
      <c r="AA2160" s="212"/>
      <c r="AB2160" s="212"/>
      <c r="AC2160" s="212"/>
      <c r="AD2160" s="212"/>
      <c r="AE2160" s="212"/>
      <c r="AF2160" s="212"/>
      <c r="AG2160" s="212" t="s">
        <v>300</v>
      </c>
      <c r="AH2160" s="212"/>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2" x14ac:dyDescent="0.2">
      <c r="A2161" s="219"/>
      <c r="B2161" s="220"/>
      <c r="C2161" s="269" t="s">
        <v>2097</v>
      </c>
      <c r="D2161" s="264"/>
      <c r="E2161" s="264"/>
      <c r="F2161" s="264"/>
      <c r="G2161" s="264"/>
      <c r="H2161" s="223"/>
      <c r="I2161" s="223"/>
      <c r="J2161" s="223"/>
      <c r="K2161" s="223"/>
      <c r="L2161" s="223"/>
      <c r="M2161" s="223"/>
      <c r="N2161" s="222"/>
      <c r="O2161" s="222"/>
      <c r="P2161" s="222"/>
      <c r="Q2161" s="222"/>
      <c r="R2161" s="223"/>
      <c r="S2161" s="223"/>
      <c r="T2161" s="223"/>
      <c r="U2161" s="223"/>
      <c r="V2161" s="223"/>
      <c r="W2161" s="223"/>
      <c r="X2161" s="223"/>
      <c r="Y2161" s="223"/>
      <c r="Z2161" s="212"/>
      <c r="AA2161" s="212"/>
      <c r="AB2161" s="212"/>
      <c r="AC2161" s="212"/>
      <c r="AD2161" s="212"/>
      <c r="AE2161" s="212"/>
      <c r="AF2161" s="212"/>
      <c r="AG2161" s="212" t="s">
        <v>264</v>
      </c>
      <c r="AH2161" s="212"/>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2" x14ac:dyDescent="0.2">
      <c r="A2162" s="219"/>
      <c r="B2162" s="220"/>
      <c r="C2162" s="247" t="s">
        <v>740</v>
      </c>
      <c r="D2162" s="225"/>
      <c r="E2162" s="226"/>
      <c r="F2162" s="223"/>
      <c r="G2162" s="223"/>
      <c r="H2162" s="223"/>
      <c r="I2162" s="223"/>
      <c r="J2162" s="223"/>
      <c r="K2162" s="223"/>
      <c r="L2162" s="223"/>
      <c r="M2162" s="223"/>
      <c r="N2162" s="222"/>
      <c r="O2162" s="222"/>
      <c r="P2162" s="222"/>
      <c r="Q2162" s="222"/>
      <c r="R2162" s="223"/>
      <c r="S2162" s="223"/>
      <c r="T2162" s="223"/>
      <c r="U2162" s="223"/>
      <c r="V2162" s="223"/>
      <c r="W2162" s="223"/>
      <c r="X2162" s="223"/>
      <c r="Y2162" s="223"/>
      <c r="Z2162" s="212"/>
      <c r="AA2162" s="212"/>
      <c r="AB2162" s="212"/>
      <c r="AC2162" s="212"/>
      <c r="AD2162" s="212"/>
      <c r="AE2162" s="212"/>
      <c r="AF2162" s="212"/>
      <c r="AG2162" s="212" t="s">
        <v>289</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47" t="s">
        <v>2599</v>
      </c>
      <c r="D2163" s="225"/>
      <c r="E2163" s="226">
        <v>9.2799999999999994</v>
      </c>
      <c r="F2163" s="223"/>
      <c r="G2163" s="223"/>
      <c r="H2163" s="223"/>
      <c r="I2163" s="223"/>
      <c r="J2163" s="223"/>
      <c r="K2163" s="223"/>
      <c r="L2163" s="223"/>
      <c r="M2163" s="223"/>
      <c r="N2163" s="222"/>
      <c r="O2163" s="222"/>
      <c r="P2163" s="222"/>
      <c r="Q2163" s="222"/>
      <c r="R2163" s="223"/>
      <c r="S2163" s="223"/>
      <c r="T2163" s="223"/>
      <c r="U2163" s="223"/>
      <c r="V2163" s="223"/>
      <c r="W2163" s="223"/>
      <c r="X2163" s="223"/>
      <c r="Y2163" s="223"/>
      <c r="Z2163" s="212"/>
      <c r="AA2163" s="212"/>
      <c r="AB2163" s="212"/>
      <c r="AC2163" s="212"/>
      <c r="AD2163" s="212"/>
      <c r="AE2163" s="212"/>
      <c r="AF2163" s="212"/>
      <c r="AG2163" s="212" t="s">
        <v>289</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47" t="s">
        <v>2600</v>
      </c>
      <c r="D2164" s="225"/>
      <c r="E2164" s="226">
        <v>32.880000000000003</v>
      </c>
      <c r="F2164" s="223"/>
      <c r="G2164" s="223"/>
      <c r="H2164" s="223"/>
      <c r="I2164" s="223"/>
      <c r="J2164" s="223"/>
      <c r="K2164" s="223"/>
      <c r="L2164" s="223"/>
      <c r="M2164" s="223"/>
      <c r="N2164" s="222"/>
      <c r="O2164" s="222"/>
      <c r="P2164" s="222"/>
      <c r="Q2164" s="222"/>
      <c r="R2164" s="223"/>
      <c r="S2164" s="223"/>
      <c r="T2164" s="223"/>
      <c r="U2164" s="223"/>
      <c r="V2164" s="223"/>
      <c r="W2164" s="223"/>
      <c r="X2164" s="223"/>
      <c r="Y2164" s="223"/>
      <c r="Z2164" s="212"/>
      <c r="AA2164" s="212"/>
      <c r="AB2164" s="212"/>
      <c r="AC2164" s="212"/>
      <c r="AD2164" s="212"/>
      <c r="AE2164" s="212"/>
      <c r="AF2164" s="212"/>
      <c r="AG2164" s="212" t="s">
        <v>289</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1" x14ac:dyDescent="0.2">
      <c r="A2165" s="235">
        <v>519</v>
      </c>
      <c r="B2165" s="236" t="s">
        <v>2601</v>
      </c>
      <c r="C2165" s="245" t="s">
        <v>2602</v>
      </c>
      <c r="D2165" s="237" t="s">
        <v>321</v>
      </c>
      <c r="E2165" s="238">
        <v>42.6</v>
      </c>
      <c r="F2165" s="239"/>
      <c r="G2165" s="240">
        <f>ROUND(E2165*F2165,2)</f>
        <v>0</v>
      </c>
      <c r="H2165" s="239"/>
      <c r="I2165" s="240">
        <f>ROUND(E2165*H2165,2)</f>
        <v>0</v>
      </c>
      <c r="J2165" s="239"/>
      <c r="K2165" s="240">
        <f>ROUND(E2165*J2165,2)</f>
        <v>0</v>
      </c>
      <c r="L2165" s="240">
        <v>21</v>
      </c>
      <c r="M2165" s="240">
        <f>G2165*(1+L2165/100)</f>
        <v>0</v>
      </c>
      <c r="N2165" s="238">
        <v>1.32E-3</v>
      </c>
      <c r="O2165" s="238">
        <f>ROUND(E2165*N2165,2)</f>
        <v>0.06</v>
      </c>
      <c r="P2165" s="238">
        <v>0</v>
      </c>
      <c r="Q2165" s="238">
        <f>ROUND(E2165*P2165,2)</f>
        <v>0</v>
      </c>
      <c r="R2165" s="240" t="s">
        <v>1552</v>
      </c>
      <c r="S2165" s="240" t="s">
        <v>258</v>
      </c>
      <c r="T2165" s="241" t="s">
        <v>258</v>
      </c>
      <c r="U2165" s="223">
        <v>0.85</v>
      </c>
      <c r="V2165" s="223">
        <f>ROUND(E2165*U2165,2)</f>
        <v>36.21</v>
      </c>
      <c r="W2165" s="223"/>
      <c r="X2165" s="223" t="s">
        <v>297</v>
      </c>
      <c r="Y2165" s="223" t="s">
        <v>261</v>
      </c>
      <c r="Z2165" s="212"/>
      <c r="AA2165" s="212"/>
      <c r="AB2165" s="212"/>
      <c r="AC2165" s="212"/>
      <c r="AD2165" s="212"/>
      <c r="AE2165" s="212"/>
      <c r="AF2165" s="212"/>
      <c r="AG2165" s="212" t="s">
        <v>298</v>
      </c>
      <c r="AH2165" s="212"/>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2" x14ac:dyDescent="0.2">
      <c r="A2166" s="219"/>
      <c r="B2166" s="220"/>
      <c r="C2166" s="267" t="s">
        <v>2603</v>
      </c>
      <c r="D2166" s="256"/>
      <c r="E2166" s="256"/>
      <c r="F2166" s="256"/>
      <c r="G2166" s="256"/>
      <c r="H2166" s="223"/>
      <c r="I2166" s="223"/>
      <c r="J2166" s="223"/>
      <c r="K2166" s="223"/>
      <c r="L2166" s="223"/>
      <c r="M2166" s="223"/>
      <c r="N2166" s="222"/>
      <c r="O2166" s="222"/>
      <c r="P2166" s="222"/>
      <c r="Q2166" s="222"/>
      <c r="R2166" s="223"/>
      <c r="S2166" s="223"/>
      <c r="T2166" s="223"/>
      <c r="U2166" s="223"/>
      <c r="V2166" s="223"/>
      <c r="W2166" s="223"/>
      <c r="X2166" s="223"/>
      <c r="Y2166" s="223"/>
      <c r="Z2166" s="212"/>
      <c r="AA2166" s="212"/>
      <c r="AB2166" s="212"/>
      <c r="AC2166" s="212"/>
      <c r="AD2166" s="212"/>
      <c r="AE2166" s="212"/>
      <c r="AF2166" s="212"/>
      <c r="AG2166" s="212" t="s">
        <v>300</v>
      </c>
      <c r="AH2166" s="212"/>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2" x14ac:dyDescent="0.2">
      <c r="A2167" s="219"/>
      <c r="B2167" s="220"/>
      <c r="C2167" s="269" t="s">
        <v>2604</v>
      </c>
      <c r="D2167" s="264"/>
      <c r="E2167" s="264"/>
      <c r="F2167" s="264"/>
      <c r="G2167" s="264"/>
      <c r="H2167" s="223"/>
      <c r="I2167" s="223"/>
      <c r="J2167" s="223"/>
      <c r="K2167" s="223"/>
      <c r="L2167" s="223"/>
      <c r="M2167" s="223"/>
      <c r="N2167" s="222"/>
      <c r="O2167" s="222"/>
      <c r="P2167" s="222"/>
      <c r="Q2167" s="222"/>
      <c r="R2167" s="223"/>
      <c r="S2167" s="223"/>
      <c r="T2167" s="223"/>
      <c r="U2167" s="223"/>
      <c r="V2167" s="223"/>
      <c r="W2167" s="223"/>
      <c r="X2167" s="223"/>
      <c r="Y2167" s="223"/>
      <c r="Z2167" s="212"/>
      <c r="AA2167" s="212"/>
      <c r="AB2167" s="212"/>
      <c r="AC2167" s="212"/>
      <c r="AD2167" s="212"/>
      <c r="AE2167" s="212"/>
      <c r="AF2167" s="212"/>
      <c r="AG2167" s="212" t="s">
        <v>264</v>
      </c>
      <c r="AH2167" s="212"/>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2" x14ac:dyDescent="0.2">
      <c r="A2168" s="219"/>
      <c r="B2168" s="220"/>
      <c r="C2168" s="247" t="s">
        <v>740</v>
      </c>
      <c r="D2168" s="225"/>
      <c r="E2168" s="226"/>
      <c r="F2168" s="223"/>
      <c r="G2168" s="223"/>
      <c r="H2168" s="223"/>
      <c r="I2168" s="223"/>
      <c r="J2168" s="223"/>
      <c r="K2168" s="223"/>
      <c r="L2168" s="223"/>
      <c r="M2168" s="223"/>
      <c r="N2168" s="222"/>
      <c r="O2168" s="222"/>
      <c r="P2168" s="222"/>
      <c r="Q2168" s="222"/>
      <c r="R2168" s="223"/>
      <c r="S2168" s="223"/>
      <c r="T2168" s="223"/>
      <c r="U2168" s="223"/>
      <c r="V2168" s="223"/>
      <c r="W2168" s="223"/>
      <c r="X2168" s="223"/>
      <c r="Y2168" s="223"/>
      <c r="Z2168" s="212"/>
      <c r="AA2168" s="212"/>
      <c r="AB2168" s="212"/>
      <c r="AC2168" s="212"/>
      <c r="AD2168" s="212"/>
      <c r="AE2168" s="212"/>
      <c r="AF2168" s="212"/>
      <c r="AG2168" s="212" t="s">
        <v>289</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47" t="s">
        <v>2605</v>
      </c>
      <c r="D2169" s="225"/>
      <c r="E2169" s="226">
        <v>6.8</v>
      </c>
      <c r="F2169" s="223"/>
      <c r="G2169" s="223"/>
      <c r="H2169" s="223"/>
      <c r="I2169" s="223"/>
      <c r="J2169" s="223"/>
      <c r="K2169" s="223"/>
      <c r="L2169" s="223"/>
      <c r="M2169" s="223"/>
      <c r="N2169" s="222"/>
      <c r="O2169" s="222"/>
      <c r="P2169" s="222"/>
      <c r="Q2169" s="222"/>
      <c r="R2169" s="223"/>
      <c r="S2169" s="223"/>
      <c r="T2169" s="223"/>
      <c r="U2169" s="223"/>
      <c r="V2169" s="223"/>
      <c r="W2169" s="223"/>
      <c r="X2169" s="223"/>
      <c r="Y2169" s="223"/>
      <c r="Z2169" s="212"/>
      <c r="AA2169" s="212"/>
      <c r="AB2169" s="212"/>
      <c r="AC2169" s="212"/>
      <c r="AD2169" s="212"/>
      <c r="AE2169" s="212"/>
      <c r="AF2169" s="212"/>
      <c r="AG2169" s="212" t="s">
        <v>289</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47" t="s">
        <v>775</v>
      </c>
      <c r="D2170" s="225"/>
      <c r="E2170" s="226">
        <v>35.799999999999997</v>
      </c>
      <c r="F2170" s="223"/>
      <c r="G2170" s="223"/>
      <c r="H2170" s="223"/>
      <c r="I2170" s="223"/>
      <c r="J2170" s="223"/>
      <c r="K2170" s="223"/>
      <c r="L2170" s="223"/>
      <c r="M2170" s="223"/>
      <c r="N2170" s="222"/>
      <c r="O2170" s="222"/>
      <c r="P2170" s="222"/>
      <c r="Q2170" s="222"/>
      <c r="R2170" s="223"/>
      <c r="S2170" s="223"/>
      <c r="T2170" s="223"/>
      <c r="U2170" s="223"/>
      <c r="V2170" s="223"/>
      <c r="W2170" s="223"/>
      <c r="X2170" s="223"/>
      <c r="Y2170" s="223"/>
      <c r="Z2170" s="212"/>
      <c r="AA2170" s="212"/>
      <c r="AB2170" s="212"/>
      <c r="AC2170" s="212"/>
      <c r="AD2170" s="212"/>
      <c r="AE2170" s="212"/>
      <c r="AF2170" s="212"/>
      <c r="AG2170" s="212" t="s">
        <v>289</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1" x14ac:dyDescent="0.2">
      <c r="A2171" s="257">
        <v>520</v>
      </c>
      <c r="B2171" s="258" t="s">
        <v>2606</v>
      </c>
      <c r="C2171" s="268" t="s">
        <v>2607</v>
      </c>
      <c r="D2171" s="259" t="s">
        <v>321</v>
      </c>
      <c r="E2171" s="260">
        <v>42.6</v>
      </c>
      <c r="F2171" s="261"/>
      <c r="G2171" s="262">
        <f>ROUND(E2171*F2171,2)</f>
        <v>0</v>
      </c>
      <c r="H2171" s="261"/>
      <c r="I2171" s="262">
        <f>ROUND(E2171*H2171,2)</f>
        <v>0</v>
      </c>
      <c r="J2171" s="261"/>
      <c r="K2171" s="262">
        <f>ROUND(E2171*J2171,2)</f>
        <v>0</v>
      </c>
      <c r="L2171" s="262">
        <v>21</v>
      </c>
      <c r="M2171" s="262">
        <f>G2171*(1+L2171/100)</f>
        <v>0</v>
      </c>
      <c r="N2171" s="260">
        <v>4.6000000000000001E-4</v>
      </c>
      <c r="O2171" s="260">
        <f>ROUND(E2171*N2171,2)</f>
        <v>0.02</v>
      </c>
      <c r="P2171" s="260">
        <v>0</v>
      </c>
      <c r="Q2171" s="260">
        <f>ROUND(E2171*P2171,2)</f>
        <v>0</v>
      </c>
      <c r="R2171" s="262" t="s">
        <v>1552</v>
      </c>
      <c r="S2171" s="262" t="s">
        <v>258</v>
      </c>
      <c r="T2171" s="263" t="s">
        <v>258</v>
      </c>
      <c r="U2171" s="223">
        <v>0.72499999999999998</v>
      </c>
      <c r="V2171" s="223">
        <f>ROUND(E2171*U2171,2)</f>
        <v>30.89</v>
      </c>
      <c r="W2171" s="223"/>
      <c r="X2171" s="223" t="s">
        <v>297</v>
      </c>
      <c r="Y2171" s="223" t="s">
        <v>261</v>
      </c>
      <c r="Z2171" s="212"/>
      <c r="AA2171" s="212"/>
      <c r="AB2171" s="212"/>
      <c r="AC2171" s="212"/>
      <c r="AD2171" s="212"/>
      <c r="AE2171" s="212"/>
      <c r="AF2171" s="212"/>
      <c r="AG2171" s="212" t="s">
        <v>298</v>
      </c>
      <c r="AH2171" s="212"/>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ht="33.75" outlineLevel="1" x14ac:dyDescent="0.2">
      <c r="A2172" s="257">
        <v>521</v>
      </c>
      <c r="B2172" s="258" t="s">
        <v>2608</v>
      </c>
      <c r="C2172" s="268" t="s">
        <v>2609</v>
      </c>
      <c r="D2172" s="259" t="s">
        <v>321</v>
      </c>
      <c r="E2172" s="260">
        <v>44.304000000000002</v>
      </c>
      <c r="F2172" s="261"/>
      <c r="G2172" s="262">
        <f>ROUND(E2172*F2172,2)</f>
        <v>0</v>
      </c>
      <c r="H2172" s="261"/>
      <c r="I2172" s="262">
        <f>ROUND(E2172*H2172,2)</f>
        <v>0</v>
      </c>
      <c r="J2172" s="261"/>
      <c r="K2172" s="262">
        <f>ROUND(E2172*J2172,2)</f>
        <v>0</v>
      </c>
      <c r="L2172" s="262">
        <v>21</v>
      </c>
      <c r="M2172" s="262">
        <f>G2172*(1+L2172/100)</f>
        <v>0</v>
      </c>
      <c r="N2172" s="260">
        <v>8.2000000000000007E-3</v>
      </c>
      <c r="O2172" s="260">
        <f>ROUND(E2172*N2172,2)</f>
        <v>0.36</v>
      </c>
      <c r="P2172" s="260">
        <v>0</v>
      </c>
      <c r="Q2172" s="260">
        <f>ROUND(E2172*P2172,2)</f>
        <v>0</v>
      </c>
      <c r="R2172" s="262" t="s">
        <v>461</v>
      </c>
      <c r="S2172" s="262" t="s">
        <v>2610</v>
      </c>
      <c r="T2172" s="263" t="s">
        <v>2610</v>
      </c>
      <c r="U2172" s="223">
        <v>0</v>
      </c>
      <c r="V2172" s="223">
        <f>ROUND(E2172*U2172,2)</f>
        <v>0</v>
      </c>
      <c r="W2172" s="223"/>
      <c r="X2172" s="223" t="s">
        <v>462</v>
      </c>
      <c r="Y2172" s="223" t="s">
        <v>261</v>
      </c>
      <c r="Z2172" s="212"/>
      <c r="AA2172" s="212"/>
      <c r="AB2172" s="212"/>
      <c r="AC2172" s="212"/>
      <c r="AD2172" s="212"/>
      <c r="AE2172" s="212"/>
      <c r="AF2172" s="212"/>
      <c r="AG2172" s="212" t="s">
        <v>463</v>
      </c>
      <c r="AH2172" s="212"/>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1" x14ac:dyDescent="0.2">
      <c r="A2173" s="235">
        <v>522</v>
      </c>
      <c r="B2173" s="236" t="s">
        <v>2611</v>
      </c>
      <c r="C2173" s="245" t="s">
        <v>2612</v>
      </c>
      <c r="D2173" s="237" t="s">
        <v>524</v>
      </c>
      <c r="E2173" s="238">
        <v>44.268000000000001</v>
      </c>
      <c r="F2173" s="239"/>
      <c r="G2173" s="240">
        <f>ROUND(E2173*F2173,2)</f>
        <v>0</v>
      </c>
      <c r="H2173" s="239"/>
      <c r="I2173" s="240">
        <f>ROUND(E2173*H2173,2)</f>
        <v>0</v>
      </c>
      <c r="J2173" s="239"/>
      <c r="K2173" s="240">
        <f>ROUND(E2173*J2173,2)</f>
        <v>0</v>
      </c>
      <c r="L2173" s="240">
        <v>21</v>
      </c>
      <c r="M2173" s="240">
        <f>G2173*(1+L2173/100)</f>
        <v>0</v>
      </c>
      <c r="N2173" s="238">
        <v>5.0000000000000001E-4</v>
      </c>
      <c r="O2173" s="238">
        <f>ROUND(E2173*N2173,2)</f>
        <v>0.02</v>
      </c>
      <c r="P2173" s="238">
        <v>0</v>
      </c>
      <c r="Q2173" s="238">
        <f>ROUND(E2173*P2173,2)</f>
        <v>0</v>
      </c>
      <c r="R2173" s="240" t="s">
        <v>461</v>
      </c>
      <c r="S2173" s="240" t="s">
        <v>258</v>
      </c>
      <c r="T2173" s="241" t="s">
        <v>258</v>
      </c>
      <c r="U2173" s="223">
        <v>0</v>
      </c>
      <c r="V2173" s="223">
        <f>ROUND(E2173*U2173,2)</f>
        <v>0</v>
      </c>
      <c r="W2173" s="223"/>
      <c r="X2173" s="223" t="s">
        <v>462</v>
      </c>
      <c r="Y2173" s="223" t="s">
        <v>261</v>
      </c>
      <c r="Z2173" s="212"/>
      <c r="AA2173" s="212"/>
      <c r="AB2173" s="212"/>
      <c r="AC2173" s="212"/>
      <c r="AD2173" s="212"/>
      <c r="AE2173" s="212"/>
      <c r="AF2173" s="212"/>
      <c r="AG2173" s="212" t="s">
        <v>463</v>
      </c>
      <c r="AH2173" s="212"/>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2" x14ac:dyDescent="0.2">
      <c r="A2174" s="219"/>
      <c r="B2174" s="220"/>
      <c r="C2174" s="247" t="s">
        <v>2613</v>
      </c>
      <c r="D2174" s="225"/>
      <c r="E2174" s="226"/>
      <c r="F2174" s="223"/>
      <c r="G2174" s="223"/>
      <c r="H2174" s="223"/>
      <c r="I2174" s="223"/>
      <c r="J2174" s="223"/>
      <c r="K2174" s="223"/>
      <c r="L2174" s="223"/>
      <c r="M2174" s="223"/>
      <c r="N2174" s="222"/>
      <c r="O2174" s="222"/>
      <c r="P2174" s="222"/>
      <c r="Q2174" s="222"/>
      <c r="R2174" s="223"/>
      <c r="S2174" s="223"/>
      <c r="T2174" s="223"/>
      <c r="U2174" s="223"/>
      <c r="V2174" s="223"/>
      <c r="W2174" s="223"/>
      <c r="X2174" s="223"/>
      <c r="Y2174" s="223"/>
      <c r="Z2174" s="212"/>
      <c r="AA2174" s="212"/>
      <c r="AB2174" s="212"/>
      <c r="AC2174" s="212"/>
      <c r="AD2174" s="212"/>
      <c r="AE2174" s="212"/>
      <c r="AF2174" s="212"/>
      <c r="AG2174" s="212" t="s">
        <v>289</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47" t="s">
        <v>2614</v>
      </c>
      <c r="D2175" s="225"/>
      <c r="E2175" s="226">
        <v>44.268000000000001</v>
      </c>
      <c r="F2175" s="223"/>
      <c r="G2175" s="223"/>
      <c r="H2175" s="223"/>
      <c r="I2175" s="223"/>
      <c r="J2175" s="223"/>
      <c r="K2175" s="223"/>
      <c r="L2175" s="223"/>
      <c r="M2175" s="223"/>
      <c r="N2175" s="222"/>
      <c r="O2175" s="222"/>
      <c r="P2175" s="222"/>
      <c r="Q2175" s="222"/>
      <c r="R2175" s="223"/>
      <c r="S2175" s="223"/>
      <c r="T2175" s="223"/>
      <c r="U2175" s="223"/>
      <c r="V2175" s="223"/>
      <c r="W2175" s="223"/>
      <c r="X2175" s="223"/>
      <c r="Y2175" s="223"/>
      <c r="Z2175" s="212"/>
      <c r="AA2175" s="212"/>
      <c r="AB2175" s="212"/>
      <c r="AC2175" s="212"/>
      <c r="AD2175" s="212"/>
      <c r="AE2175" s="212"/>
      <c r="AF2175" s="212"/>
      <c r="AG2175" s="212" t="s">
        <v>289</v>
      </c>
      <c r="AH2175" s="212">
        <v>5</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1" x14ac:dyDescent="0.2">
      <c r="A2176" s="235">
        <v>523</v>
      </c>
      <c r="B2176" s="236" t="s">
        <v>2615</v>
      </c>
      <c r="C2176" s="245" t="s">
        <v>2616</v>
      </c>
      <c r="D2176" s="237" t="s">
        <v>404</v>
      </c>
      <c r="E2176" s="238">
        <v>0.46124999999999999</v>
      </c>
      <c r="F2176" s="239"/>
      <c r="G2176" s="240">
        <f>ROUND(E2176*F2176,2)</f>
        <v>0</v>
      </c>
      <c r="H2176" s="239"/>
      <c r="I2176" s="240">
        <f>ROUND(E2176*H2176,2)</f>
        <v>0</v>
      </c>
      <c r="J2176" s="239"/>
      <c r="K2176" s="240">
        <f>ROUND(E2176*J2176,2)</f>
        <v>0</v>
      </c>
      <c r="L2176" s="240">
        <v>21</v>
      </c>
      <c r="M2176" s="240">
        <f>G2176*(1+L2176/100)</f>
        <v>0</v>
      </c>
      <c r="N2176" s="238">
        <v>0</v>
      </c>
      <c r="O2176" s="238">
        <f>ROUND(E2176*N2176,2)</f>
        <v>0</v>
      </c>
      <c r="P2176" s="238">
        <v>0</v>
      </c>
      <c r="Q2176" s="238">
        <f>ROUND(E2176*P2176,2)</f>
        <v>0</v>
      </c>
      <c r="R2176" s="240" t="s">
        <v>1552</v>
      </c>
      <c r="S2176" s="240" t="s">
        <v>258</v>
      </c>
      <c r="T2176" s="241" t="s">
        <v>258</v>
      </c>
      <c r="U2176" s="223">
        <v>2.42</v>
      </c>
      <c r="V2176" s="223">
        <f>ROUND(E2176*U2176,2)</f>
        <v>1.1200000000000001</v>
      </c>
      <c r="W2176" s="223"/>
      <c r="X2176" s="223" t="s">
        <v>1580</v>
      </c>
      <c r="Y2176" s="223" t="s">
        <v>261</v>
      </c>
      <c r="Z2176" s="212"/>
      <c r="AA2176" s="212"/>
      <c r="AB2176" s="212"/>
      <c r="AC2176" s="212"/>
      <c r="AD2176" s="212"/>
      <c r="AE2176" s="212"/>
      <c r="AF2176" s="212"/>
      <c r="AG2176" s="212" t="s">
        <v>1581</v>
      </c>
      <c r="AH2176" s="212"/>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2" x14ac:dyDescent="0.2">
      <c r="A2177" s="219"/>
      <c r="B2177" s="220"/>
      <c r="C2177" s="267" t="s">
        <v>1697</v>
      </c>
      <c r="D2177" s="256"/>
      <c r="E2177" s="256"/>
      <c r="F2177" s="256"/>
      <c r="G2177" s="256"/>
      <c r="H2177" s="223"/>
      <c r="I2177" s="223"/>
      <c r="J2177" s="223"/>
      <c r="K2177" s="223"/>
      <c r="L2177" s="223"/>
      <c r="M2177" s="223"/>
      <c r="N2177" s="222"/>
      <c r="O2177" s="222"/>
      <c r="P2177" s="222"/>
      <c r="Q2177" s="222"/>
      <c r="R2177" s="223"/>
      <c r="S2177" s="223"/>
      <c r="T2177" s="223"/>
      <c r="U2177" s="223"/>
      <c r="V2177" s="223"/>
      <c r="W2177" s="223"/>
      <c r="X2177" s="223"/>
      <c r="Y2177" s="223"/>
      <c r="Z2177" s="212"/>
      <c r="AA2177" s="212"/>
      <c r="AB2177" s="212"/>
      <c r="AC2177" s="212"/>
      <c r="AD2177" s="212"/>
      <c r="AE2177" s="212"/>
      <c r="AF2177" s="212"/>
      <c r="AG2177" s="212" t="s">
        <v>300</v>
      </c>
      <c r="AH2177" s="212"/>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x14ac:dyDescent="0.2">
      <c r="A2178" s="228" t="s">
        <v>253</v>
      </c>
      <c r="B2178" s="229" t="s">
        <v>199</v>
      </c>
      <c r="C2178" s="244" t="s">
        <v>200</v>
      </c>
      <c r="D2178" s="230"/>
      <c r="E2178" s="231"/>
      <c r="F2178" s="232"/>
      <c r="G2178" s="232">
        <f>SUMIF(AG2179:AG2193,"&lt;&gt;NOR",G2179:G2193)</f>
        <v>0</v>
      </c>
      <c r="H2178" s="232"/>
      <c r="I2178" s="232">
        <f>SUM(I2179:I2193)</f>
        <v>0</v>
      </c>
      <c r="J2178" s="232"/>
      <c r="K2178" s="232">
        <f>SUM(K2179:K2193)</f>
        <v>0</v>
      </c>
      <c r="L2178" s="232"/>
      <c r="M2178" s="232">
        <f>SUM(M2179:M2193)</f>
        <v>0</v>
      </c>
      <c r="N2178" s="231"/>
      <c r="O2178" s="231">
        <f>SUM(O2179:O2193)</f>
        <v>0.88</v>
      </c>
      <c r="P2178" s="231"/>
      <c r="Q2178" s="231">
        <f>SUM(Q2179:Q2193)</f>
        <v>0</v>
      </c>
      <c r="R2178" s="232"/>
      <c r="S2178" s="232"/>
      <c r="T2178" s="233"/>
      <c r="U2178" s="227"/>
      <c r="V2178" s="227">
        <f>SUM(V2179:V2193)</f>
        <v>181.52</v>
      </c>
      <c r="W2178" s="227"/>
      <c r="X2178" s="227"/>
      <c r="Y2178" s="227"/>
      <c r="AG2178" t="s">
        <v>254</v>
      </c>
    </row>
    <row r="2179" spans="1:60" ht="22.5" outlineLevel="1" x14ac:dyDescent="0.2">
      <c r="A2179" s="235">
        <v>524</v>
      </c>
      <c r="B2179" s="236" t="s">
        <v>2617</v>
      </c>
      <c r="C2179" s="245" t="s">
        <v>2618</v>
      </c>
      <c r="D2179" s="237" t="s">
        <v>321</v>
      </c>
      <c r="E2179" s="238">
        <v>272.89999999999998</v>
      </c>
      <c r="F2179" s="239"/>
      <c r="G2179" s="240">
        <f>ROUND(E2179*F2179,2)</f>
        <v>0</v>
      </c>
      <c r="H2179" s="239"/>
      <c r="I2179" s="240">
        <f>ROUND(E2179*H2179,2)</f>
        <v>0</v>
      </c>
      <c r="J2179" s="239"/>
      <c r="K2179" s="240">
        <f>ROUND(E2179*J2179,2)</f>
        <v>0</v>
      </c>
      <c r="L2179" s="240">
        <v>21</v>
      </c>
      <c r="M2179" s="240">
        <f>G2179*(1+L2179/100)</f>
        <v>0</v>
      </c>
      <c r="N2179" s="238">
        <v>3.2200000000000002E-3</v>
      </c>
      <c r="O2179" s="238">
        <f>ROUND(E2179*N2179,2)</f>
        <v>0.88</v>
      </c>
      <c r="P2179" s="238">
        <v>0</v>
      </c>
      <c r="Q2179" s="238">
        <f>ROUND(E2179*P2179,2)</f>
        <v>0</v>
      </c>
      <c r="R2179" s="240" t="s">
        <v>1684</v>
      </c>
      <c r="S2179" s="240" t="s">
        <v>258</v>
      </c>
      <c r="T2179" s="241" t="s">
        <v>258</v>
      </c>
      <c r="U2179" s="223">
        <v>0.66517000000000004</v>
      </c>
      <c r="V2179" s="223">
        <f>ROUND(E2179*U2179,2)</f>
        <v>181.52</v>
      </c>
      <c r="W2179" s="223"/>
      <c r="X2179" s="223" t="s">
        <v>809</v>
      </c>
      <c r="Y2179" s="223" t="s">
        <v>261</v>
      </c>
      <c r="Z2179" s="212"/>
      <c r="AA2179" s="212"/>
      <c r="AB2179" s="212"/>
      <c r="AC2179" s="212"/>
      <c r="AD2179" s="212"/>
      <c r="AE2179" s="212"/>
      <c r="AF2179" s="212"/>
      <c r="AG2179" s="212" t="s">
        <v>810</v>
      </c>
      <c r="AH2179" s="212"/>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ht="22.5" outlineLevel="2" x14ac:dyDescent="0.2">
      <c r="A2180" s="219"/>
      <c r="B2180" s="220"/>
      <c r="C2180" s="267" t="s">
        <v>2619</v>
      </c>
      <c r="D2180" s="256"/>
      <c r="E2180" s="256"/>
      <c r="F2180" s="256"/>
      <c r="G2180" s="256"/>
      <c r="H2180" s="223"/>
      <c r="I2180" s="223"/>
      <c r="J2180" s="223"/>
      <c r="K2180" s="223"/>
      <c r="L2180" s="223"/>
      <c r="M2180" s="223"/>
      <c r="N2180" s="222"/>
      <c r="O2180" s="222"/>
      <c r="P2180" s="222"/>
      <c r="Q2180" s="222"/>
      <c r="R2180" s="223"/>
      <c r="S2180" s="223"/>
      <c r="T2180" s="223"/>
      <c r="U2180" s="223"/>
      <c r="V2180" s="223"/>
      <c r="W2180" s="223"/>
      <c r="X2180" s="223"/>
      <c r="Y2180" s="223"/>
      <c r="Z2180" s="212"/>
      <c r="AA2180" s="212"/>
      <c r="AB2180" s="212"/>
      <c r="AC2180" s="212"/>
      <c r="AD2180" s="212"/>
      <c r="AE2180" s="212"/>
      <c r="AF2180" s="212"/>
      <c r="AG2180" s="212" t="s">
        <v>300</v>
      </c>
      <c r="AH2180" s="212"/>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42" t="str">
        <f>C2180</f>
        <v>lepení a dodávka podlahoviny z PVC, bez podkladu. Svaření podlahoviny. Dodávka a lepení podlahových soklíků z měkčeného PVC. Pastování a vyleštění podlah.</v>
      </c>
      <c r="BB2180" s="212"/>
      <c r="BC2180" s="212"/>
      <c r="BD2180" s="212"/>
      <c r="BE2180" s="212"/>
      <c r="BF2180" s="212"/>
      <c r="BG2180" s="212"/>
      <c r="BH2180" s="212"/>
    </row>
    <row r="2181" spans="1:60" outlineLevel="2" x14ac:dyDescent="0.2">
      <c r="A2181" s="219"/>
      <c r="B2181" s="220"/>
      <c r="C2181" s="269" t="s">
        <v>2620</v>
      </c>
      <c r="D2181" s="264"/>
      <c r="E2181" s="264"/>
      <c r="F2181" s="264"/>
      <c r="G2181" s="264"/>
      <c r="H2181" s="223"/>
      <c r="I2181" s="223"/>
      <c r="J2181" s="223"/>
      <c r="K2181" s="223"/>
      <c r="L2181" s="223"/>
      <c r="M2181" s="223"/>
      <c r="N2181" s="222"/>
      <c r="O2181" s="222"/>
      <c r="P2181" s="222"/>
      <c r="Q2181" s="222"/>
      <c r="R2181" s="223"/>
      <c r="S2181" s="223"/>
      <c r="T2181" s="223"/>
      <c r="U2181" s="223"/>
      <c r="V2181" s="223"/>
      <c r="W2181" s="223"/>
      <c r="X2181" s="223"/>
      <c r="Y2181" s="223"/>
      <c r="Z2181" s="212"/>
      <c r="AA2181" s="212"/>
      <c r="AB2181" s="212"/>
      <c r="AC2181" s="212"/>
      <c r="AD2181" s="212"/>
      <c r="AE2181" s="212"/>
      <c r="AF2181" s="212"/>
      <c r="AG2181" s="212" t="s">
        <v>264</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2" x14ac:dyDescent="0.2">
      <c r="A2182" s="219"/>
      <c r="B2182" s="220"/>
      <c r="C2182" s="247" t="s">
        <v>740</v>
      </c>
      <c r="D2182" s="225"/>
      <c r="E2182" s="226"/>
      <c r="F2182" s="223"/>
      <c r="G2182" s="223"/>
      <c r="H2182" s="223"/>
      <c r="I2182" s="223"/>
      <c r="J2182" s="223"/>
      <c r="K2182" s="223"/>
      <c r="L2182" s="223"/>
      <c r="M2182" s="223"/>
      <c r="N2182" s="222"/>
      <c r="O2182" s="222"/>
      <c r="P2182" s="222"/>
      <c r="Q2182" s="222"/>
      <c r="R2182" s="223"/>
      <c r="S2182" s="223"/>
      <c r="T2182" s="223"/>
      <c r="U2182" s="223"/>
      <c r="V2182" s="223"/>
      <c r="W2182" s="223"/>
      <c r="X2182" s="223"/>
      <c r="Y2182" s="223"/>
      <c r="Z2182" s="212"/>
      <c r="AA2182" s="212"/>
      <c r="AB2182" s="212"/>
      <c r="AC2182" s="212"/>
      <c r="AD2182" s="212"/>
      <c r="AE2182" s="212"/>
      <c r="AF2182" s="212"/>
      <c r="AG2182" s="212" t="s">
        <v>289</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47" t="s">
        <v>2621</v>
      </c>
      <c r="D2183" s="225"/>
      <c r="E2183" s="226">
        <v>3.8</v>
      </c>
      <c r="F2183" s="223"/>
      <c r="G2183" s="223"/>
      <c r="H2183" s="223"/>
      <c r="I2183" s="223"/>
      <c r="J2183" s="223"/>
      <c r="K2183" s="223"/>
      <c r="L2183" s="223"/>
      <c r="M2183" s="223"/>
      <c r="N2183" s="222"/>
      <c r="O2183" s="222"/>
      <c r="P2183" s="222"/>
      <c r="Q2183" s="222"/>
      <c r="R2183" s="223"/>
      <c r="S2183" s="223"/>
      <c r="T2183" s="223"/>
      <c r="U2183" s="223"/>
      <c r="V2183" s="223"/>
      <c r="W2183" s="223"/>
      <c r="X2183" s="223"/>
      <c r="Y2183" s="223"/>
      <c r="Z2183" s="212"/>
      <c r="AA2183" s="212"/>
      <c r="AB2183" s="212"/>
      <c r="AC2183" s="212"/>
      <c r="AD2183" s="212"/>
      <c r="AE2183" s="212"/>
      <c r="AF2183" s="212"/>
      <c r="AG2183" s="212" t="s">
        <v>289</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47" t="s">
        <v>2622</v>
      </c>
      <c r="D2184" s="225"/>
      <c r="E2184" s="226">
        <v>3.4</v>
      </c>
      <c r="F2184" s="223"/>
      <c r="G2184" s="223"/>
      <c r="H2184" s="223"/>
      <c r="I2184" s="223"/>
      <c r="J2184" s="223"/>
      <c r="K2184" s="223"/>
      <c r="L2184" s="223"/>
      <c r="M2184" s="223"/>
      <c r="N2184" s="222"/>
      <c r="O2184" s="222"/>
      <c r="P2184" s="222"/>
      <c r="Q2184" s="222"/>
      <c r="R2184" s="223"/>
      <c r="S2184" s="223"/>
      <c r="T2184" s="223"/>
      <c r="U2184" s="223"/>
      <c r="V2184" s="223"/>
      <c r="W2184" s="223"/>
      <c r="X2184" s="223"/>
      <c r="Y2184" s="223"/>
      <c r="Z2184" s="212"/>
      <c r="AA2184" s="212"/>
      <c r="AB2184" s="212"/>
      <c r="AC2184" s="212"/>
      <c r="AD2184" s="212"/>
      <c r="AE2184" s="212"/>
      <c r="AF2184" s="212"/>
      <c r="AG2184" s="212" t="s">
        <v>289</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47" t="s">
        <v>776</v>
      </c>
      <c r="D2185" s="225"/>
      <c r="E2185" s="226">
        <v>43.2</v>
      </c>
      <c r="F2185" s="223"/>
      <c r="G2185" s="223"/>
      <c r="H2185" s="223"/>
      <c r="I2185" s="223"/>
      <c r="J2185" s="223"/>
      <c r="K2185" s="223"/>
      <c r="L2185" s="223"/>
      <c r="M2185" s="223"/>
      <c r="N2185" s="222"/>
      <c r="O2185" s="222"/>
      <c r="P2185" s="222"/>
      <c r="Q2185" s="222"/>
      <c r="R2185" s="223"/>
      <c r="S2185" s="223"/>
      <c r="T2185" s="223"/>
      <c r="U2185" s="223"/>
      <c r="V2185" s="223"/>
      <c r="W2185" s="223"/>
      <c r="X2185" s="223"/>
      <c r="Y2185" s="223"/>
      <c r="Z2185" s="212"/>
      <c r="AA2185" s="212"/>
      <c r="AB2185" s="212"/>
      <c r="AC2185" s="212"/>
      <c r="AD2185" s="212"/>
      <c r="AE2185" s="212"/>
      <c r="AF2185" s="212"/>
      <c r="AG2185" s="212" t="s">
        <v>289</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3" x14ac:dyDescent="0.2">
      <c r="A2186" s="219"/>
      <c r="B2186" s="220"/>
      <c r="C2186" s="247" t="s">
        <v>2623</v>
      </c>
      <c r="D2186" s="225"/>
      <c r="E2186" s="226">
        <v>13</v>
      </c>
      <c r="F2186" s="223"/>
      <c r="G2186" s="223"/>
      <c r="H2186" s="223"/>
      <c r="I2186" s="223"/>
      <c r="J2186" s="223"/>
      <c r="K2186" s="223"/>
      <c r="L2186" s="223"/>
      <c r="M2186" s="223"/>
      <c r="N2186" s="222"/>
      <c r="O2186" s="222"/>
      <c r="P2186" s="222"/>
      <c r="Q2186" s="222"/>
      <c r="R2186" s="223"/>
      <c r="S2186" s="223"/>
      <c r="T2186" s="223"/>
      <c r="U2186" s="223"/>
      <c r="V2186" s="223"/>
      <c r="W2186" s="223"/>
      <c r="X2186" s="223"/>
      <c r="Y2186" s="223"/>
      <c r="Z2186" s="212"/>
      <c r="AA2186" s="212"/>
      <c r="AB2186" s="212"/>
      <c r="AC2186" s="212"/>
      <c r="AD2186" s="212"/>
      <c r="AE2186" s="212"/>
      <c r="AF2186" s="212"/>
      <c r="AG2186" s="212" t="s">
        <v>289</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3" x14ac:dyDescent="0.2">
      <c r="A2187" s="219"/>
      <c r="B2187" s="220"/>
      <c r="C2187" s="247" t="s">
        <v>777</v>
      </c>
      <c r="D2187" s="225"/>
      <c r="E2187" s="226">
        <v>46.5</v>
      </c>
      <c r="F2187" s="223"/>
      <c r="G2187" s="223"/>
      <c r="H2187" s="223"/>
      <c r="I2187" s="223"/>
      <c r="J2187" s="223"/>
      <c r="K2187" s="223"/>
      <c r="L2187" s="223"/>
      <c r="M2187" s="223"/>
      <c r="N2187" s="222"/>
      <c r="O2187" s="222"/>
      <c r="P2187" s="222"/>
      <c r="Q2187" s="222"/>
      <c r="R2187" s="223"/>
      <c r="S2187" s="223"/>
      <c r="T2187" s="223"/>
      <c r="U2187" s="223"/>
      <c r="V2187" s="223"/>
      <c r="W2187" s="223"/>
      <c r="X2187" s="223"/>
      <c r="Y2187" s="223"/>
      <c r="Z2187" s="212"/>
      <c r="AA2187" s="212"/>
      <c r="AB2187" s="212"/>
      <c r="AC2187" s="212"/>
      <c r="AD2187" s="212"/>
      <c r="AE2187" s="212"/>
      <c r="AF2187" s="212"/>
      <c r="AG2187" s="212" t="s">
        <v>289</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47" t="s">
        <v>723</v>
      </c>
      <c r="D2188" s="225"/>
      <c r="E2188" s="226"/>
      <c r="F2188" s="223"/>
      <c r="G2188" s="223"/>
      <c r="H2188" s="223"/>
      <c r="I2188" s="223"/>
      <c r="J2188" s="223"/>
      <c r="K2188" s="223"/>
      <c r="L2188" s="223"/>
      <c r="M2188" s="223"/>
      <c r="N2188" s="222"/>
      <c r="O2188" s="222"/>
      <c r="P2188" s="222"/>
      <c r="Q2188" s="222"/>
      <c r="R2188" s="223"/>
      <c r="S2188" s="223"/>
      <c r="T2188" s="223"/>
      <c r="U2188" s="223"/>
      <c r="V2188" s="223"/>
      <c r="W2188" s="223"/>
      <c r="X2188" s="223"/>
      <c r="Y2188" s="223"/>
      <c r="Z2188" s="212"/>
      <c r="AA2188" s="212"/>
      <c r="AB2188" s="212"/>
      <c r="AC2188" s="212"/>
      <c r="AD2188" s="212"/>
      <c r="AE2188" s="212"/>
      <c r="AF2188" s="212"/>
      <c r="AG2188" s="212" t="s">
        <v>289</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47" t="s">
        <v>724</v>
      </c>
      <c r="D2189" s="225"/>
      <c r="E2189" s="226">
        <v>3.2</v>
      </c>
      <c r="F2189" s="223"/>
      <c r="G2189" s="223"/>
      <c r="H2189" s="223"/>
      <c r="I2189" s="223"/>
      <c r="J2189" s="223"/>
      <c r="K2189" s="223"/>
      <c r="L2189" s="223"/>
      <c r="M2189" s="223"/>
      <c r="N2189" s="222"/>
      <c r="O2189" s="222"/>
      <c r="P2189" s="222"/>
      <c r="Q2189" s="222"/>
      <c r="R2189" s="223"/>
      <c r="S2189" s="223"/>
      <c r="T2189" s="223"/>
      <c r="U2189" s="223"/>
      <c r="V2189" s="223"/>
      <c r="W2189" s="223"/>
      <c r="X2189" s="223"/>
      <c r="Y2189" s="223"/>
      <c r="Z2189" s="212"/>
      <c r="AA2189" s="212"/>
      <c r="AB2189" s="212"/>
      <c r="AC2189" s="212"/>
      <c r="AD2189" s="212"/>
      <c r="AE2189" s="212"/>
      <c r="AF2189" s="212"/>
      <c r="AG2189" s="212" t="s">
        <v>289</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47" t="s">
        <v>2624</v>
      </c>
      <c r="D2190" s="225"/>
      <c r="E2190" s="226">
        <v>52.1</v>
      </c>
      <c r="F2190" s="223"/>
      <c r="G2190" s="223"/>
      <c r="H2190" s="223"/>
      <c r="I2190" s="223"/>
      <c r="J2190" s="223"/>
      <c r="K2190" s="223"/>
      <c r="L2190" s="223"/>
      <c r="M2190" s="223"/>
      <c r="N2190" s="222"/>
      <c r="O2190" s="222"/>
      <c r="P2190" s="222"/>
      <c r="Q2190" s="222"/>
      <c r="R2190" s="223"/>
      <c r="S2190" s="223"/>
      <c r="T2190" s="223"/>
      <c r="U2190" s="223"/>
      <c r="V2190" s="223"/>
      <c r="W2190" s="223"/>
      <c r="X2190" s="223"/>
      <c r="Y2190" s="223"/>
      <c r="Z2190" s="212"/>
      <c r="AA2190" s="212"/>
      <c r="AB2190" s="212"/>
      <c r="AC2190" s="212"/>
      <c r="AD2190" s="212"/>
      <c r="AE2190" s="212"/>
      <c r="AF2190" s="212"/>
      <c r="AG2190" s="212" t="s">
        <v>289</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47" t="s">
        <v>2625</v>
      </c>
      <c r="D2191" s="225"/>
      <c r="E2191" s="226">
        <v>26.2</v>
      </c>
      <c r="F2191" s="223"/>
      <c r="G2191" s="223"/>
      <c r="H2191" s="223"/>
      <c r="I2191" s="223"/>
      <c r="J2191" s="223"/>
      <c r="K2191" s="223"/>
      <c r="L2191" s="223"/>
      <c r="M2191" s="223"/>
      <c r="N2191" s="222"/>
      <c r="O2191" s="222"/>
      <c r="P2191" s="222"/>
      <c r="Q2191" s="222"/>
      <c r="R2191" s="223"/>
      <c r="S2191" s="223"/>
      <c r="T2191" s="223"/>
      <c r="U2191" s="223"/>
      <c r="V2191" s="223"/>
      <c r="W2191" s="223"/>
      <c r="X2191" s="223"/>
      <c r="Y2191" s="223"/>
      <c r="Z2191" s="212"/>
      <c r="AA2191" s="212"/>
      <c r="AB2191" s="212"/>
      <c r="AC2191" s="212"/>
      <c r="AD2191" s="212"/>
      <c r="AE2191" s="212"/>
      <c r="AF2191" s="212"/>
      <c r="AG2191" s="212" t="s">
        <v>289</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47" t="s">
        <v>2626</v>
      </c>
      <c r="D2192" s="225"/>
      <c r="E2192" s="226">
        <v>54.3</v>
      </c>
      <c r="F2192" s="223"/>
      <c r="G2192" s="223"/>
      <c r="H2192" s="223"/>
      <c r="I2192" s="223"/>
      <c r="J2192" s="223"/>
      <c r="K2192" s="223"/>
      <c r="L2192" s="223"/>
      <c r="M2192" s="223"/>
      <c r="N2192" s="222"/>
      <c r="O2192" s="222"/>
      <c r="P2192" s="222"/>
      <c r="Q2192" s="222"/>
      <c r="R2192" s="223"/>
      <c r="S2192" s="223"/>
      <c r="T2192" s="223"/>
      <c r="U2192" s="223"/>
      <c r="V2192" s="223"/>
      <c r="W2192" s="223"/>
      <c r="X2192" s="223"/>
      <c r="Y2192" s="223"/>
      <c r="Z2192" s="212"/>
      <c r="AA2192" s="212"/>
      <c r="AB2192" s="212"/>
      <c r="AC2192" s="212"/>
      <c r="AD2192" s="212"/>
      <c r="AE2192" s="212"/>
      <c r="AF2192" s="212"/>
      <c r="AG2192" s="212" t="s">
        <v>289</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47" t="s">
        <v>2627</v>
      </c>
      <c r="D2193" s="225"/>
      <c r="E2193" s="226">
        <v>27.2</v>
      </c>
      <c r="F2193" s="223"/>
      <c r="G2193" s="223"/>
      <c r="H2193" s="223"/>
      <c r="I2193" s="223"/>
      <c r="J2193" s="223"/>
      <c r="K2193" s="223"/>
      <c r="L2193" s="223"/>
      <c r="M2193" s="223"/>
      <c r="N2193" s="222"/>
      <c r="O2193" s="222"/>
      <c r="P2193" s="222"/>
      <c r="Q2193" s="222"/>
      <c r="R2193" s="223"/>
      <c r="S2193" s="223"/>
      <c r="T2193" s="223"/>
      <c r="U2193" s="223"/>
      <c r="V2193" s="223"/>
      <c r="W2193" s="223"/>
      <c r="X2193" s="223"/>
      <c r="Y2193" s="223"/>
      <c r="Z2193" s="212"/>
      <c r="AA2193" s="212"/>
      <c r="AB2193" s="212"/>
      <c r="AC2193" s="212"/>
      <c r="AD2193" s="212"/>
      <c r="AE2193" s="212"/>
      <c r="AF2193" s="212"/>
      <c r="AG2193" s="212" t="s">
        <v>289</v>
      </c>
      <c r="AH2193" s="212">
        <v>0</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x14ac:dyDescent="0.2">
      <c r="A2194" s="228" t="s">
        <v>253</v>
      </c>
      <c r="B2194" s="229" t="s">
        <v>201</v>
      </c>
      <c r="C2194" s="244" t="s">
        <v>202</v>
      </c>
      <c r="D2194" s="230"/>
      <c r="E2194" s="231"/>
      <c r="F2194" s="232"/>
      <c r="G2194" s="232">
        <f>SUMIF(AG2195:AG2227,"&lt;&gt;NOR",G2195:G2227)</f>
        <v>0</v>
      </c>
      <c r="H2194" s="232"/>
      <c r="I2194" s="232">
        <f>SUM(I2195:I2227)</f>
        <v>0</v>
      </c>
      <c r="J2194" s="232"/>
      <c r="K2194" s="232">
        <f>SUM(K2195:K2227)</f>
        <v>0</v>
      </c>
      <c r="L2194" s="232"/>
      <c r="M2194" s="232">
        <f>SUM(M2195:M2227)</f>
        <v>0</v>
      </c>
      <c r="N2194" s="231"/>
      <c r="O2194" s="231">
        <f>SUM(O2195:O2227)</f>
        <v>2.6399999999999997</v>
      </c>
      <c r="P2194" s="231"/>
      <c r="Q2194" s="231">
        <f>SUM(Q2195:Q2227)</f>
        <v>0</v>
      </c>
      <c r="R2194" s="232"/>
      <c r="S2194" s="232"/>
      <c r="T2194" s="233"/>
      <c r="U2194" s="227"/>
      <c r="V2194" s="227">
        <f>SUM(V2195:V2227)</f>
        <v>152.19</v>
      </c>
      <c r="W2194" s="227"/>
      <c r="X2194" s="227"/>
      <c r="Y2194" s="227"/>
      <c r="AG2194" t="s">
        <v>254</v>
      </c>
    </row>
    <row r="2195" spans="1:60" outlineLevel="1" x14ac:dyDescent="0.2">
      <c r="A2195" s="235">
        <v>525</v>
      </c>
      <c r="B2195" s="236" t="s">
        <v>2628</v>
      </c>
      <c r="C2195" s="245" t="s">
        <v>2629</v>
      </c>
      <c r="D2195" s="237" t="s">
        <v>321</v>
      </c>
      <c r="E2195" s="238">
        <v>83.760649999999998</v>
      </c>
      <c r="F2195" s="239"/>
      <c r="G2195" s="240">
        <f>ROUND(E2195*F2195,2)</f>
        <v>0</v>
      </c>
      <c r="H2195" s="239"/>
      <c r="I2195" s="240">
        <f>ROUND(E2195*H2195,2)</f>
        <v>0</v>
      </c>
      <c r="J2195" s="239"/>
      <c r="K2195" s="240">
        <f>ROUND(E2195*J2195,2)</f>
        <v>0</v>
      </c>
      <c r="L2195" s="240">
        <v>21</v>
      </c>
      <c r="M2195" s="240">
        <f>G2195*(1+L2195/100)</f>
        <v>0</v>
      </c>
      <c r="N2195" s="238">
        <v>5.9300000000000004E-3</v>
      </c>
      <c r="O2195" s="238">
        <f>ROUND(E2195*N2195,2)</f>
        <v>0.5</v>
      </c>
      <c r="P2195" s="238">
        <v>0</v>
      </c>
      <c r="Q2195" s="238">
        <f>ROUND(E2195*P2195,2)</f>
        <v>0</v>
      </c>
      <c r="R2195" s="240" t="s">
        <v>2630</v>
      </c>
      <c r="S2195" s="240" t="s">
        <v>258</v>
      </c>
      <c r="T2195" s="241" t="s">
        <v>258</v>
      </c>
      <c r="U2195" s="223">
        <v>0.4</v>
      </c>
      <c r="V2195" s="223">
        <f>ROUND(E2195*U2195,2)</f>
        <v>33.5</v>
      </c>
      <c r="W2195" s="223"/>
      <c r="X2195" s="223" t="s">
        <v>297</v>
      </c>
      <c r="Y2195" s="223" t="s">
        <v>261</v>
      </c>
      <c r="Z2195" s="212"/>
      <c r="AA2195" s="212"/>
      <c r="AB2195" s="212"/>
      <c r="AC2195" s="212"/>
      <c r="AD2195" s="212"/>
      <c r="AE2195" s="212"/>
      <c r="AF2195" s="212"/>
      <c r="AG2195" s="212" t="s">
        <v>298</v>
      </c>
      <c r="AH2195" s="212"/>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2" x14ac:dyDescent="0.2">
      <c r="A2196" s="219"/>
      <c r="B2196" s="220"/>
      <c r="C2196" s="267" t="s">
        <v>2631</v>
      </c>
      <c r="D2196" s="256"/>
      <c r="E2196" s="256"/>
      <c r="F2196" s="256"/>
      <c r="G2196" s="256"/>
      <c r="H2196" s="223"/>
      <c r="I2196" s="223"/>
      <c r="J2196" s="223"/>
      <c r="K2196" s="223"/>
      <c r="L2196" s="223"/>
      <c r="M2196" s="223"/>
      <c r="N2196" s="222"/>
      <c r="O2196" s="222"/>
      <c r="P2196" s="222"/>
      <c r="Q2196" s="222"/>
      <c r="R2196" s="223"/>
      <c r="S2196" s="223"/>
      <c r="T2196" s="223"/>
      <c r="U2196" s="223"/>
      <c r="V2196" s="223"/>
      <c r="W2196" s="223"/>
      <c r="X2196" s="223"/>
      <c r="Y2196" s="223"/>
      <c r="Z2196" s="212"/>
      <c r="AA2196" s="212"/>
      <c r="AB2196" s="212"/>
      <c r="AC2196" s="212"/>
      <c r="AD2196" s="212"/>
      <c r="AE2196" s="212"/>
      <c r="AF2196" s="212"/>
      <c r="AG2196" s="212" t="s">
        <v>300</v>
      </c>
      <c r="AH2196" s="212"/>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2" x14ac:dyDescent="0.2">
      <c r="A2197" s="219"/>
      <c r="B2197" s="220"/>
      <c r="C2197" s="247" t="s">
        <v>1640</v>
      </c>
      <c r="D2197" s="225"/>
      <c r="E2197" s="226"/>
      <c r="F2197" s="223"/>
      <c r="G2197" s="223"/>
      <c r="H2197" s="223"/>
      <c r="I2197" s="223"/>
      <c r="J2197" s="223"/>
      <c r="K2197" s="223"/>
      <c r="L2197" s="223"/>
      <c r="M2197" s="223"/>
      <c r="N2197" s="222"/>
      <c r="O2197" s="222"/>
      <c r="P2197" s="222"/>
      <c r="Q2197" s="222"/>
      <c r="R2197" s="223"/>
      <c r="S2197" s="223"/>
      <c r="T2197" s="223"/>
      <c r="U2197" s="223"/>
      <c r="V2197" s="223"/>
      <c r="W2197" s="223"/>
      <c r="X2197" s="223"/>
      <c r="Y2197" s="223"/>
      <c r="Z2197" s="212"/>
      <c r="AA2197" s="212"/>
      <c r="AB2197" s="212"/>
      <c r="AC2197" s="212"/>
      <c r="AD2197" s="212"/>
      <c r="AE2197" s="212"/>
      <c r="AF2197" s="212"/>
      <c r="AG2197" s="212" t="s">
        <v>289</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47" t="s">
        <v>1641</v>
      </c>
      <c r="D2198" s="225"/>
      <c r="E2198" s="226">
        <v>10.5</v>
      </c>
      <c r="F2198" s="223"/>
      <c r="G2198" s="223"/>
      <c r="H2198" s="223"/>
      <c r="I2198" s="223"/>
      <c r="J2198" s="223"/>
      <c r="K2198" s="223"/>
      <c r="L2198" s="223"/>
      <c r="M2198" s="223"/>
      <c r="N2198" s="222"/>
      <c r="O2198" s="222"/>
      <c r="P2198" s="222"/>
      <c r="Q2198" s="222"/>
      <c r="R2198" s="223"/>
      <c r="S2198" s="223"/>
      <c r="T2198" s="223"/>
      <c r="U2198" s="223"/>
      <c r="V2198" s="223"/>
      <c r="W2198" s="223"/>
      <c r="X2198" s="223"/>
      <c r="Y2198" s="223"/>
      <c r="Z2198" s="212"/>
      <c r="AA2198" s="212"/>
      <c r="AB2198" s="212"/>
      <c r="AC2198" s="212"/>
      <c r="AD2198" s="212"/>
      <c r="AE2198" s="212"/>
      <c r="AF2198" s="212"/>
      <c r="AG2198" s="212" t="s">
        <v>289</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47" t="s">
        <v>1642</v>
      </c>
      <c r="D2199" s="225"/>
      <c r="E2199" s="226">
        <v>8.0606500000000008</v>
      </c>
      <c r="F2199" s="223"/>
      <c r="G2199" s="223"/>
      <c r="H2199" s="223"/>
      <c r="I2199" s="223"/>
      <c r="J2199" s="223"/>
      <c r="K2199" s="223"/>
      <c r="L2199" s="223"/>
      <c r="M2199" s="223"/>
      <c r="N2199" s="222"/>
      <c r="O2199" s="222"/>
      <c r="P2199" s="222"/>
      <c r="Q2199" s="222"/>
      <c r="R2199" s="223"/>
      <c r="S2199" s="223"/>
      <c r="T2199" s="223"/>
      <c r="U2199" s="223"/>
      <c r="V2199" s="223"/>
      <c r="W2199" s="223"/>
      <c r="X2199" s="223"/>
      <c r="Y2199" s="223"/>
      <c r="Z2199" s="212"/>
      <c r="AA2199" s="212"/>
      <c r="AB2199" s="212"/>
      <c r="AC2199" s="212"/>
      <c r="AD2199" s="212"/>
      <c r="AE2199" s="212"/>
      <c r="AF2199" s="212"/>
      <c r="AG2199" s="212" t="s">
        <v>289</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19"/>
      <c r="B2200" s="220"/>
      <c r="C2200" s="247" t="s">
        <v>1643</v>
      </c>
      <c r="D2200" s="225"/>
      <c r="E2200" s="226">
        <v>17.7</v>
      </c>
      <c r="F2200" s="223"/>
      <c r="G2200" s="223"/>
      <c r="H2200" s="223"/>
      <c r="I2200" s="223"/>
      <c r="J2200" s="223"/>
      <c r="K2200" s="223"/>
      <c r="L2200" s="223"/>
      <c r="M2200" s="223"/>
      <c r="N2200" s="222"/>
      <c r="O2200" s="222"/>
      <c r="P2200" s="222"/>
      <c r="Q2200" s="222"/>
      <c r="R2200" s="223"/>
      <c r="S2200" s="223"/>
      <c r="T2200" s="223"/>
      <c r="U2200" s="223"/>
      <c r="V2200" s="223"/>
      <c r="W2200" s="223"/>
      <c r="X2200" s="223"/>
      <c r="Y2200" s="223"/>
      <c r="Z2200" s="212"/>
      <c r="AA2200" s="212"/>
      <c r="AB2200" s="212"/>
      <c r="AC2200" s="212"/>
      <c r="AD2200" s="212"/>
      <c r="AE2200" s="212"/>
      <c r="AF2200" s="212"/>
      <c r="AG2200" s="212" t="s">
        <v>289</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19"/>
      <c r="B2201" s="220"/>
      <c r="C2201" s="247" t="s">
        <v>1644</v>
      </c>
      <c r="D2201" s="225"/>
      <c r="E2201" s="226">
        <v>3</v>
      </c>
      <c r="F2201" s="223"/>
      <c r="G2201" s="223"/>
      <c r="H2201" s="223"/>
      <c r="I2201" s="223"/>
      <c r="J2201" s="223"/>
      <c r="K2201" s="223"/>
      <c r="L2201" s="223"/>
      <c r="M2201" s="223"/>
      <c r="N2201" s="222"/>
      <c r="O2201" s="222"/>
      <c r="P2201" s="222"/>
      <c r="Q2201" s="222"/>
      <c r="R2201" s="223"/>
      <c r="S2201" s="223"/>
      <c r="T2201" s="223"/>
      <c r="U2201" s="223"/>
      <c r="V2201" s="223"/>
      <c r="W2201" s="223"/>
      <c r="X2201" s="223"/>
      <c r="Y2201" s="223"/>
      <c r="Z2201" s="212"/>
      <c r="AA2201" s="212"/>
      <c r="AB2201" s="212"/>
      <c r="AC2201" s="212"/>
      <c r="AD2201" s="212"/>
      <c r="AE2201" s="212"/>
      <c r="AF2201" s="212"/>
      <c r="AG2201" s="212" t="s">
        <v>289</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3" x14ac:dyDescent="0.2">
      <c r="A2202" s="219"/>
      <c r="B2202" s="220"/>
      <c r="C2202" s="247" t="s">
        <v>1645</v>
      </c>
      <c r="D2202" s="225"/>
      <c r="E2202" s="226"/>
      <c r="F2202" s="223"/>
      <c r="G2202" s="223"/>
      <c r="H2202" s="223"/>
      <c r="I2202" s="223"/>
      <c r="J2202" s="223"/>
      <c r="K2202" s="223"/>
      <c r="L2202" s="223"/>
      <c r="M2202" s="223"/>
      <c r="N2202" s="222"/>
      <c r="O2202" s="222"/>
      <c r="P2202" s="222"/>
      <c r="Q2202" s="222"/>
      <c r="R2202" s="223"/>
      <c r="S2202" s="223"/>
      <c r="T2202" s="223"/>
      <c r="U2202" s="223"/>
      <c r="V2202" s="223"/>
      <c r="W2202" s="223"/>
      <c r="X2202" s="223"/>
      <c r="Y2202" s="223"/>
      <c r="Z2202" s="212"/>
      <c r="AA2202" s="212"/>
      <c r="AB2202" s="212"/>
      <c r="AC2202" s="212"/>
      <c r="AD2202" s="212"/>
      <c r="AE2202" s="212"/>
      <c r="AF2202" s="212"/>
      <c r="AG2202" s="212" t="s">
        <v>289</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19"/>
      <c r="B2203" s="220"/>
      <c r="C2203" s="247" t="s">
        <v>1646</v>
      </c>
      <c r="D2203" s="225"/>
      <c r="E2203" s="226">
        <v>2.8</v>
      </c>
      <c r="F2203" s="223"/>
      <c r="G2203" s="223"/>
      <c r="H2203" s="223"/>
      <c r="I2203" s="223"/>
      <c r="J2203" s="223"/>
      <c r="K2203" s="223"/>
      <c r="L2203" s="223"/>
      <c r="M2203" s="223"/>
      <c r="N2203" s="222"/>
      <c r="O2203" s="222"/>
      <c r="P2203" s="222"/>
      <c r="Q2203" s="222"/>
      <c r="R2203" s="223"/>
      <c r="S2203" s="223"/>
      <c r="T2203" s="223"/>
      <c r="U2203" s="223"/>
      <c r="V2203" s="223"/>
      <c r="W2203" s="223"/>
      <c r="X2203" s="223"/>
      <c r="Y2203" s="223"/>
      <c r="Z2203" s="212"/>
      <c r="AA2203" s="212"/>
      <c r="AB2203" s="212"/>
      <c r="AC2203" s="212"/>
      <c r="AD2203" s="212"/>
      <c r="AE2203" s="212"/>
      <c r="AF2203" s="212"/>
      <c r="AG2203" s="212" t="s">
        <v>289</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47" t="s">
        <v>1647</v>
      </c>
      <c r="D2204" s="225"/>
      <c r="E2204" s="226">
        <v>2.5</v>
      </c>
      <c r="F2204" s="223"/>
      <c r="G2204" s="223"/>
      <c r="H2204" s="223"/>
      <c r="I2204" s="223"/>
      <c r="J2204" s="223"/>
      <c r="K2204" s="223"/>
      <c r="L2204" s="223"/>
      <c r="M2204" s="223"/>
      <c r="N2204" s="222"/>
      <c r="O2204" s="222"/>
      <c r="P2204" s="222"/>
      <c r="Q2204" s="222"/>
      <c r="R2204" s="223"/>
      <c r="S2204" s="223"/>
      <c r="T2204" s="223"/>
      <c r="U2204" s="223"/>
      <c r="V2204" s="223"/>
      <c r="W2204" s="223"/>
      <c r="X2204" s="223"/>
      <c r="Y2204" s="223"/>
      <c r="Z2204" s="212"/>
      <c r="AA2204" s="212"/>
      <c r="AB2204" s="212"/>
      <c r="AC2204" s="212"/>
      <c r="AD2204" s="212"/>
      <c r="AE2204" s="212"/>
      <c r="AF2204" s="212"/>
      <c r="AG2204" s="212" t="s">
        <v>289</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47" t="s">
        <v>1648</v>
      </c>
      <c r="D2205" s="225"/>
      <c r="E2205" s="226">
        <v>2</v>
      </c>
      <c r="F2205" s="223"/>
      <c r="G2205" s="223"/>
      <c r="H2205" s="223"/>
      <c r="I2205" s="223"/>
      <c r="J2205" s="223"/>
      <c r="K2205" s="223"/>
      <c r="L2205" s="223"/>
      <c r="M2205" s="223"/>
      <c r="N2205" s="222"/>
      <c r="O2205" s="222"/>
      <c r="P2205" s="222"/>
      <c r="Q2205" s="222"/>
      <c r="R2205" s="223"/>
      <c r="S2205" s="223"/>
      <c r="T2205" s="223"/>
      <c r="U2205" s="223"/>
      <c r="V2205" s="223"/>
      <c r="W2205" s="223"/>
      <c r="X2205" s="223"/>
      <c r="Y2205" s="223"/>
      <c r="Z2205" s="212"/>
      <c r="AA2205" s="212"/>
      <c r="AB2205" s="212"/>
      <c r="AC2205" s="212"/>
      <c r="AD2205" s="212"/>
      <c r="AE2205" s="212"/>
      <c r="AF2205" s="212"/>
      <c r="AG2205" s="212" t="s">
        <v>289</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47" t="s">
        <v>1649</v>
      </c>
      <c r="D2206" s="225"/>
      <c r="E2206" s="226">
        <v>1.4</v>
      </c>
      <c r="F2206" s="223"/>
      <c r="G2206" s="223"/>
      <c r="H2206" s="223"/>
      <c r="I2206" s="223"/>
      <c r="J2206" s="223"/>
      <c r="K2206" s="223"/>
      <c r="L2206" s="223"/>
      <c r="M2206" s="223"/>
      <c r="N2206" s="222"/>
      <c r="O2206" s="222"/>
      <c r="P2206" s="222"/>
      <c r="Q2206" s="222"/>
      <c r="R2206" s="223"/>
      <c r="S2206" s="223"/>
      <c r="T2206" s="223"/>
      <c r="U2206" s="223"/>
      <c r="V2206" s="223"/>
      <c r="W2206" s="223"/>
      <c r="X2206" s="223"/>
      <c r="Y2206" s="223"/>
      <c r="Z2206" s="212"/>
      <c r="AA2206" s="212"/>
      <c r="AB2206" s="212"/>
      <c r="AC2206" s="212"/>
      <c r="AD2206" s="212"/>
      <c r="AE2206" s="212"/>
      <c r="AF2206" s="212"/>
      <c r="AG2206" s="212" t="s">
        <v>289</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47" t="s">
        <v>2632</v>
      </c>
      <c r="D2207" s="225"/>
      <c r="E2207" s="226"/>
      <c r="F2207" s="223"/>
      <c r="G2207" s="223"/>
      <c r="H2207" s="223"/>
      <c r="I2207" s="223"/>
      <c r="J2207" s="223"/>
      <c r="K2207" s="223"/>
      <c r="L2207" s="223"/>
      <c r="M2207" s="223"/>
      <c r="N2207" s="222"/>
      <c r="O2207" s="222"/>
      <c r="P2207" s="222"/>
      <c r="Q2207" s="222"/>
      <c r="R2207" s="223"/>
      <c r="S2207" s="223"/>
      <c r="T2207" s="223"/>
      <c r="U2207" s="223"/>
      <c r="V2207" s="223"/>
      <c r="W2207" s="223"/>
      <c r="X2207" s="223"/>
      <c r="Y2207" s="223"/>
      <c r="Z2207" s="212"/>
      <c r="AA2207" s="212"/>
      <c r="AB2207" s="212"/>
      <c r="AC2207" s="212"/>
      <c r="AD2207" s="212"/>
      <c r="AE2207" s="212"/>
      <c r="AF2207" s="212"/>
      <c r="AG2207" s="212" t="s">
        <v>289</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47" t="s">
        <v>775</v>
      </c>
      <c r="D2208" s="225"/>
      <c r="E2208" s="226">
        <v>35.799999999999997</v>
      </c>
      <c r="F2208" s="223"/>
      <c r="G2208" s="223"/>
      <c r="H2208" s="223"/>
      <c r="I2208" s="223"/>
      <c r="J2208" s="223"/>
      <c r="K2208" s="223"/>
      <c r="L2208" s="223"/>
      <c r="M2208" s="223"/>
      <c r="N2208" s="222"/>
      <c r="O2208" s="222"/>
      <c r="P2208" s="222"/>
      <c r="Q2208" s="222"/>
      <c r="R2208" s="223"/>
      <c r="S2208" s="223"/>
      <c r="T2208" s="223"/>
      <c r="U2208" s="223"/>
      <c r="V2208" s="223"/>
      <c r="W2208" s="223"/>
      <c r="X2208" s="223"/>
      <c r="Y2208" s="223"/>
      <c r="Z2208" s="212"/>
      <c r="AA2208" s="212"/>
      <c r="AB2208" s="212"/>
      <c r="AC2208" s="212"/>
      <c r="AD2208" s="212"/>
      <c r="AE2208" s="212"/>
      <c r="AF2208" s="212"/>
      <c r="AG2208" s="212" t="s">
        <v>289</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1" x14ac:dyDescent="0.2">
      <c r="A2209" s="235">
        <v>526</v>
      </c>
      <c r="B2209" s="236" t="s">
        <v>2633</v>
      </c>
      <c r="C2209" s="245" t="s">
        <v>2634</v>
      </c>
      <c r="D2209" s="237" t="s">
        <v>321</v>
      </c>
      <c r="E2209" s="238">
        <v>267.34160000000003</v>
      </c>
      <c r="F2209" s="239"/>
      <c r="G2209" s="240">
        <f>ROUND(E2209*F2209,2)</f>
        <v>0</v>
      </c>
      <c r="H2209" s="239"/>
      <c r="I2209" s="240">
        <f>ROUND(E2209*H2209,2)</f>
        <v>0</v>
      </c>
      <c r="J2209" s="239"/>
      <c r="K2209" s="240">
        <f>ROUND(E2209*J2209,2)</f>
        <v>0</v>
      </c>
      <c r="L2209" s="240">
        <v>21</v>
      </c>
      <c r="M2209" s="240">
        <f>G2209*(1+L2209/100)</f>
        <v>0</v>
      </c>
      <c r="N2209" s="238">
        <v>7.8200000000000006E-3</v>
      </c>
      <c r="O2209" s="238">
        <f>ROUND(E2209*N2209,2)</f>
        <v>2.09</v>
      </c>
      <c r="P2209" s="238">
        <v>0</v>
      </c>
      <c r="Q2209" s="238">
        <f>ROUND(E2209*P2209,2)</f>
        <v>0</v>
      </c>
      <c r="R2209" s="240" t="s">
        <v>2630</v>
      </c>
      <c r="S2209" s="240" t="s">
        <v>258</v>
      </c>
      <c r="T2209" s="241" t="s">
        <v>258</v>
      </c>
      <c r="U2209" s="223">
        <v>0.42</v>
      </c>
      <c r="V2209" s="223">
        <f>ROUND(E2209*U2209,2)</f>
        <v>112.28</v>
      </c>
      <c r="W2209" s="223"/>
      <c r="X2209" s="223" t="s">
        <v>297</v>
      </c>
      <c r="Y2209" s="223" t="s">
        <v>261</v>
      </c>
      <c r="Z2209" s="212"/>
      <c r="AA2209" s="212"/>
      <c r="AB2209" s="212"/>
      <c r="AC2209" s="212"/>
      <c r="AD2209" s="212"/>
      <c r="AE2209" s="212"/>
      <c r="AF2209" s="212"/>
      <c r="AG2209" s="212" t="s">
        <v>298</v>
      </c>
      <c r="AH2209" s="212"/>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2" x14ac:dyDescent="0.2">
      <c r="A2210" s="219"/>
      <c r="B2210" s="220"/>
      <c r="C2210" s="267" t="s">
        <v>2631</v>
      </c>
      <c r="D2210" s="256"/>
      <c r="E2210" s="256"/>
      <c r="F2210" s="256"/>
      <c r="G2210" s="256"/>
      <c r="H2210" s="223"/>
      <c r="I2210" s="223"/>
      <c r="J2210" s="223"/>
      <c r="K2210" s="223"/>
      <c r="L2210" s="223"/>
      <c r="M2210" s="223"/>
      <c r="N2210" s="222"/>
      <c r="O2210" s="222"/>
      <c r="P2210" s="222"/>
      <c r="Q2210" s="222"/>
      <c r="R2210" s="223"/>
      <c r="S2210" s="223"/>
      <c r="T2210" s="223"/>
      <c r="U2210" s="223"/>
      <c r="V2210" s="223"/>
      <c r="W2210" s="223"/>
      <c r="X2210" s="223"/>
      <c r="Y2210" s="223"/>
      <c r="Z2210" s="212"/>
      <c r="AA2210" s="212"/>
      <c r="AB2210" s="212"/>
      <c r="AC2210" s="212"/>
      <c r="AD2210" s="212"/>
      <c r="AE2210" s="212"/>
      <c r="AF2210" s="212"/>
      <c r="AG2210" s="212" t="s">
        <v>300</v>
      </c>
      <c r="AH2210" s="212"/>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2" x14ac:dyDescent="0.2">
      <c r="A2211" s="219"/>
      <c r="B2211" s="220"/>
      <c r="C2211" s="247" t="s">
        <v>2635</v>
      </c>
      <c r="D2211" s="225"/>
      <c r="E2211" s="226"/>
      <c r="F2211" s="223"/>
      <c r="G2211" s="223"/>
      <c r="H2211" s="223"/>
      <c r="I2211" s="223"/>
      <c r="J2211" s="223"/>
      <c r="K2211" s="223"/>
      <c r="L2211" s="223"/>
      <c r="M2211" s="223"/>
      <c r="N2211" s="222"/>
      <c r="O2211" s="222"/>
      <c r="P2211" s="222"/>
      <c r="Q2211" s="222"/>
      <c r="R2211" s="223"/>
      <c r="S2211" s="223"/>
      <c r="T2211" s="223"/>
      <c r="U2211" s="223"/>
      <c r="V2211" s="223"/>
      <c r="W2211" s="223"/>
      <c r="X2211" s="223"/>
      <c r="Y2211" s="223"/>
      <c r="Z2211" s="212"/>
      <c r="AA2211" s="212"/>
      <c r="AB2211" s="212"/>
      <c r="AC2211" s="212"/>
      <c r="AD2211" s="212"/>
      <c r="AE2211" s="212"/>
      <c r="AF2211" s="212"/>
      <c r="AG2211" s="212" t="s">
        <v>289</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3" x14ac:dyDescent="0.2">
      <c r="A2212" s="219"/>
      <c r="B2212" s="220"/>
      <c r="C2212" s="247" t="s">
        <v>2621</v>
      </c>
      <c r="D2212" s="225"/>
      <c r="E2212" s="226">
        <v>3.8</v>
      </c>
      <c r="F2212" s="223"/>
      <c r="G2212" s="223"/>
      <c r="H2212" s="223"/>
      <c r="I2212" s="223"/>
      <c r="J2212" s="223"/>
      <c r="K2212" s="223"/>
      <c r="L2212" s="223"/>
      <c r="M2212" s="223"/>
      <c r="N2212" s="222"/>
      <c r="O2212" s="222"/>
      <c r="P2212" s="222"/>
      <c r="Q2212" s="222"/>
      <c r="R2212" s="223"/>
      <c r="S2212" s="223"/>
      <c r="T2212" s="223"/>
      <c r="U2212" s="223"/>
      <c r="V2212" s="223"/>
      <c r="W2212" s="223"/>
      <c r="X2212" s="223"/>
      <c r="Y2212" s="223"/>
      <c r="Z2212" s="212"/>
      <c r="AA2212" s="212"/>
      <c r="AB2212" s="212"/>
      <c r="AC2212" s="212"/>
      <c r="AD2212" s="212"/>
      <c r="AE2212" s="212"/>
      <c r="AF2212" s="212"/>
      <c r="AG2212" s="212" t="s">
        <v>289</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19"/>
      <c r="B2213" s="220"/>
      <c r="C2213" s="247" t="s">
        <v>2622</v>
      </c>
      <c r="D2213" s="225"/>
      <c r="E2213" s="226">
        <v>3.4</v>
      </c>
      <c r="F2213" s="223"/>
      <c r="G2213" s="223"/>
      <c r="H2213" s="223"/>
      <c r="I2213" s="223"/>
      <c r="J2213" s="223"/>
      <c r="K2213" s="223"/>
      <c r="L2213" s="223"/>
      <c r="M2213" s="223"/>
      <c r="N2213" s="222"/>
      <c r="O2213" s="222"/>
      <c r="P2213" s="222"/>
      <c r="Q2213" s="222"/>
      <c r="R2213" s="223"/>
      <c r="S2213" s="223"/>
      <c r="T2213" s="223"/>
      <c r="U2213" s="223"/>
      <c r="V2213" s="223"/>
      <c r="W2213" s="223"/>
      <c r="X2213" s="223"/>
      <c r="Y2213" s="223"/>
      <c r="Z2213" s="212"/>
      <c r="AA2213" s="212"/>
      <c r="AB2213" s="212"/>
      <c r="AC2213" s="212"/>
      <c r="AD2213" s="212"/>
      <c r="AE2213" s="212"/>
      <c r="AF2213" s="212"/>
      <c r="AG2213" s="212" t="s">
        <v>289</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19"/>
      <c r="B2214" s="220"/>
      <c r="C2214" s="247" t="s">
        <v>776</v>
      </c>
      <c r="D2214" s="225"/>
      <c r="E2214" s="226">
        <v>43.2</v>
      </c>
      <c r="F2214" s="223"/>
      <c r="G2214" s="223"/>
      <c r="H2214" s="223"/>
      <c r="I2214" s="223"/>
      <c r="J2214" s="223"/>
      <c r="K2214" s="223"/>
      <c r="L2214" s="223"/>
      <c r="M2214" s="223"/>
      <c r="N2214" s="222"/>
      <c r="O2214" s="222"/>
      <c r="P2214" s="222"/>
      <c r="Q2214" s="222"/>
      <c r="R2214" s="223"/>
      <c r="S2214" s="223"/>
      <c r="T2214" s="223"/>
      <c r="U2214" s="223"/>
      <c r="V2214" s="223"/>
      <c r="W2214" s="223"/>
      <c r="X2214" s="223"/>
      <c r="Y2214" s="223"/>
      <c r="Z2214" s="212"/>
      <c r="AA2214" s="212"/>
      <c r="AB2214" s="212"/>
      <c r="AC2214" s="212"/>
      <c r="AD2214" s="212"/>
      <c r="AE2214" s="212"/>
      <c r="AF2214" s="212"/>
      <c r="AG2214" s="212" t="s">
        <v>289</v>
      </c>
      <c r="AH2214" s="212">
        <v>0</v>
      </c>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3" x14ac:dyDescent="0.2">
      <c r="A2215" s="219"/>
      <c r="B2215" s="220"/>
      <c r="C2215" s="247" t="s">
        <v>2623</v>
      </c>
      <c r="D2215" s="225"/>
      <c r="E2215" s="226">
        <v>13</v>
      </c>
      <c r="F2215" s="223"/>
      <c r="G2215" s="223"/>
      <c r="H2215" s="223"/>
      <c r="I2215" s="223"/>
      <c r="J2215" s="223"/>
      <c r="K2215" s="223"/>
      <c r="L2215" s="223"/>
      <c r="M2215" s="223"/>
      <c r="N2215" s="222"/>
      <c r="O2215" s="222"/>
      <c r="P2215" s="222"/>
      <c r="Q2215" s="222"/>
      <c r="R2215" s="223"/>
      <c r="S2215" s="223"/>
      <c r="T2215" s="223"/>
      <c r="U2215" s="223"/>
      <c r="V2215" s="223"/>
      <c r="W2215" s="223"/>
      <c r="X2215" s="223"/>
      <c r="Y2215" s="223"/>
      <c r="Z2215" s="212"/>
      <c r="AA2215" s="212"/>
      <c r="AB2215" s="212"/>
      <c r="AC2215" s="212"/>
      <c r="AD2215" s="212"/>
      <c r="AE2215" s="212"/>
      <c r="AF2215" s="212"/>
      <c r="AG2215" s="212" t="s">
        <v>289</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3" x14ac:dyDescent="0.2">
      <c r="A2216" s="219"/>
      <c r="B2216" s="220"/>
      <c r="C2216" s="247" t="s">
        <v>777</v>
      </c>
      <c r="D2216" s="225"/>
      <c r="E2216" s="226">
        <v>46.5</v>
      </c>
      <c r="F2216" s="223"/>
      <c r="G2216" s="223"/>
      <c r="H2216" s="223"/>
      <c r="I2216" s="223"/>
      <c r="J2216" s="223"/>
      <c r="K2216" s="223"/>
      <c r="L2216" s="223"/>
      <c r="M2216" s="223"/>
      <c r="N2216" s="222"/>
      <c r="O2216" s="222"/>
      <c r="P2216" s="222"/>
      <c r="Q2216" s="222"/>
      <c r="R2216" s="223"/>
      <c r="S2216" s="223"/>
      <c r="T2216" s="223"/>
      <c r="U2216" s="223"/>
      <c r="V2216" s="223"/>
      <c r="W2216" s="223"/>
      <c r="X2216" s="223"/>
      <c r="Y2216" s="223"/>
      <c r="Z2216" s="212"/>
      <c r="AA2216" s="212"/>
      <c r="AB2216" s="212"/>
      <c r="AC2216" s="212"/>
      <c r="AD2216" s="212"/>
      <c r="AE2216" s="212"/>
      <c r="AF2216" s="212"/>
      <c r="AG2216" s="212" t="s">
        <v>289</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3" x14ac:dyDescent="0.2">
      <c r="A2217" s="219"/>
      <c r="B2217" s="220"/>
      <c r="C2217" s="247" t="s">
        <v>2636</v>
      </c>
      <c r="D2217" s="225"/>
      <c r="E2217" s="226"/>
      <c r="F2217" s="223"/>
      <c r="G2217" s="223"/>
      <c r="H2217" s="223"/>
      <c r="I2217" s="223"/>
      <c r="J2217" s="223"/>
      <c r="K2217" s="223"/>
      <c r="L2217" s="223"/>
      <c r="M2217" s="223"/>
      <c r="N2217" s="222"/>
      <c r="O2217" s="222"/>
      <c r="P2217" s="222"/>
      <c r="Q2217" s="222"/>
      <c r="R2217" s="223"/>
      <c r="S2217" s="223"/>
      <c r="T2217" s="223"/>
      <c r="U2217" s="223"/>
      <c r="V2217" s="223"/>
      <c r="W2217" s="223"/>
      <c r="X2217" s="223"/>
      <c r="Y2217" s="223"/>
      <c r="Z2217" s="212"/>
      <c r="AA2217" s="212"/>
      <c r="AB2217" s="212"/>
      <c r="AC2217" s="212"/>
      <c r="AD2217" s="212"/>
      <c r="AE2217" s="212"/>
      <c r="AF2217" s="212"/>
      <c r="AG2217" s="212" t="s">
        <v>289</v>
      </c>
      <c r="AH2217" s="212">
        <v>0</v>
      </c>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3" x14ac:dyDescent="0.2">
      <c r="A2218" s="219"/>
      <c r="B2218" s="220"/>
      <c r="C2218" s="247" t="s">
        <v>724</v>
      </c>
      <c r="D2218" s="225"/>
      <c r="E2218" s="226">
        <v>3.2</v>
      </c>
      <c r="F2218" s="223"/>
      <c r="G2218" s="223"/>
      <c r="H2218" s="223"/>
      <c r="I2218" s="223"/>
      <c r="J2218" s="223"/>
      <c r="K2218" s="223"/>
      <c r="L2218" s="223"/>
      <c r="M2218" s="223"/>
      <c r="N2218" s="222"/>
      <c r="O2218" s="222"/>
      <c r="P2218" s="222"/>
      <c r="Q2218" s="222"/>
      <c r="R2218" s="223"/>
      <c r="S2218" s="223"/>
      <c r="T2218" s="223"/>
      <c r="U2218" s="223"/>
      <c r="V2218" s="223"/>
      <c r="W2218" s="223"/>
      <c r="X2218" s="223"/>
      <c r="Y2218" s="223"/>
      <c r="Z2218" s="212"/>
      <c r="AA2218" s="212"/>
      <c r="AB2218" s="212"/>
      <c r="AC2218" s="212"/>
      <c r="AD2218" s="212"/>
      <c r="AE2218" s="212"/>
      <c r="AF2218" s="212"/>
      <c r="AG2218" s="212" t="s">
        <v>289</v>
      </c>
      <c r="AH2218" s="212">
        <v>0</v>
      </c>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3" x14ac:dyDescent="0.2">
      <c r="A2219" s="219"/>
      <c r="B2219" s="220"/>
      <c r="C2219" s="247" t="s">
        <v>2637</v>
      </c>
      <c r="D2219" s="225"/>
      <c r="E2219" s="226">
        <v>46.541600000000003</v>
      </c>
      <c r="F2219" s="223"/>
      <c r="G2219" s="223"/>
      <c r="H2219" s="223"/>
      <c r="I2219" s="223"/>
      <c r="J2219" s="223"/>
      <c r="K2219" s="223"/>
      <c r="L2219" s="223"/>
      <c r="M2219" s="223"/>
      <c r="N2219" s="222"/>
      <c r="O2219" s="222"/>
      <c r="P2219" s="222"/>
      <c r="Q2219" s="222"/>
      <c r="R2219" s="223"/>
      <c r="S2219" s="223"/>
      <c r="T2219" s="223"/>
      <c r="U2219" s="223"/>
      <c r="V2219" s="223"/>
      <c r="W2219" s="223"/>
      <c r="X2219" s="223"/>
      <c r="Y2219" s="223"/>
      <c r="Z2219" s="212"/>
      <c r="AA2219" s="212"/>
      <c r="AB2219" s="212"/>
      <c r="AC2219" s="212"/>
      <c r="AD2219" s="212"/>
      <c r="AE2219" s="212"/>
      <c r="AF2219" s="212"/>
      <c r="AG2219" s="212" t="s">
        <v>289</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3" x14ac:dyDescent="0.2">
      <c r="A2220" s="219"/>
      <c r="B2220" s="220"/>
      <c r="C2220" s="247" t="s">
        <v>2625</v>
      </c>
      <c r="D2220" s="225"/>
      <c r="E2220" s="226">
        <v>26.2</v>
      </c>
      <c r="F2220" s="223"/>
      <c r="G2220" s="223"/>
      <c r="H2220" s="223"/>
      <c r="I2220" s="223"/>
      <c r="J2220" s="223"/>
      <c r="K2220" s="223"/>
      <c r="L2220" s="223"/>
      <c r="M2220" s="223"/>
      <c r="N2220" s="222"/>
      <c r="O2220" s="222"/>
      <c r="P2220" s="222"/>
      <c r="Q2220" s="222"/>
      <c r="R2220" s="223"/>
      <c r="S2220" s="223"/>
      <c r="T2220" s="223"/>
      <c r="U2220" s="223"/>
      <c r="V2220" s="223"/>
      <c r="W2220" s="223"/>
      <c r="X2220" s="223"/>
      <c r="Y2220" s="223"/>
      <c r="Z2220" s="212"/>
      <c r="AA2220" s="212"/>
      <c r="AB2220" s="212"/>
      <c r="AC2220" s="212"/>
      <c r="AD2220" s="212"/>
      <c r="AE2220" s="212"/>
      <c r="AF2220" s="212"/>
      <c r="AG2220" s="212" t="s">
        <v>289</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47" t="s">
        <v>2626</v>
      </c>
      <c r="D2221" s="225"/>
      <c r="E2221" s="226">
        <v>54.3</v>
      </c>
      <c r="F2221" s="223"/>
      <c r="G2221" s="223"/>
      <c r="H2221" s="223"/>
      <c r="I2221" s="223"/>
      <c r="J2221" s="223"/>
      <c r="K2221" s="223"/>
      <c r="L2221" s="223"/>
      <c r="M2221" s="223"/>
      <c r="N2221" s="222"/>
      <c r="O2221" s="222"/>
      <c r="P2221" s="222"/>
      <c r="Q2221" s="222"/>
      <c r="R2221" s="223"/>
      <c r="S2221" s="223"/>
      <c r="T2221" s="223"/>
      <c r="U2221" s="223"/>
      <c r="V2221" s="223"/>
      <c r="W2221" s="223"/>
      <c r="X2221" s="223"/>
      <c r="Y2221" s="223"/>
      <c r="Z2221" s="212"/>
      <c r="AA2221" s="212"/>
      <c r="AB2221" s="212"/>
      <c r="AC2221" s="212"/>
      <c r="AD2221" s="212"/>
      <c r="AE2221" s="212"/>
      <c r="AF2221" s="212"/>
      <c r="AG2221" s="212" t="s">
        <v>289</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47" t="s">
        <v>2627</v>
      </c>
      <c r="D2222" s="225"/>
      <c r="E2222" s="226">
        <v>27.2</v>
      </c>
      <c r="F2222" s="223"/>
      <c r="G2222" s="223"/>
      <c r="H2222" s="223"/>
      <c r="I2222" s="223"/>
      <c r="J2222" s="223"/>
      <c r="K2222" s="223"/>
      <c r="L2222" s="223"/>
      <c r="M2222" s="223"/>
      <c r="N2222" s="222"/>
      <c r="O2222" s="222"/>
      <c r="P2222" s="222"/>
      <c r="Q2222" s="222"/>
      <c r="R2222" s="223"/>
      <c r="S2222" s="223"/>
      <c r="T2222" s="223"/>
      <c r="U2222" s="223"/>
      <c r="V2222" s="223"/>
      <c r="W2222" s="223"/>
      <c r="X2222" s="223"/>
      <c r="Y2222" s="223"/>
      <c r="Z2222" s="212"/>
      <c r="AA2222" s="212"/>
      <c r="AB2222" s="212"/>
      <c r="AC2222" s="212"/>
      <c r="AD2222" s="212"/>
      <c r="AE2222" s="212"/>
      <c r="AF2222" s="212"/>
      <c r="AG2222" s="212" t="s">
        <v>289</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1" x14ac:dyDescent="0.2">
      <c r="A2223" s="235">
        <v>527</v>
      </c>
      <c r="B2223" s="236" t="s">
        <v>2638</v>
      </c>
      <c r="C2223" s="245" t="s">
        <v>2639</v>
      </c>
      <c r="D2223" s="237" t="s">
        <v>321</v>
      </c>
      <c r="E2223" s="238">
        <v>5.5583999999999998</v>
      </c>
      <c r="F2223" s="239"/>
      <c r="G2223" s="240">
        <f>ROUND(E2223*F2223,2)</f>
        <v>0</v>
      </c>
      <c r="H2223" s="239"/>
      <c r="I2223" s="240">
        <f>ROUND(E2223*H2223,2)</f>
        <v>0</v>
      </c>
      <c r="J2223" s="239"/>
      <c r="K2223" s="240">
        <f>ROUND(E2223*J2223,2)</f>
        <v>0</v>
      </c>
      <c r="L2223" s="240">
        <v>21</v>
      </c>
      <c r="M2223" s="240">
        <f>G2223*(1+L2223/100)</f>
        <v>0</v>
      </c>
      <c r="N2223" s="238">
        <v>9.7099999999999999E-3</v>
      </c>
      <c r="O2223" s="238">
        <f>ROUND(E2223*N2223,2)</f>
        <v>0.05</v>
      </c>
      <c r="P2223" s="238">
        <v>0</v>
      </c>
      <c r="Q2223" s="238">
        <f>ROUND(E2223*P2223,2)</f>
        <v>0</v>
      </c>
      <c r="R2223" s="240" t="s">
        <v>2630</v>
      </c>
      <c r="S2223" s="240" t="s">
        <v>258</v>
      </c>
      <c r="T2223" s="241" t="s">
        <v>258</v>
      </c>
      <c r="U2223" s="223">
        <v>0.44</v>
      </c>
      <c r="V2223" s="223">
        <f>ROUND(E2223*U2223,2)</f>
        <v>2.4500000000000002</v>
      </c>
      <c r="W2223" s="223"/>
      <c r="X2223" s="223" t="s">
        <v>297</v>
      </c>
      <c r="Y2223" s="223" t="s">
        <v>261</v>
      </c>
      <c r="Z2223" s="212"/>
      <c r="AA2223" s="212"/>
      <c r="AB2223" s="212"/>
      <c r="AC2223" s="212"/>
      <c r="AD2223" s="212"/>
      <c r="AE2223" s="212"/>
      <c r="AF2223" s="212"/>
      <c r="AG2223" s="212" t="s">
        <v>298</v>
      </c>
      <c r="AH2223" s="212"/>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2" x14ac:dyDescent="0.2">
      <c r="A2224" s="219"/>
      <c r="B2224" s="220"/>
      <c r="C2224" s="267" t="s">
        <v>2631</v>
      </c>
      <c r="D2224" s="256"/>
      <c r="E2224" s="256"/>
      <c r="F2224" s="256"/>
      <c r="G2224" s="256"/>
      <c r="H2224" s="223"/>
      <c r="I2224" s="223"/>
      <c r="J2224" s="223"/>
      <c r="K2224" s="223"/>
      <c r="L2224" s="223"/>
      <c r="M2224" s="223"/>
      <c r="N2224" s="222"/>
      <c r="O2224" s="222"/>
      <c r="P2224" s="222"/>
      <c r="Q2224" s="222"/>
      <c r="R2224" s="223"/>
      <c r="S2224" s="223"/>
      <c r="T2224" s="223"/>
      <c r="U2224" s="223"/>
      <c r="V2224" s="223"/>
      <c r="W2224" s="223"/>
      <c r="X2224" s="223"/>
      <c r="Y2224" s="223"/>
      <c r="Z2224" s="212"/>
      <c r="AA2224" s="212"/>
      <c r="AB2224" s="212"/>
      <c r="AC2224" s="212"/>
      <c r="AD2224" s="212"/>
      <c r="AE2224" s="212"/>
      <c r="AF2224" s="212"/>
      <c r="AG2224" s="212" t="s">
        <v>300</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2" x14ac:dyDescent="0.2">
      <c r="A2225" s="219"/>
      <c r="B2225" s="220"/>
      <c r="C2225" s="247" t="s">
        <v>2640</v>
      </c>
      <c r="D2225" s="225"/>
      <c r="E2225" s="226">
        <v>5.5583999999999998</v>
      </c>
      <c r="F2225" s="223"/>
      <c r="G2225" s="223"/>
      <c r="H2225" s="223"/>
      <c r="I2225" s="223"/>
      <c r="J2225" s="223"/>
      <c r="K2225" s="223"/>
      <c r="L2225" s="223"/>
      <c r="M2225" s="223"/>
      <c r="N2225" s="222"/>
      <c r="O2225" s="222"/>
      <c r="P2225" s="222"/>
      <c r="Q2225" s="222"/>
      <c r="R2225" s="223"/>
      <c r="S2225" s="223"/>
      <c r="T2225" s="223"/>
      <c r="U2225" s="223"/>
      <c r="V2225" s="223"/>
      <c r="W2225" s="223"/>
      <c r="X2225" s="223"/>
      <c r="Y2225" s="223"/>
      <c r="Z2225" s="212"/>
      <c r="AA2225" s="212"/>
      <c r="AB2225" s="212"/>
      <c r="AC2225" s="212"/>
      <c r="AD2225" s="212"/>
      <c r="AE2225" s="212"/>
      <c r="AF2225" s="212"/>
      <c r="AG2225" s="212" t="s">
        <v>289</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1" x14ac:dyDescent="0.2">
      <c r="A2226" s="235">
        <v>528</v>
      </c>
      <c r="B2226" s="236" t="s">
        <v>2641</v>
      </c>
      <c r="C2226" s="245" t="s">
        <v>2642</v>
      </c>
      <c r="D2226" s="237" t="s">
        <v>404</v>
      </c>
      <c r="E2226" s="238">
        <v>2.6412800000000001</v>
      </c>
      <c r="F2226" s="239"/>
      <c r="G2226" s="240">
        <f>ROUND(E2226*F2226,2)</f>
        <v>0</v>
      </c>
      <c r="H2226" s="239"/>
      <c r="I2226" s="240">
        <f>ROUND(E2226*H2226,2)</f>
        <v>0</v>
      </c>
      <c r="J2226" s="239"/>
      <c r="K2226" s="240">
        <f>ROUND(E2226*J2226,2)</f>
        <v>0</v>
      </c>
      <c r="L2226" s="240">
        <v>21</v>
      </c>
      <c r="M2226" s="240">
        <f>G2226*(1+L2226/100)</f>
        <v>0</v>
      </c>
      <c r="N2226" s="238">
        <v>0</v>
      </c>
      <c r="O2226" s="238">
        <f>ROUND(E2226*N2226,2)</f>
        <v>0</v>
      </c>
      <c r="P2226" s="238">
        <v>0</v>
      </c>
      <c r="Q2226" s="238">
        <f>ROUND(E2226*P2226,2)</f>
        <v>0</v>
      </c>
      <c r="R2226" s="240" t="s">
        <v>2630</v>
      </c>
      <c r="S2226" s="240" t="s">
        <v>258</v>
      </c>
      <c r="T2226" s="241" t="s">
        <v>258</v>
      </c>
      <c r="U2226" s="223">
        <v>1.4990000000000001</v>
      </c>
      <c r="V2226" s="223">
        <f>ROUND(E2226*U2226,2)</f>
        <v>3.96</v>
      </c>
      <c r="W2226" s="223"/>
      <c r="X2226" s="223" t="s">
        <v>1580</v>
      </c>
      <c r="Y2226" s="223" t="s">
        <v>261</v>
      </c>
      <c r="Z2226" s="212"/>
      <c r="AA2226" s="212"/>
      <c r="AB2226" s="212"/>
      <c r="AC2226" s="212"/>
      <c r="AD2226" s="212"/>
      <c r="AE2226" s="212"/>
      <c r="AF2226" s="212"/>
      <c r="AG2226" s="212" t="s">
        <v>1581</v>
      </c>
      <c r="AH2226" s="212"/>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2" x14ac:dyDescent="0.2">
      <c r="A2227" s="219"/>
      <c r="B2227" s="220"/>
      <c r="C2227" s="267" t="s">
        <v>1697</v>
      </c>
      <c r="D2227" s="256"/>
      <c r="E2227" s="256"/>
      <c r="F2227" s="256"/>
      <c r="G2227" s="256"/>
      <c r="H2227" s="223"/>
      <c r="I2227" s="223"/>
      <c r="J2227" s="223"/>
      <c r="K2227" s="223"/>
      <c r="L2227" s="223"/>
      <c r="M2227" s="223"/>
      <c r="N2227" s="222"/>
      <c r="O2227" s="222"/>
      <c r="P2227" s="222"/>
      <c r="Q2227" s="222"/>
      <c r="R2227" s="223"/>
      <c r="S2227" s="223"/>
      <c r="T2227" s="223"/>
      <c r="U2227" s="223"/>
      <c r="V2227" s="223"/>
      <c r="W2227" s="223"/>
      <c r="X2227" s="223"/>
      <c r="Y2227" s="223"/>
      <c r="Z2227" s="212"/>
      <c r="AA2227" s="212"/>
      <c r="AB2227" s="212"/>
      <c r="AC2227" s="212"/>
      <c r="AD2227" s="212"/>
      <c r="AE2227" s="212"/>
      <c r="AF2227" s="212"/>
      <c r="AG2227" s="212" t="s">
        <v>300</v>
      </c>
      <c r="AH2227" s="212"/>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x14ac:dyDescent="0.2">
      <c r="A2228" s="228" t="s">
        <v>253</v>
      </c>
      <c r="B2228" s="229" t="s">
        <v>203</v>
      </c>
      <c r="C2228" s="244" t="s">
        <v>204</v>
      </c>
      <c r="D2228" s="230"/>
      <c r="E2228" s="231"/>
      <c r="F2228" s="232"/>
      <c r="G2228" s="232">
        <f>SUMIF(AG2229:AG2316,"&lt;&gt;NOR",G2229:G2316)</f>
        <v>0</v>
      </c>
      <c r="H2228" s="232"/>
      <c r="I2228" s="232">
        <f>SUM(I2229:I2316)</f>
        <v>0</v>
      </c>
      <c r="J2228" s="232"/>
      <c r="K2228" s="232">
        <f>SUM(K2229:K2316)</f>
        <v>0</v>
      </c>
      <c r="L2228" s="232"/>
      <c r="M2228" s="232">
        <f>SUM(M2229:M2316)</f>
        <v>0</v>
      </c>
      <c r="N2228" s="231"/>
      <c r="O2228" s="231">
        <f>SUM(O2229:O2316)</f>
        <v>3.17</v>
      </c>
      <c r="P2228" s="231"/>
      <c r="Q2228" s="231">
        <f>SUM(Q2229:Q2316)</f>
        <v>0</v>
      </c>
      <c r="R2228" s="232"/>
      <c r="S2228" s="232"/>
      <c r="T2228" s="233"/>
      <c r="U2228" s="227"/>
      <c r="V2228" s="227">
        <f>SUM(V2229:V2316)</f>
        <v>200.52</v>
      </c>
      <c r="W2228" s="227"/>
      <c r="X2228" s="227"/>
      <c r="Y2228" s="227"/>
      <c r="AG2228" t="s">
        <v>254</v>
      </c>
    </row>
    <row r="2229" spans="1:60" ht="33.75" outlineLevel="1" x14ac:dyDescent="0.2">
      <c r="A2229" s="235">
        <v>529</v>
      </c>
      <c r="B2229" s="236" t="s">
        <v>2643</v>
      </c>
      <c r="C2229" s="245" t="s">
        <v>2644</v>
      </c>
      <c r="D2229" s="237" t="s">
        <v>321</v>
      </c>
      <c r="E2229" s="238">
        <v>148.3014</v>
      </c>
      <c r="F2229" s="239"/>
      <c r="G2229" s="240">
        <f>ROUND(E2229*F2229,2)</f>
        <v>0</v>
      </c>
      <c r="H2229" s="239"/>
      <c r="I2229" s="240">
        <f>ROUND(E2229*H2229,2)</f>
        <v>0</v>
      </c>
      <c r="J2229" s="239"/>
      <c r="K2229" s="240">
        <f>ROUND(E2229*J2229,2)</f>
        <v>0</v>
      </c>
      <c r="L2229" s="240">
        <v>21</v>
      </c>
      <c r="M2229" s="240">
        <f>G2229*(1+L2229/100)</f>
        <v>0</v>
      </c>
      <c r="N2229" s="238">
        <v>2.1000000000000001E-4</v>
      </c>
      <c r="O2229" s="238">
        <f>ROUND(E2229*N2229,2)</f>
        <v>0.03</v>
      </c>
      <c r="P2229" s="238">
        <v>0</v>
      </c>
      <c r="Q2229" s="238">
        <f>ROUND(E2229*P2229,2)</f>
        <v>0</v>
      </c>
      <c r="R2229" s="240" t="s">
        <v>2532</v>
      </c>
      <c r="S2229" s="240" t="s">
        <v>258</v>
      </c>
      <c r="T2229" s="241" t="s">
        <v>258</v>
      </c>
      <c r="U2229" s="223">
        <v>0.05</v>
      </c>
      <c r="V2229" s="223">
        <f>ROUND(E2229*U2229,2)</f>
        <v>7.42</v>
      </c>
      <c r="W2229" s="223"/>
      <c r="X2229" s="223" t="s">
        <v>297</v>
      </c>
      <c r="Y2229" s="223" t="s">
        <v>261</v>
      </c>
      <c r="Z2229" s="212"/>
      <c r="AA2229" s="212"/>
      <c r="AB2229" s="212"/>
      <c r="AC2229" s="212"/>
      <c r="AD2229" s="212"/>
      <c r="AE2229" s="212"/>
      <c r="AF2229" s="212"/>
      <c r="AG2229" s="212" t="s">
        <v>298</v>
      </c>
      <c r="AH2229" s="212"/>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2" x14ac:dyDescent="0.2">
      <c r="A2230" s="219"/>
      <c r="B2230" s="220"/>
      <c r="C2230" s="246" t="s">
        <v>2645</v>
      </c>
      <c r="D2230" s="243"/>
      <c r="E2230" s="243"/>
      <c r="F2230" s="243"/>
      <c r="G2230" s="243"/>
      <c r="H2230" s="223"/>
      <c r="I2230" s="223"/>
      <c r="J2230" s="223"/>
      <c r="K2230" s="223"/>
      <c r="L2230" s="223"/>
      <c r="M2230" s="223"/>
      <c r="N2230" s="222"/>
      <c r="O2230" s="222"/>
      <c r="P2230" s="222"/>
      <c r="Q2230" s="222"/>
      <c r="R2230" s="223"/>
      <c r="S2230" s="223"/>
      <c r="T2230" s="223"/>
      <c r="U2230" s="223"/>
      <c r="V2230" s="223"/>
      <c r="W2230" s="223"/>
      <c r="X2230" s="223"/>
      <c r="Y2230" s="223"/>
      <c r="Z2230" s="212"/>
      <c r="AA2230" s="212"/>
      <c r="AB2230" s="212"/>
      <c r="AC2230" s="212"/>
      <c r="AD2230" s="212"/>
      <c r="AE2230" s="212"/>
      <c r="AF2230" s="212"/>
      <c r="AG2230" s="212" t="s">
        <v>264</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2" x14ac:dyDescent="0.2">
      <c r="A2231" s="219"/>
      <c r="B2231" s="220"/>
      <c r="C2231" s="247" t="s">
        <v>2646</v>
      </c>
      <c r="D2231" s="225"/>
      <c r="E2231" s="226">
        <v>148.3014</v>
      </c>
      <c r="F2231" s="223"/>
      <c r="G2231" s="223"/>
      <c r="H2231" s="223"/>
      <c r="I2231" s="223"/>
      <c r="J2231" s="223"/>
      <c r="K2231" s="223"/>
      <c r="L2231" s="223"/>
      <c r="M2231" s="223"/>
      <c r="N2231" s="222"/>
      <c r="O2231" s="222"/>
      <c r="P2231" s="222"/>
      <c r="Q2231" s="222"/>
      <c r="R2231" s="223"/>
      <c r="S2231" s="223"/>
      <c r="T2231" s="223"/>
      <c r="U2231" s="223"/>
      <c r="V2231" s="223"/>
      <c r="W2231" s="223"/>
      <c r="X2231" s="223"/>
      <c r="Y2231" s="223"/>
      <c r="Z2231" s="212"/>
      <c r="AA2231" s="212"/>
      <c r="AB2231" s="212"/>
      <c r="AC2231" s="212"/>
      <c r="AD2231" s="212"/>
      <c r="AE2231" s="212"/>
      <c r="AF2231" s="212"/>
      <c r="AG2231" s="212" t="s">
        <v>289</v>
      </c>
      <c r="AH2231" s="212">
        <v>5</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1" x14ac:dyDescent="0.2">
      <c r="A2232" s="235">
        <v>530</v>
      </c>
      <c r="B2232" s="236" t="s">
        <v>2647</v>
      </c>
      <c r="C2232" s="245" t="s">
        <v>2648</v>
      </c>
      <c r="D2232" s="237" t="s">
        <v>524</v>
      </c>
      <c r="E2232" s="238">
        <v>13.15</v>
      </c>
      <c r="F2232" s="239"/>
      <c r="G2232" s="240">
        <f>ROUND(E2232*F2232,2)</f>
        <v>0</v>
      </c>
      <c r="H2232" s="239"/>
      <c r="I2232" s="240">
        <f>ROUND(E2232*H2232,2)</f>
        <v>0</v>
      </c>
      <c r="J2232" s="239"/>
      <c r="K2232" s="240">
        <f>ROUND(E2232*J2232,2)</f>
        <v>0</v>
      </c>
      <c r="L2232" s="240">
        <v>21</v>
      </c>
      <c r="M2232" s="240">
        <f>G2232*(1+L2232/100)</f>
        <v>0</v>
      </c>
      <c r="N2232" s="238">
        <v>0</v>
      </c>
      <c r="O2232" s="238">
        <f>ROUND(E2232*N2232,2)</f>
        <v>0</v>
      </c>
      <c r="P2232" s="238">
        <v>0</v>
      </c>
      <c r="Q2232" s="238">
        <f>ROUND(E2232*P2232,2)</f>
        <v>0</v>
      </c>
      <c r="R2232" s="240" t="s">
        <v>2532</v>
      </c>
      <c r="S2232" s="240" t="s">
        <v>258</v>
      </c>
      <c r="T2232" s="241" t="s">
        <v>258</v>
      </c>
      <c r="U2232" s="223">
        <v>0.56999999999999995</v>
      </c>
      <c r="V2232" s="223">
        <f>ROUND(E2232*U2232,2)</f>
        <v>7.5</v>
      </c>
      <c r="W2232" s="223"/>
      <c r="X2232" s="223" t="s">
        <v>297</v>
      </c>
      <c r="Y2232" s="223" t="s">
        <v>261</v>
      </c>
      <c r="Z2232" s="212"/>
      <c r="AA2232" s="212"/>
      <c r="AB2232" s="212"/>
      <c r="AC2232" s="212"/>
      <c r="AD2232" s="212"/>
      <c r="AE2232" s="212"/>
      <c r="AF2232" s="212"/>
      <c r="AG2232" s="212" t="s">
        <v>298</v>
      </c>
      <c r="AH2232" s="212"/>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2" x14ac:dyDescent="0.2">
      <c r="A2233" s="219"/>
      <c r="B2233" s="220"/>
      <c r="C2233" s="267" t="s">
        <v>2649</v>
      </c>
      <c r="D2233" s="256"/>
      <c r="E2233" s="256"/>
      <c r="F2233" s="256"/>
      <c r="G2233" s="256"/>
      <c r="H2233" s="223"/>
      <c r="I2233" s="223"/>
      <c r="J2233" s="223"/>
      <c r="K2233" s="223"/>
      <c r="L2233" s="223"/>
      <c r="M2233" s="223"/>
      <c r="N2233" s="222"/>
      <c r="O2233" s="222"/>
      <c r="P2233" s="222"/>
      <c r="Q2233" s="222"/>
      <c r="R2233" s="223"/>
      <c r="S2233" s="223"/>
      <c r="T2233" s="223"/>
      <c r="U2233" s="223"/>
      <c r="V2233" s="223"/>
      <c r="W2233" s="223"/>
      <c r="X2233" s="223"/>
      <c r="Y2233" s="223"/>
      <c r="Z2233" s="212"/>
      <c r="AA2233" s="212"/>
      <c r="AB2233" s="212"/>
      <c r="AC2233" s="212"/>
      <c r="AD2233" s="212"/>
      <c r="AE2233" s="212"/>
      <c r="AF2233" s="212"/>
      <c r="AG2233" s="212" t="s">
        <v>300</v>
      </c>
      <c r="AH2233" s="212"/>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2" x14ac:dyDescent="0.2">
      <c r="A2234" s="219"/>
      <c r="B2234" s="220"/>
      <c r="C2234" s="247" t="s">
        <v>2650</v>
      </c>
      <c r="D2234" s="225"/>
      <c r="E2234" s="226">
        <v>0.95</v>
      </c>
      <c r="F2234" s="223"/>
      <c r="G2234" s="223"/>
      <c r="H2234" s="223"/>
      <c r="I2234" s="223"/>
      <c r="J2234" s="223"/>
      <c r="K2234" s="223"/>
      <c r="L2234" s="223"/>
      <c r="M2234" s="223"/>
      <c r="N2234" s="222"/>
      <c r="O2234" s="222"/>
      <c r="P2234" s="222"/>
      <c r="Q2234" s="222"/>
      <c r="R2234" s="223"/>
      <c r="S2234" s="223"/>
      <c r="T2234" s="223"/>
      <c r="U2234" s="223"/>
      <c r="V2234" s="223"/>
      <c r="W2234" s="223"/>
      <c r="X2234" s="223"/>
      <c r="Y2234" s="223"/>
      <c r="Z2234" s="212"/>
      <c r="AA2234" s="212"/>
      <c r="AB2234" s="212"/>
      <c r="AC2234" s="212"/>
      <c r="AD2234" s="212"/>
      <c r="AE2234" s="212"/>
      <c r="AF2234" s="212"/>
      <c r="AG2234" s="212" t="s">
        <v>289</v>
      </c>
      <c r="AH2234" s="212">
        <v>0</v>
      </c>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3" x14ac:dyDescent="0.2">
      <c r="A2235" s="219"/>
      <c r="B2235" s="220"/>
      <c r="C2235" s="247" t="s">
        <v>2651</v>
      </c>
      <c r="D2235" s="225"/>
      <c r="E2235" s="226">
        <v>1.22</v>
      </c>
      <c r="F2235" s="223"/>
      <c r="G2235" s="223"/>
      <c r="H2235" s="223"/>
      <c r="I2235" s="223"/>
      <c r="J2235" s="223"/>
      <c r="K2235" s="223"/>
      <c r="L2235" s="223"/>
      <c r="M2235" s="223"/>
      <c r="N2235" s="222"/>
      <c r="O2235" s="222"/>
      <c r="P2235" s="222"/>
      <c r="Q2235" s="222"/>
      <c r="R2235" s="223"/>
      <c r="S2235" s="223"/>
      <c r="T2235" s="223"/>
      <c r="U2235" s="223"/>
      <c r="V2235" s="223"/>
      <c r="W2235" s="223"/>
      <c r="X2235" s="223"/>
      <c r="Y2235" s="223"/>
      <c r="Z2235" s="212"/>
      <c r="AA2235" s="212"/>
      <c r="AB2235" s="212"/>
      <c r="AC2235" s="212"/>
      <c r="AD2235" s="212"/>
      <c r="AE2235" s="212"/>
      <c r="AF2235" s="212"/>
      <c r="AG2235" s="212" t="s">
        <v>289</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3" x14ac:dyDescent="0.2">
      <c r="A2236" s="219"/>
      <c r="B2236" s="220"/>
      <c r="C2236" s="247" t="s">
        <v>2652</v>
      </c>
      <c r="D2236" s="225"/>
      <c r="E2236" s="226">
        <v>1.9850000000000001</v>
      </c>
      <c r="F2236" s="223"/>
      <c r="G2236" s="223"/>
      <c r="H2236" s="223"/>
      <c r="I2236" s="223"/>
      <c r="J2236" s="223"/>
      <c r="K2236" s="223"/>
      <c r="L2236" s="223"/>
      <c r="M2236" s="223"/>
      <c r="N2236" s="222"/>
      <c r="O2236" s="222"/>
      <c r="P2236" s="222"/>
      <c r="Q2236" s="222"/>
      <c r="R2236" s="223"/>
      <c r="S2236" s="223"/>
      <c r="T2236" s="223"/>
      <c r="U2236" s="223"/>
      <c r="V2236" s="223"/>
      <c r="W2236" s="223"/>
      <c r="X2236" s="223"/>
      <c r="Y2236" s="223"/>
      <c r="Z2236" s="212"/>
      <c r="AA2236" s="212"/>
      <c r="AB2236" s="212"/>
      <c r="AC2236" s="212"/>
      <c r="AD2236" s="212"/>
      <c r="AE2236" s="212"/>
      <c r="AF2236" s="212"/>
      <c r="AG2236" s="212" t="s">
        <v>289</v>
      </c>
      <c r="AH2236" s="212">
        <v>0</v>
      </c>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3" x14ac:dyDescent="0.2">
      <c r="A2237" s="219"/>
      <c r="B2237" s="220"/>
      <c r="C2237" s="247" t="s">
        <v>2653</v>
      </c>
      <c r="D2237" s="225"/>
      <c r="E2237" s="226">
        <v>2.645</v>
      </c>
      <c r="F2237" s="223"/>
      <c r="G2237" s="223"/>
      <c r="H2237" s="223"/>
      <c r="I2237" s="223"/>
      <c r="J2237" s="223"/>
      <c r="K2237" s="223"/>
      <c r="L2237" s="223"/>
      <c r="M2237" s="223"/>
      <c r="N2237" s="222"/>
      <c r="O2237" s="222"/>
      <c r="P2237" s="222"/>
      <c r="Q2237" s="222"/>
      <c r="R2237" s="223"/>
      <c r="S2237" s="223"/>
      <c r="T2237" s="223"/>
      <c r="U2237" s="223"/>
      <c r="V2237" s="223"/>
      <c r="W2237" s="223"/>
      <c r="X2237" s="223"/>
      <c r="Y2237" s="223"/>
      <c r="Z2237" s="212"/>
      <c r="AA2237" s="212"/>
      <c r="AB2237" s="212"/>
      <c r="AC2237" s="212"/>
      <c r="AD2237" s="212"/>
      <c r="AE2237" s="212"/>
      <c r="AF2237" s="212"/>
      <c r="AG2237" s="212" t="s">
        <v>289</v>
      </c>
      <c r="AH2237" s="212">
        <v>0</v>
      </c>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47" t="s">
        <v>2654</v>
      </c>
      <c r="D2238" s="225"/>
      <c r="E2238" s="226">
        <v>0.89</v>
      </c>
      <c r="F2238" s="223"/>
      <c r="G2238" s="223"/>
      <c r="H2238" s="223"/>
      <c r="I2238" s="223"/>
      <c r="J2238" s="223"/>
      <c r="K2238" s="223"/>
      <c r="L2238" s="223"/>
      <c r="M2238" s="223"/>
      <c r="N2238" s="222"/>
      <c r="O2238" s="222"/>
      <c r="P2238" s="222"/>
      <c r="Q2238" s="222"/>
      <c r="R2238" s="223"/>
      <c r="S2238" s="223"/>
      <c r="T2238" s="223"/>
      <c r="U2238" s="223"/>
      <c r="V2238" s="223"/>
      <c r="W2238" s="223"/>
      <c r="X2238" s="223"/>
      <c r="Y2238" s="223"/>
      <c r="Z2238" s="212"/>
      <c r="AA2238" s="212"/>
      <c r="AB2238" s="212"/>
      <c r="AC2238" s="212"/>
      <c r="AD2238" s="212"/>
      <c r="AE2238" s="212"/>
      <c r="AF2238" s="212"/>
      <c r="AG2238" s="212" t="s">
        <v>289</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3" x14ac:dyDescent="0.2">
      <c r="A2239" s="219"/>
      <c r="B2239" s="220"/>
      <c r="C2239" s="247" t="s">
        <v>2655</v>
      </c>
      <c r="D2239" s="225"/>
      <c r="E2239" s="226">
        <v>5.46</v>
      </c>
      <c r="F2239" s="223"/>
      <c r="G2239" s="223"/>
      <c r="H2239" s="223"/>
      <c r="I2239" s="223"/>
      <c r="J2239" s="223"/>
      <c r="K2239" s="223"/>
      <c r="L2239" s="223"/>
      <c r="M2239" s="223"/>
      <c r="N2239" s="222"/>
      <c r="O2239" s="222"/>
      <c r="P2239" s="222"/>
      <c r="Q2239" s="222"/>
      <c r="R2239" s="223"/>
      <c r="S2239" s="223"/>
      <c r="T2239" s="223"/>
      <c r="U2239" s="223"/>
      <c r="V2239" s="223"/>
      <c r="W2239" s="223"/>
      <c r="X2239" s="223"/>
      <c r="Y2239" s="223"/>
      <c r="Z2239" s="212"/>
      <c r="AA2239" s="212"/>
      <c r="AB2239" s="212"/>
      <c r="AC2239" s="212"/>
      <c r="AD2239" s="212"/>
      <c r="AE2239" s="212"/>
      <c r="AF2239" s="212"/>
      <c r="AG2239" s="212" t="s">
        <v>289</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1" x14ac:dyDescent="0.2">
      <c r="A2240" s="235">
        <v>531</v>
      </c>
      <c r="B2240" s="236" t="s">
        <v>2656</v>
      </c>
      <c r="C2240" s="245" t="s">
        <v>2657</v>
      </c>
      <c r="D2240" s="237" t="s">
        <v>524</v>
      </c>
      <c r="E2240" s="238">
        <v>10.98</v>
      </c>
      <c r="F2240" s="239"/>
      <c r="G2240" s="240">
        <f>ROUND(E2240*F2240,2)</f>
        <v>0</v>
      </c>
      <c r="H2240" s="239"/>
      <c r="I2240" s="240">
        <f>ROUND(E2240*H2240,2)</f>
        <v>0</v>
      </c>
      <c r="J2240" s="239"/>
      <c r="K2240" s="240">
        <f>ROUND(E2240*J2240,2)</f>
        <v>0</v>
      </c>
      <c r="L2240" s="240">
        <v>21</v>
      </c>
      <c r="M2240" s="240">
        <f>G2240*(1+L2240/100)</f>
        <v>0</v>
      </c>
      <c r="N2240" s="238">
        <v>0</v>
      </c>
      <c r="O2240" s="238">
        <f>ROUND(E2240*N2240,2)</f>
        <v>0</v>
      </c>
      <c r="P2240" s="238">
        <v>0</v>
      </c>
      <c r="Q2240" s="238">
        <f>ROUND(E2240*P2240,2)</f>
        <v>0</v>
      </c>
      <c r="R2240" s="240" t="s">
        <v>2532</v>
      </c>
      <c r="S2240" s="240" t="s">
        <v>258</v>
      </c>
      <c r="T2240" s="241" t="s">
        <v>258</v>
      </c>
      <c r="U2240" s="223">
        <v>0.61599999999999999</v>
      </c>
      <c r="V2240" s="223">
        <f>ROUND(E2240*U2240,2)</f>
        <v>6.76</v>
      </c>
      <c r="W2240" s="223"/>
      <c r="X2240" s="223" t="s">
        <v>297</v>
      </c>
      <c r="Y2240" s="223" t="s">
        <v>261</v>
      </c>
      <c r="Z2240" s="212"/>
      <c r="AA2240" s="212"/>
      <c r="AB2240" s="212"/>
      <c r="AC2240" s="212"/>
      <c r="AD2240" s="212"/>
      <c r="AE2240" s="212"/>
      <c r="AF2240" s="212"/>
      <c r="AG2240" s="212" t="s">
        <v>298</v>
      </c>
      <c r="AH2240" s="212"/>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2" x14ac:dyDescent="0.2">
      <c r="A2241" s="219"/>
      <c r="B2241" s="220"/>
      <c r="C2241" s="267" t="s">
        <v>2649</v>
      </c>
      <c r="D2241" s="256"/>
      <c r="E2241" s="256"/>
      <c r="F2241" s="256"/>
      <c r="G2241" s="256"/>
      <c r="H2241" s="223"/>
      <c r="I2241" s="223"/>
      <c r="J2241" s="223"/>
      <c r="K2241" s="223"/>
      <c r="L2241" s="223"/>
      <c r="M2241" s="223"/>
      <c r="N2241" s="222"/>
      <c r="O2241" s="222"/>
      <c r="P2241" s="222"/>
      <c r="Q2241" s="222"/>
      <c r="R2241" s="223"/>
      <c r="S2241" s="223"/>
      <c r="T2241" s="223"/>
      <c r="U2241" s="223"/>
      <c r="V2241" s="223"/>
      <c r="W2241" s="223"/>
      <c r="X2241" s="223"/>
      <c r="Y2241" s="223"/>
      <c r="Z2241" s="212"/>
      <c r="AA2241" s="212"/>
      <c r="AB2241" s="212"/>
      <c r="AC2241" s="212"/>
      <c r="AD2241" s="212"/>
      <c r="AE2241" s="212"/>
      <c r="AF2241" s="212"/>
      <c r="AG2241" s="212" t="s">
        <v>300</v>
      </c>
      <c r="AH2241" s="212"/>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2" x14ac:dyDescent="0.2">
      <c r="A2242" s="219"/>
      <c r="B2242" s="220"/>
      <c r="C2242" s="247" t="s">
        <v>2658</v>
      </c>
      <c r="D2242" s="225"/>
      <c r="E2242" s="226">
        <v>2.1800000000000002</v>
      </c>
      <c r="F2242" s="223"/>
      <c r="G2242" s="223"/>
      <c r="H2242" s="223"/>
      <c r="I2242" s="223"/>
      <c r="J2242" s="223"/>
      <c r="K2242" s="223"/>
      <c r="L2242" s="223"/>
      <c r="M2242" s="223"/>
      <c r="N2242" s="222"/>
      <c r="O2242" s="222"/>
      <c r="P2242" s="222"/>
      <c r="Q2242" s="222"/>
      <c r="R2242" s="223"/>
      <c r="S2242" s="223"/>
      <c r="T2242" s="223"/>
      <c r="U2242" s="223"/>
      <c r="V2242" s="223"/>
      <c r="W2242" s="223"/>
      <c r="X2242" s="223"/>
      <c r="Y2242" s="223"/>
      <c r="Z2242" s="212"/>
      <c r="AA2242" s="212"/>
      <c r="AB2242" s="212"/>
      <c r="AC2242" s="212"/>
      <c r="AD2242" s="212"/>
      <c r="AE2242" s="212"/>
      <c r="AF2242" s="212"/>
      <c r="AG2242" s="212" t="s">
        <v>289</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3" x14ac:dyDescent="0.2">
      <c r="A2243" s="219"/>
      <c r="B2243" s="220"/>
      <c r="C2243" s="247" t="s">
        <v>2659</v>
      </c>
      <c r="D2243" s="225"/>
      <c r="E2243" s="226">
        <v>0.5</v>
      </c>
      <c r="F2243" s="223"/>
      <c r="G2243" s="223"/>
      <c r="H2243" s="223"/>
      <c r="I2243" s="223"/>
      <c r="J2243" s="223"/>
      <c r="K2243" s="223"/>
      <c r="L2243" s="223"/>
      <c r="M2243" s="223"/>
      <c r="N2243" s="222"/>
      <c r="O2243" s="222"/>
      <c r="P2243" s="222"/>
      <c r="Q2243" s="222"/>
      <c r="R2243" s="223"/>
      <c r="S2243" s="223"/>
      <c r="T2243" s="223"/>
      <c r="U2243" s="223"/>
      <c r="V2243" s="223"/>
      <c r="W2243" s="223"/>
      <c r="X2243" s="223"/>
      <c r="Y2243" s="223"/>
      <c r="Z2243" s="212"/>
      <c r="AA2243" s="212"/>
      <c r="AB2243" s="212"/>
      <c r="AC2243" s="212"/>
      <c r="AD2243" s="212"/>
      <c r="AE2243" s="212"/>
      <c r="AF2243" s="212"/>
      <c r="AG2243" s="212" t="s">
        <v>289</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3" x14ac:dyDescent="0.2">
      <c r="A2244" s="219"/>
      <c r="B2244" s="220"/>
      <c r="C2244" s="247" t="s">
        <v>2660</v>
      </c>
      <c r="D2244" s="225"/>
      <c r="E2244" s="226">
        <v>0.5</v>
      </c>
      <c r="F2244" s="223"/>
      <c r="G2244" s="223"/>
      <c r="H2244" s="223"/>
      <c r="I2244" s="223"/>
      <c r="J2244" s="223"/>
      <c r="K2244" s="223"/>
      <c r="L2244" s="223"/>
      <c r="M2244" s="223"/>
      <c r="N2244" s="222"/>
      <c r="O2244" s="222"/>
      <c r="P2244" s="222"/>
      <c r="Q2244" s="222"/>
      <c r="R2244" s="223"/>
      <c r="S2244" s="223"/>
      <c r="T2244" s="223"/>
      <c r="U2244" s="223"/>
      <c r="V2244" s="223"/>
      <c r="W2244" s="223"/>
      <c r="X2244" s="223"/>
      <c r="Y2244" s="223"/>
      <c r="Z2244" s="212"/>
      <c r="AA2244" s="212"/>
      <c r="AB2244" s="212"/>
      <c r="AC2244" s="212"/>
      <c r="AD2244" s="212"/>
      <c r="AE2244" s="212"/>
      <c r="AF2244" s="212"/>
      <c r="AG2244" s="212" t="s">
        <v>289</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47" t="s">
        <v>2661</v>
      </c>
      <c r="D2245" s="225"/>
      <c r="E2245" s="226">
        <v>7.8</v>
      </c>
      <c r="F2245" s="223"/>
      <c r="G2245" s="223"/>
      <c r="H2245" s="223"/>
      <c r="I2245" s="223"/>
      <c r="J2245" s="223"/>
      <c r="K2245" s="223"/>
      <c r="L2245" s="223"/>
      <c r="M2245" s="223"/>
      <c r="N2245" s="222"/>
      <c r="O2245" s="222"/>
      <c r="P2245" s="222"/>
      <c r="Q2245" s="222"/>
      <c r="R2245" s="223"/>
      <c r="S2245" s="223"/>
      <c r="T2245" s="223"/>
      <c r="U2245" s="223"/>
      <c r="V2245" s="223"/>
      <c r="W2245" s="223"/>
      <c r="X2245" s="223"/>
      <c r="Y2245" s="223"/>
      <c r="Z2245" s="212"/>
      <c r="AA2245" s="212"/>
      <c r="AB2245" s="212"/>
      <c r="AC2245" s="212"/>
      <c r="AD2245" s="212"/>
      <c r="AE2245" s="212"/>
      <c r="AF2245" s="212"/>
      <c r="AG2245" s="212" t="s">
        <v>289</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ht="22.5" outlineLevel="1" x14ac:dyDescent="0.2">
      <c r="A2246" s="235">
        <v>532</v>
      </c>
      <c r="B2246" s="236" t="s">
        <v>2662</v>
      </c>
      <c r="C2246" s="245" t="s">
        <v>2663</v>
      </c>
      <c r="D2246" s="237" t="s">
        <v>321</v>
      </c>
      <c r="E2246" s="238">
        <v>148.3014</v>
      </c>
      <c r="F2246" s="239"/>
      <c r="G2246" s="240">
        <f>ROUND(E2246*F2246,2)</f>
        <v>0</v>
      </c>
      <c r="H2246" s="239"/>
      <c r="I2246" s="240">
        <f>ROUND(E2246*H2246,2)</f>
        <v>0</v>
      </c>
      <c r="J2246" s="239"/>
      <c r="K2246" s="240">
        <f>ROUND(E2246*J2246,2)</f>
        <v>0</v>
      </c>
      <c r="L2246" s="240">
        <v>21</v>
      </c>
      <c r="M2246" s="240">
        <f>G2246*(1+L2246/100)</f>
        <v>0</v>
      </c>
      <c r="N2246" s="238">
        <v>5.2399999999999999E-3</v>
      </c>
      <c r="O2246" s="238">
        <f>ROUND(E2246*N2246,2)</f>
        <v>0.78</v>
      </c>
      <c r="P2246" s="238">
        <v>0</v>
      </c>
      <c r="Q2246" s="238">
        <f>ROUND(E2246*P2246,2)</f>
        <v>0</v>
      </c>
      <c r="R2246" s="240" t="s">
        <v>2532</v>
      </c>
      <c r="S2246" s="240" t="s">
        <v>258</v>
      </c>
      <c r="T2246" s="241" t="s">
        <v>258</v>
      </c>
      <c r="U2246" s="223">
        <v>0.95840000000000003</v>
      </c>
      <c r="V2246" s="223">
        <f>ROUND(E2246*U2246,2)</f>
        <v>142.13</v>
      </c>
      <c r="W2246" s="223"/>
      <c r="X2246" s="223" t="s">
        <v>297</v>
      </c>
      <c r="Y2246" s="223" t="s">
        <v>261</v>
      </c>
      <c r="Z2246" s="212"/>
      <c r="AA2246" s="212"/>
      <c r="AB2246" s="212"/>
      <c r="AC2246" s="212"/>
      <c r="AD2246" s="212"/>
      <c r="AE2246" s="212"/>
      <c r="AF2246" s="212"/>
      <c r="AG2246" s="212" t="s">
        <v>298</v>
      </c>
      <c r="AH2246" s="212"/>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2" x14ac:dyDescent="0.2">
      <c r="A2247" s="219"/>
      <c r="B2247" s="220"/>
      <c r="C2247" s="247" t="s">
        <v>715</v>
      </c>
      <c r="D2247" s="225"/>
      <c r="E2247" s="226"/>
      <c r="F2247" s="223"/>
      <c r="G2247" s="223"/>
      <c r="H2247" s="223"/>
      <c r="I2247" s="223"/>
      <c r="J2247" s="223"/>
      <c r="K2247" s="223"/>
      <c r="L2247" s="223"/>
      <c r="M2247" s="223"/>
      <c r="N2247" s="222"/>
      <c r="O2247" s="222"/>
      <c r="P2247" s="222"/>
      <c r="Q2247" s="222"/>
      <c r="R2247" s="223"/>
      <c r="S2247" s="223"/>
      <c r="T2247" s="223"/>
      <c r="U2247" s="223"/>
      <c r="V2247" s="223"/>
      <c r="W2247" s="223"/>
      <c r="X2247" s="223"/>
      <c r="Y2247" s="223"/>
      <c r="Z2247" s="212"/>
      <c r="AA2247" s="212"/>
      <c r="AB2247" s="212"/>
      <c r="AC2247" s="212"/>
      <c r="AD2247" s="212"/>
      <c r="AE2247" s="212"/>
      <c r="AF2247" s="212"/>
      <c r="AG2247" s="212" t="s">
        <v>289</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3" x14ac:dyDescent="0.2">
      <c r="A2248" s="219"/>
      <c r="B2248" s="220"/>
      <c r="C2248" s="247" t="s">
        <v>2664</v>
      </c>
      <c r="D2248" s="225"/>
      <c r="E2248" s="226">
        <v>2.25</v>
      </c>
      <c r="F2248" s="223"/>
      <c r="G2248" s="223"/>
      <c r="H2248" s="223"/>
      <c r="I2248" s="223"/>
      <c r="J2248" s="223"/>
      <c r="K2248" s="223"/>
      <c r="L2248" s="223"/>
      <c r="M2248" s="223"/>
      <c r="N2248" s="222"/>
      <c r="O2248" s="222"/>
      <c r="P2248" s="222"/>
      <c r="Q2248" s="222"/>
      <c r="R2248" s="223"/>
      <c r="S2248" s="223"/>
      <c r="T2248" s="223"/>
      <c r="U2248" s="223"/>
      <c r="V2248" s="223"/>
      <c r="W2248" s="223"/>
      <c r="X2248" s="223"/>
      <c r="Y2248" s="223"/>
      <c r="Z2248" s="212"/>
      <c r="AA2248" s="212"/>
      <c r="AB2248" s="212"/>
      <c r="AC2248" s="212"/>
      <c r="AD2248" s="212"/>
      <c r="AE2248" s="212"/>
      <c r="AF2248" s="212"/>
      <c r="AG2248" s="212" t="s">
        <v>289</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3" x14ac:dyDescent="0.2">
      <c r="A2249" s="219"/>
      <c r="B2249" s="220"/>
      <c r="C2249" s="247" t="s">
        <v>2665</v>
      </c>
      <c r="D2249" s="225"/>
      <c r="E2249" s="226">
        <v>1.65</v>
      </c>
      <c r="F2249" s="223"/>
      <c r="G2249" s="223"/>
      <c r="H2249" s="223"/>
      <c r="I2249" s="223"/>
      <c r="J2249" s="223"/>
      <c r="K2249" s="223"/>
      <c r="L2249" s="223"/>
      <c r="M2249" s="223"/>
      <c r="N2249" s="222"/>
      <c r="O2249" s="222"/>
      <c r="P2249" s="222"/>
      <c r="Q2249" s="222"/>
      <c r="R2249" s="223"/>
      <c r="S2249" s="223"/>
      <c r="T2249" s="223"/>
      <c r="U2249" s="223"/>
      <c r="V2249" s="223"/>
      <c r="W2249" s="223"/>
      <c r="X2249" s="223"/>
      <c r="Y2249" s="223"/>
      <c r="Z2249" s="212"/>
      <c r="AA2249" s="212"/>
      <c r="AB2249" s="212"/>
      <c r="AC2249" s="212"/>
      <c r="AD2249" s="212"/>
      <c r="AE2249" s="212"/>
      <c r="AF2249" s="212"/>
      <c r="AG2249" s="212" t="s">
        <v>289</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3" x14ac:dyDescent="0.2">
      <c r="A2250" s="219"/>
      <c r="B2250" s="220"/>
      <c r="C2250" s="247" t="s">
        <v>2666</v>
      </c>
      <c r="D2250" s="225"/>
      <c r="E2250" s="226">
        <v>6.7064000000000004</v>
      </c>
      <c r="F2250" s="223"/>
      <c r="G2250" s="223"/>
      <c r="H2250" s="223"/>
      <c r="I2250" s="223"/>
      <c r="J2250" s="223"/>
      <c r="K2250" s="223"/>
      <c r="L2250" s="223"/>
      <c r="M2250" s="223"/>
      <c r="N2250" s="222"/>
      <c r="O2250" s="222"/>
      <c r="P2250" s="222"/>
      <c r="Q2250" s="222"/>
      <c r="R2250" s="223"/>
      <c r="S2250" s="223"/>
      <c r="T2250" s="223"/>
      <c r="U2250" s="223"/>
      <c r="V2250" s="223"/>
      <c r="W2250" s="223"/>
      <c r="X2250" s="223"/>
      <c r="Y2250" s="223"/>
      <c r="Z2250" s="212"/>
      <c r="AA2250" s="212"/>
      <c r="AB2250" s="212"/>
      <c r="AC2250" s="212"/>
      <c r="AD2250" s="212"/>
      <c r="AE2250" s="212"/>
      <c r="AF2250" s="212"/>
      <c r="AG2250" s="212" t="s">
        <v>289</v>
      </c>
      <c r="AH2250" s="212">
        <v>0</v>
      </c>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3" x14ac:dyDescent="0.2">
      <c r="A2251" s="219"/>
      <c r="B2251" s="220"/>
      <c r="C2251" s="247" t="s">
        <v>2667</v>
      </c>
      <c r="D2251" s="225"/>
      <c r="E2251" s="226">
        <v>7.8479999999999999</v>
      </c>
      <c r="F2251" s="223"/>
      <c r="G2251" s="223"/>
      <c r="H2251" s="223"/>
      <c r="I2251" s="223"/>
      <c r="J2251" s="223"/>
      <c r="K2251" s="223"/>
      <c r="L2251" s="223"/>
      <c r="M2251" s="223"/>
      <c r="N2251" s="222"/>
      <c r="O2251" s="222"/>
      <c r="P2251" s="222"/>
      <c r="Q2251" s="222"/>
      <c r="R2251" s="223"/>
      <c r="S2251" s="223"/>
      <c r="T2251" s="223"/>
      <c r="U2251" s="223"/>
      <c r="V2251" s="223"/>
      <c r="W2251" s="223"/>
      <c r="X2251" s="223"/>
      <c r="Y2251" s="223"/>
      <c r="Z2251" s="212"/>
      <c r="AA2251" s="212"/>
      <c r="AB2251" s="212"/>
      <c r="AC2251" s="212"/>
      <c r="AD2251" s="212"/>
      <c r="AE2251" s="212"/>
      <c r="AF2251" s="212"/>
      <c r="AG2251" s="212" t="s">
        <v>289</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3" x14ac:dyDescent="0.2">
      <c r="A2252" s="219"/>
      <c r="B2252" s="220"/>
      <c r="C2252" s="247" t="s">
        <v>2668</v>
      </c>
      <c r="D2252" s="225"/>
      <c r="E2252" s="226">
        <v>2.93</v>
      </c>
      <c r="F2252" s="223"/>
      <c r="G2252" s="223"/>
      <c r="H2252" s="223"/>
      <c r="I2252" s="223"/>
      <c r="J2252" s="223"/>
      <c r="K2252" s="223"/>
      <c r="L2252" s="223"/>
      <c r="M2252" s="223"/>
      <c r="N2252" s="222"/>
      <c r="O2252" s="222"/>
      <c r="P2252" s="222"/>
      <c r="Q2252" s="222"/>
      <c r="R2252" s="223"/>
      <c r="S2252" s="223"/>
      <c r="T2252" s="223"/>
      <c r="U2252" s="223"/>
      <c r="V2252" s="223"/>
      <c r="W2252" s="223"/>
      <c r="X2252" s="223"/>
      <c r="Y2252" s="223"/>
      <c r="Z2252" s="212"/>
      <c r="AA2252" s="212"/>
      <c r="AB2252" s="212"/>
      <c r="AC2252" s="212"/>
      <c r="AD2252" s="212"/>
      <c r="AE2252" s="212"/>
      <c r="AF2252" s="212"/>
      <c r="AG2252" s="212" t="s">
        <v>289</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47" t="s">
        <v>2669</v>
      </c>
      <c r="D2253" s="225"/>
      <c r="E2253" s="226">
        <v>7.64</v>
      </c>
      <c r="F2253" s="223"/>
      <c r="G2253" s="223"/>
      <c r="H2253" s="223"/>
      <c r="I2253" s="223"/>
      <c r="J2253" s="223"/>
      <c r="K2253" s="223"/>
      <c r="L2253" s="223"/>
      <c r="M2253" s="223"/>
      <c r="N2253" s="222"/>
      <c r="O2253" s="222"/>
      <c r="P2253" s="222"/>
      <c r="Q2253" s="222"/>
      <c r="R2253" s="223"/>
      <c r="S2253" s="223"/>
      <c r="T2253" s="223"/>
      <c r="U2253" s="223"/>
      <c r="V2253" s="223"/>
      <c r="W2253" s="223"/>
      <c r="X2253" s="223"/>
      <c r="Y2253" s="223"/>
      <c r="Z2253" s="212"/>
      <c r="AA2253" s="212"/>
      <c r="AB2253" s="212"/>
      <c r="AC2253" s="212"/>
      <c r="AD2253" s="212"/>
      <c r="AE2253" s="212"/>
      <c r="AF2253" s="212"/>
      <c r="AG2253" s="212" t="s">
        <v>289</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3" x14ac:dyDescent="0.2">
      <c r="A2254" s="219"/>
      <c r="B2254" s="220"/>
      <c r="C2254" s="247" t="s">
        <v>2670</v>
      </c>
      <c r="D2254" s="225"/>
      <c r="E2254" s="226">
        <v>8.3849999999999998</v>
      </c>
      <c r="F2254" s="223"/>
      <c r="G2254" s="223"/>
      <c r="H2254" s="223"/>
      <c r="I2254" s="223"/>
      <c r="J2254" s="223"/>
      <c r="K2254" s="223"/>
      <c r="L2254" s="223"/>
      <c r="M2254" s="223"/>
      <c r="N2254" s="222"/>
      <c r="O2254" s="222"/>
      <c r="P2254" s="222"/>
      <c r="Q2254" s="222"/>
      <c r="R2254" s="223"/>
      <c r="S2254" s="223"/>
      <c r="T2254" s="223"/>
      <c r="U2254" s="223"/>
      <c r="V2254" s="223"/>
      <c r="W2254" s="223"/>
      <c r="X2254" s="223"/>
      <c r="Y2254" s="223"/>
      <c r="Z2254" s="212"/>
      <c r="AA2254" s="212"/>
      <c r="AB2254" s="212"/>
      <c r="AC2254" s="212"/>
      <c r="AD2254" s="212"/>
      <c r="AE2254" s="212"/>
      <c r="AF2254" s="212"/>
      <c r="AG2254" s="212" t="s">
        <v>289</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3" x14ac:dyDescent="0.2">
      <c r="A2255" s="219"/>
      <c r="B2255" s="220"/>
      <c r="C2255" s="247" t="s">
        <v>740</v>
      </c>
      <c r="D2255" s="225"/>
      <c r="E2255" s="226"/>
      <c r="F2255" s="223"/>
      <c r="G2255" s="223"/>
      <c r="H2255" s="223"/>
      <c r="I2255" s="223"/>
      <c r="J2255" s="223"/>
      <c r="K2255" s="223"/>
      <c r="L2255" s="223"/>
      <c r="M2255" s="223"/>
      <c r="N2255" s="222"/>
      <c r="O2255" s="222"/>
      <c r="P2255" s="222"/>
      <c r="Q2255" s="222"/>
      <c r="R2255" s="223"/>
      <c r="S2255" s="223"/>
      <c r="T2255" s="223"/>
      <c r="U2255" s="223"/>
      <c r="V2255" s="223"/>
      <c r="W2255" s="223"/>
      <c r="X2255" s="223"/>
      <c r="Y2255" s="223"/>
      <c r="Z2255" s="212"/>
      <c r="AA2255" s="212"/>
      <c r="AB2255" s="212"/>
      <c r="AC2255" s="212"/>
      <c r="AD2255" s="212"/>
      <c r="AE2255" s="212"/>
      <c r="AF2255" s="212"/>
      <c r="AG2255" s="212" t="s">
        <v>289</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ht="22.5" outlineLevel="3" x14ac:dyDescent="0.2">
      <c r="A2256" s="219"/>
      <c r="B2256" s="220"/>
      <c r="C2256" s="247" t="s">
        <v>2671</v>
      </c>
      <c r="D2256" s="225"/>
      <c r="E2256" s="226">
        <v>37.33</v>
      </c>
      <c r="F2256" s="223"/>
      <c r="G2256" s="223"/>
      <c r="H2256" s="223"/>
      <c r="I2256" s="223"/>
      <c r="J2256" s="223"/>
      <c r="K2256" s="223"/>
      <c r="L2256" s="223"/>
      <c r="M2256" s="223"/>
      <c r="N2256" s="222"/>
      <c r="O2256" s="222"/>
      <c r="P2256" s="222"/>
      <c r="Q2256" s="222"/>
      <c r="R2256" s="223"/>
      <c r="S2256" s="223"/>
      <c r="T2256" s="223"/>
      <c r="U2256" s="223"/>
      <c r="V2256" s="223"/>
      <c r="W2256" s="223"/>
      <c r="X2256" s="223"/>
      <c r="Y2256" s="223"/>
      <c r="Z2256" s="212"/>
      <c r="AA2256" s="212"/>
      <c r="AB2256" s="212"/>
      <c r="AC2256" s="212"/>
      <c r="AD2256" s="212"/>
      <c r="AE2256" s="212"/>
      <c r="AF2256" s="212"/>
      <c r="AG2256" s="212" t="s">
        <v>289</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3" x14ac:dyDescent="0.2">
      <c r="A2257" s="219"/>
      <c r="B2257" s="220"/>
      <c r="C2257" s="247" t="s">
        <v>2672</v>
      </c>
      <c r="D2257" s="225"/>
      <c r="E2257" s="226">
        <v>1.7150000000000001</v>
      </c>
      <c r="F2257" s="223"/>
      <c r="G2257" s="223"/>
      <c r="H2257" s="223"/>
      <c r="I2257" s="223"/>
      <c r="J2257" s="223"/>
      <c r="K2257" s="223"/>
      <c r="L2257" s="223"/>
      <c r="M2257" s="223"/>
      <c r="N2257" s="222"/>
      <c r="O2257" s="222"/>
      <c r="P2257" s="222"/>
      <c r="Q2257" s="222"/>
      <c r="R2257" s="223"/>
      <c r="S2257" s="223"/>
      <c r="T2257" s="223"/>
      <c r="U2257" s="223"/>
      <c r="V2257" s="223"/>
      <c r="W2257" s="223"/>
      <c r="X2257" s="223"/>
      <c r="Y2257" s="223"/>
      <c r="Z2257" s="212"/>
      <c r="AA2257" s="212"/>
      <c r="AB2257" s="212"/>
      <c r="AC2257" s="212"/>
      <c r="AD2257" s="212"/>
      <c r="AE2257" s="212"/>
      <c r="AF2257" s="212"/>
      <c r="AG2257" s="212" t="s">
        <v>289</v>
      </c>
      <c r="AH2257" s="212">
        <v>0</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3" x14ac:dyDescent="0.2">
      <c r="A2258" s="219"/>
      <c r="B2258" s="220"/>
      <c r="C2258" s="247" t="s">
        <v>2673</v>
      </c>
      <c r="D2258" s="225"/>
      <c r="E2258" s="226">
        <v>1.4770000000000001</v>
      </c>
      <c r="F2258" s="223"/>
      <c r="G2258" s="223"/>
      <c r="H2258" s="223"/>
      <c r="I2258" s="223"/>
      <c r="J2258" s="223"/>
      <c r="K2258" s="223"/>
      <c r="L2258" s="223"/>
      <c r="M2258" s="223"/>
      <c r="N2258" s="222"/>
      <c r="O2258" s="222"/>
      <c r="P2258" s="222"/>
      <c r="Q2258" s="222"/>
      <c r="R2258" s="223"/>
      <c r="S2258" s="223"/>
      <c r="T2258" s="223"/>
      <c r="U2258" s="223"/>
      <c r="V2258" s="223"/>
      <c r="W2258" s="223"/>
      <c r="X2258" s="223"/>
      <c r="Y2258" s="223"/>
      <c r="Z2258" s="212"/>
      <c r="AA2258" s="212"/>
      <c r="AB2258" s="212"/>
      <c r="AC2258" s="212"/>
      <c r="AD2258" s="212"/>
      <c r="AE2258" s="212"/>
      <c r="AF2258" s="212"/>
      <c r="AG2258" s="212" t="s">
        <v>289</v>
      </c>
      <c r="AH2258" s="212">
        <v>0</v>
      </c>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3" x14ac:dyDescent="0.2">
      <c r="A2259" s="219"/>
      <c r="B2259" s="220"/>
      <c r="C2259" s="247" t="s">
        <v>2674</v>
      </c>
      <c r="D2259" s="225"/>
      <c r="E2259" s="226">
        <v>10.28</v>
      </c>
      <c r="F2259" s="223"/>
      <c r="G2259" s="223"/>
      <c r="H2259" s="223"/>
      <c r="I2259" s="223"/>
      <c r="J2259" s="223"/>
      <c r="K2259" s="223"/>
      <c r="L2259" s="223"/>
      <c r="M2259" s="223"/>
      <c r="N2259" s="222"/>
      <c r="O2259" s="222"/>
      <c r="P2259" s="222"/>
      <c r="Q2259" s="222"/>
      <c r="R2259" s="223"/>
      <c r="S2259" s="223"/>
      <c r="T2259" s="223"/>
      <c r="U2259" s="223"/>
      <c r="V2259" s="223"/>
      <c r="W2259" s="223"/>
      <c r="X2259" s="223"/>
      <c r="Y2259" s="223"/>
      <c r="Z2259" s="212"/>
      <c r="AA2259" s="212"/>
      <c r="AB2259" s="212"/>
      <c r="AC2259" s="212"/>
      <c r="AD2259" s="212"/>
      <c r="AE2259" s="212"/>
      <c r="AF2259" s="212"/>
      <c r="AG2259" s="212" t="s">
        <v>289</v>
      </c>
      <c r="AH2259" s="212">
        <v>0</v>
      </c>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3" x14ac:dyDescent="0.2">
      <c r="A2260" s="219"/>
      <c r="B2260" s="220"/>
      <c r="C2260" s="247" t="s">
        <v>2675</v>
      </c>
      <c r="D2260" s="225"/>
      <c r="E2260" s="226">
        <v>9.92</v>
      </c>
      <c r="F2260" s="223"/>
      <c r="G2260" s="223"/>
      <c r="H2260" s="223"/>
      <c r="I2260" s="223"/>
      <c r="J2260" s="223"/>
      <c r="K2260" s="223"/>
      <c r="L2260" s="223"/>
      <c r="M2260" s="223"/>
      <c r="N2260" s="222"/>
      <c r="O2260" s="222"/>
      <c r="P2260" s="222"/>
      <c r="Q2260" s="222"/>
      <c r="R2260" s="223"/>
      <c r="S2260" s="223"/>
      <c r="T2260" s="223"/>
      <c r="U2260" s="223"/>
      <c r="V2260" s="223"/>
      <c r="W2260" s="223"/>
      <c r="X2260" s="223"/>
      <c r="Y2260" s="223"/>
      <c r="Z2260" s="212"/>
      <c r="AA2260" s="212"/>
      <c r="AB2260" s="212"/>
      <c r="AC2260" s="212"/>
      <c r="AD2260" s="212"/>
      <c r="AE2260" s="212"/>
      <c r="AF2260" s="212"/>
      <c r="AG2260" s="212" t="s">
        <v>289</v>
      </c>
      <c r="AH2260" s="212">
        <v>0</v>
      </c>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3" x14ac:dyDescent="0.2">
      <c r="A2261" s="219"/>
      <c r="B2261" s="220"/>
      <c r="C2261" s="247" t="s">
        <v>2676</v>
      </c>
      <c r="D2261" s="225"/>
      <c r="E2261" s="226">
        <v>1.3080000000000001</v>
      </c>
      <c r="F2261" s="223"/>
      <c r="G2261" s="223"/>
      <c r="H2261" s="223"/>
      <c r="I2261" s="223"/>
      <c r="J2261" s="223"/>
      <c r="K2261" s="223"/>
      <c r="L2261" s="223"/>
      <c r="M2261" s="223"/>
      <c r="N2261" s="222"/>
      <c r="O2261" s="222"/>
      <c r="P2261" s="222"/>
      <c r="Q2261" s="222"/>
      <c r="R2261" s="223"/>
      <c r="S2261" s="223"/>
      <c r="T2261" s="223"/>
      <c r="U2261" s="223"/>
      <c r="V2261" s="223"/>
      <c r="W2261" s="223"/>
      <c r="X2261" s="223"/>
      <c r="Y2261" s="223"/>
      <c r="Z2261" s="212"/>
      <c r="AA2261" s="212"/>
      <c r="AB2261" s="212"/>
      <c r="AC2261" s="212"/>
      <c r="AD2261" s="212"/>
      <c r="AE2261" s="212"/>
      <c r="AF2261" s="212"/>
      <c r="AG2261" s="212" t="s">
        <v>289</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outlineLevel="3" x14ac:dyDescent="0.2">
      <c r="A2262" s="219"/>
      <c r="B2262" s="220"/>
      <c r="C2262" s="247" t="s">
        <v>723</v>
      </c>
      <c r="D2262" s="225"/>
      <c r="E2262" s="226"/>
      <c r="F2262" s="223"/>
      <c r="G2262" s="223"/>
      <c r="H2262" s="223"/>
      <c r="I2262" s="223"/>
      <c r="J2262" s="223"/>
      <c r="K2262" s="223"/>
      <c r="L2262" s="223"/>
      <c r="M2262" s="223"/>
      <c r="N2262" s="222"/>
      <c r="O2262" s="222"/>
      <c r="P2262" s="222"/>
      <c r="Q2262" s="222"/>
      <c r="R2262" s="223"/>
      <c r="S2262" s="223"/>
      <c r="T2262" s="223"/>
      <c r="U2262" s="223"/>
      <c r="V2262" s="223"/>
      <c r="W2262" s="223"/>
      <c r="X2262" s="223"/>
      <c r="Y2262" s="223"/>
      <c r="Z2262" s="212"/>
      <c r="AA2262" s="212"/>
      <c r="AB2262" s="212"/>
      <c r="AC2262" s="212"/>
      <c r="AD2262" s="212"/>
      <c r="AE2262" s="212"/>
      <c r="AF2262" s="212"/>
      <c r="AG2262" s="212" t="s">
        <v>289</v>
      </c>
      <c r="AH2262" s="212">
        <v>0</v>
      </c>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3" x14ac:dyDescent="0.2">
      <c r="A2263" s="219"/>
      <c r="B2263" s="220"/>
      <c r="C2263" s="247" t="s">
        <v>2677</v>
      </c>
      <c r="D2263" s="225"/>
      <c r="E2263" s="226">
        <v>25.84</v>
      </c>
      <c r="F2263" s="223"/>
      <c r="G2263" s="223"/>
      <c r="H2263" s="223"/>
      <c r="I2263" s="223"/>
      <c r="J2263" s="223"/>
      <c r="K2263" s="223"/>
      <c r="L2263" s="223"/>
      <c r="M2263" s="223"/>
      <c r="N2263" s="222"/>
      <c r="O2263" s="222"/>
      <c r="P2263" s="222"/>
      <c r="Q2263" s="222"/>
      <c r="R2263" s="223"/>
      <c r="S2263" s="223"/>
      <c r="T2263" s="223"/>
      <c r="U2263" s="223"/>
      <c r="V2263" s="223"/>
      <c r="W2263" s="223"/>
      <c r="X2263" s="223"/>
      <c r="Y2263" s="223"/>
      <c r="Z2263" s="212"/>
      <c r="AA2263" s="212"/>
      <c r="AB2263" s="212"/>
      <c r="AC2263" s="212"/>
      <c r="AD2263" s="212"/>
      <c r="AE2263" s="212"/>
      <c r="AF2263" s="212"/>
      <c r="AG2263" s="212" t="s">
        <v>289</v>
      </c>
      <c r="AH2263" s="212">
        <v>0</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3" x14ac:dyDescent="0.2">
      <c r="A2264" s="219"/>
      <c r="B2264" s="220"/>
      <c r="C2264" s="247" t="s">
        <v>2678</v>
      </c>
      <c r="D2264" s="225"/>
      <c r="E2264" s="226">
        <v>6.27</v>
      </c>
      <c r="F2264" s="223"/>
      <c r="G2264" s="223"/>
      <c r="H2264" s="223"/>
      <c r="I2264" s="223"/>
      <c r="J2264" s="223"/>
      <c r="K2264" s="223"/>
      <c r="L2264" s="223"/>
      <c r="M2264" s="223"/>
      <c r="N2264" s="222"/>
      <c r="O2264" s="222"/>
      <c r="P2264" s="222"/>
      <c r="Q2264" s="222"/>
      <c r="R2264" s="223"/>
      <c r="S2264" s="223"/>
      <c r="T2264" s="223"/>
      <c r="U2264" s="223"/>
      <c r="V2264" s="223"/>
      <c r="W2264" s="223"/>
      <c r="X2264" s="223"/>
      <c r="Y2264" s="223"/>
      <c r="Z2264" s="212"/>
      <c r="AA2264" s="212"/>
      <c r="AB2264" s="212"/>
      <c r="AC2264" s="212"/>
      <c r="AD2264" s="212"/>
      <c r="AE2264" s="212"/>
      <c r="AF2264" s="212"/>
      <c r="AG2264" s="212" t="s">
        <v>289</v>
      </c>
      <c r="AH2264" s="212">
        <v>0</v>
      </c>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3" x14ac:dyDescent="0.2">
      <c r="A2265" s="219"/>
      <c r="B2265" s="220"/>
      <c r="C2265" s="247" t="s">
        <v>2679</v>
      </c>
      <c r="D2265" s="225"/>
      <c r="E2265" s="226">
        <v>9.24</v>
      </c>
      <c r="F2265" s="223"/>
      <c r="G2265" s="223"/>
      <c r="H2265" s="223"/>
      <c r="I2265" s="223"/>
      <c r="J2265" s="223"/>
      <c r="K2265" s="223"/>
      <c r="L2265" s="223"/>
      <c r="M2265" s="223"/>
      <c r="N2265" s="222"/>
      <c r="O2265" s="222"/>
      <c r="P2265" s="222"/>
      <c r="Q2265" s="222"/>
      <c r="R2265" s="223"/>
      <c r="S2265" s="223"/>
      <c r="T2265" s="223"/>
      <c r="U2265" s="223"/>
      <c r="V2265" s="223"/>
      <c r="W2265" s="223"/>
      <c r="X2265" s="223"/>
      <c r="Y2265" s="223"/>
      <c r="Z2265" s="212"/>
      <c r="AA2265" s="212"/>
      <c r="AB2265" s="212"/>
      <c r="AC2265" s="212"/>
      <c r="AD2265" s="212"/>
      <c r="AE2265" s="212"/>
      <c r="AF2265" s="212"/>
      <c r="AG2265" s="212" t="s">
        <v>289</v>
      </c>
      <c r="AH2265" s="212">
        <v>0</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3" x14ac:dyDescent="0.2">
      <c r="A2266" s="219"/>
      <c r="B2266" s="220"/>
      <c r="C2266" s="247" t="s">
        <v>2680</v>
      </c>
      <c r="D2266" s="225"/>
      <c r="E2266" s="226">
        <v>2.9550000000000001</v>
      </c>
      <c r="F2266" s="223"/>
      <c r="G2266" s="223"/>
      <c r="H2266" s="223"/>
      <c r="I2266" s="223"/>
      <c r="J2266" s="223"/>
      <c r="K2266" s="223"/>
      <c r="L2266" s="223"/>
      <c r="M2266" s="223"/>
      <c r="N2266" s="222"/>
      <c r="O2266" s="222"/>
      <c r="P2266" s="222"/>
      <c r="Q2266" s="222"/>
      <c r="R2266" s="223"/>
      <c r="S2266" s="223"/>
      <c r="T2266" s="223"/>
      <c r="U2266" s="223"/>
      <c r="V2266" s="223"/>
      <c r="W2266" s="223"/>
      <c r="X2266" s="223"/>
      <c r="Y2266" s="223"/>
      <c r="Z2266" s="212"/>
      <c r="AA2266" s="212"/>
      <c r="AB2266" s="212"/>
      <c r="AC2266" s="212"/>
      <c r="AD2266" s="212"/>
      <c r="AE2266" s="212"/>
      <c r="AF2266" s="212"/>
      <c r="AG2266" s="212" t="s">
        <v>289</v>
      </c>
      <c r="AH2266" s="212">
        <v>0</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3" x14ac:dyDescent="0.2">
      <c r="A2267" s="219"/>
      <c r="B2267" s="220"/>
      <c r="C2267" s="247" t="s">
        <v>2681</v>
      </c>
      <c r="D2267" s="225"/>
      <c r="E2267" s="226">
        <v>2.1</v>
      </c>
      <c r="F2267" s="223"/>
      <c r="G2267" s="223"/>
      <c r="H2267" s="223"/>
      <c r="I2267" s="223"/>
      <c r="J2267" s="223"/>
      <c r="K2267" s="223"/>
      <c r="L2267" s="223"/>
      <c r="M2267" s="223"/>
      <c r="N2267" s="222"/>
      <c r="O2267" s="222"/>
      <c r="P2267" s="222"/>
      <c r="Q2267" s="222"/>
      <c r="R2267" s="223"/>
      <c r="S2267" s="223"/>
      <c r="T2267" s="223"/>
      <c r="U2267" s="223"/>
      <c r="V2267" s="223"/>
      <c r="W2267" s="223"/>
      <c r="X2267" s="223"/>
      <c r="Y2267" s="223"/>
      <c r="Z2267" s="212"/>
      <c r="AA2267" s="212"/>
      <c r="AB2267" s="212"/>
      <c r="AC2267" s="212"/>
      <c r="AD2267" s="212"/>
      <c r="AE2267" s="212"/>
      <c r="AF2267" s="212"/>
      <c r="AG2267" s="212" t="s">
        <v>289</v>
      </c>
      <c r="AH2267" s="212">
        <v>0</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3" x14ac:dyDescent="0.2">
      <c r="A2268" s="219"/>
      <c r="B2268" s="220"/>
      <c r="C2268" s="247" t="s">
        <v>2682</v>
      </c>
      <c r="D2268" s="225"/>
      <c r="E2268" s="226">
        <v>2.4569999999999999</v>
      </c>
      <c r="F2268" s="223"/>
      <c r="G2268" s="223"/>
      <c r="H2268" s="223"/>
      <c r="I2268" s="223"/>
      <c r="J2268" s="223"/>
      <c r="K2268" s="223"/>
      <c r="L2268" s="223"/>
      <c r="M2268" s="223"/>
      <c r="N2268" s="222"/>
      <c r="O2268" s="222"/>
      <c r="P2268" s="222"/>
      <c r="Q2268" s="222"/>
      <c r="R2268" s="223"/>
      <c r="S2268" s="223"/>
      <c r="T2268" s="223"/>
      <c r="U2268" s="223"/>
      <c r="V2268" s="223"/>
      <c r="W2268" s="223"/>
      <c r="X2268" s="223"/>
      <c r="Y2268" s="223"/>
      <c r="Z2268" s="212"/>
      <c r="AA2268" s="212"/>
      <c r="AB2268" s="212"/>
      <c r="AC2268" s="212"/>
      <c r="AD2268" s="212"/>
      <c r="AE2268" s="212"/>
      <c r="AF2268" s="212"/>
      <c r="AG2268" s="212" t="s">
        <v>289</v>
      </c>
      <c r="AH2268" s="212">
        <v>0</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1" x14ac:dyDescent="0.2">
      <c r="A2269" s="235">
        <v>533</v>
      </c>
      <c r="B2269" s="236" t="s">
        <v>2683</v>
      </c>
      <c r="C2269" s="245" t="s">
        <v>2684</v>
      </c>
      <c r="D2269" s="237" t="s">
        <v>524</v>
      </c>
      <c r="E2269" s="238">
        <v>136.88</v>
      </c>
      <c r="F2269" s="239"/>
      <c r="G2269" s="240">
        <f>ROUND(E2269*F2269,2)</f>
        <v>0</v>
      </c>
      <c r="H2269" s="239"/>
      <c r="I2269" s="240">
        <f>ROUND(E2269*H2269,2)</f>
        <v>0</v>
      </c>
      <c r="J2269" s="239"/>
      <c r="K2269" s="240">
        <f>ROUND(E2269*J2269,2)</f>
        <v>0</v>
      </c>
      <c r="L2269" s="240">
        <v>21</v>
      </c>
      <c r="M2269" s="240">
        <f>G2269*(1+L2269/100)</f>
        <v>0</v>
      </c>
      <c r="N2269" s="238">
        <v>1.7000000000000001E-4</v>
      </c>
      <c r="O2269" s="238">
        <f>ROUND(E2269*N2269,2)</f>
        <v>0.02</v>
      </c>
      <c r="P2269" s="238">
        <v>0</v>
      </c>
      <c r="Q2269" s="238">
        <f>ROUND(E2269*P2269,2)</f>
        <v>0</v>
      </c>
      <c r="R2269" s="240" t="s">
        <v>2532</v>
      </c>
      <c r="S2269" s="240" t="s">
        <v>258</v>
      </c>
      <c r="T2269" s="241" t="s">
        <v>258</v>
      </c>
      <c r="U2269" s="223">
        <v>0.12</v>
      </c>
      <c r="V2269" s="223">
        <f>ROUND(E2269*U2269,2)</f>
        <v>16.43</v>
      </c>
      <c r="W2269" s="223"/>
      <c r="X2269" s="223" t="s">
        <v>297</v>
      </c>
      <c r="Y2269" s="223" t="s">
        <v>261</v>
      </c>
      <c r="Z2269" s="212"/>
      <c r="AA2269" s="212"/>
      <c r="AB2269" s="212"/>
      <c r="AC2269" s="212"/>
      <c r="AD2269" s="212"/>
      <c r="AE2269" s="212"/>
      <c r="AF2269" s="212"/>
      <c r="AG2269" s="212" t="s">
        <v>298</v>
      </c>
      <c r="AH2269" s="212"/>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2" x14ac:dyDescent="0.2">
      <c r="A2270" s="219"/>
      <c r="B2270" s="220"/>
      <c r="C2270" s="247" t="s">
        <v>715</v>
      </c>
      <c r="D2270" s="225"/>
      <c r="E2270" s="226"/>
      <c r="F2270" s="223"/>
      <c r="G2270" s="223"/>
      <c r="H2270" s="223"/>
      <c r="I2270" s="223"/>
      <c r="J2270" s="223"/>
      <c r="K2270" s="223"/>
      <c r="L2270" s="223"/>
      <c r="M2270" s="223"/>
      <c r="N2270" s="222"/>
      <c r="O2270" s="222"/>
      <c r="P2270" s="222"/>
      <c r="Q2270" s="222"/>
      <c r="R2270" s="223"/>
      <c r="S2270" s="223"/>
      <c r="T2270" s="223"/>
      <c r="U2270" s="223"/>
      <c r="V2270" s="223"/>
      <c r="W2270" s="223"/>
      <c r="X2270" s="223"/>
      <c r="Y2270" s="223"/>
      <c r="Z2270" s="212"/>
      <c r="AA2270" s="212"/>
      <c r="AB2270" s="212"/>
      <c r="AC2270" s="212"/>
      <c r="AD2270" s="212"/>
      <c r="AE2270" s="212"/>
      <c r="AF2270" s="212"/>
      <c r="AG2270" s="212" t="s">
        <v>289</v>
      </c>
      <c r="AH2270" s="212">
        <v>0</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3" x14ac:dyDescent="0.2">
      <c r="A2271" s="219"/>
      <c r="B2271" s="220"/>
      <c r="C2271" s="247" t="s">
        <v>2685</v>
      </c>
      <c r="D2271" s="225"/>
      <c r="E2271" s="226">
        <v>3</v>
      </c>
      <c r="F2271" s="223"/>
      <c r="G2271" s="223"/>
      <c r="H2271" s="223"/>
      <c r="I2271" s="223"/>
      <c r="J2271" s="223"/>
      <c r="K2271" s="223"/>
      <c r="L2271" s="223"/>
      <c r="M2271" s="223"/>
      <c r="N2271" s="222"/>
      <c r="O2271" s="222"/>
      <c r="P2271" s="222"/>
      <c r="Q2271" s="222"/>
      <c r="R2271" s="223"/>
      <c r="S2271" s="223"/>
      <c r="T2271" s="223"/>
      <c r="U2271" s="223"/>
      <c r="V2271" s="223"/>
      <c r="W2271" s="223"/>
      <c r="X2271" s="223"/>
      <c r="Y2271" s="223"/>
      <c r="Z2271" s="212"/>
      <c r="AA2271" s="212"/>
      <c r="AB2271" s="212"/>
      <c r="AC2271" s="212"/>
      <c r="AD2271" s="212"/>
      <c r="AE2271" s="212"/>
      <c r="AF2271" s="212"/>
      <c r="AG2271" s="212" t="s">
        <v>289</v>
      </c>
      <c r="AH2271" s="212">
        <v>0</v>
      </c>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3" x14ac:dyDescent="0.2">
      <c r="A2272" s="219"/>
      <c r="B2272" s="220"/>
      <c r="C2272" s="247" t="s">
        <v>2686</v>
      </c>
      <c r="D2272" s="225"/>
      <c r="E2272" s="226">
        <v>2.6</v>
      </c>
      <c r="F2272" s="223"/>
      <c r="G2272" s="223"/>
      <c r="H2272" s="223"/>
      <c r="I2272" s="223"/>
      <c r="J2272" s="223"/>
      <c r="K2272" s="223"/>
      <c r="L2272" s="223"/>
      <c r="M2272" s="223"/>
      <c r="N2272" s="222"/>
      <c r="O2272" s="222"/>
      <c r="P2272" s="222"/>
      <c r="Q2272" s="222"/>
      <c r="R2272" s="223"/>
      <c r="S2272" s="223"/>
      <c r="T2272" s="223"/>
      <c r="U2272" s="223"/>
      <c r="V2272" s="223"/>
      <c r="W2272" s="223"/>
      <c r="X2272" s="223"/>
      <c r="Y2272" s="223"/>
      <c r="Z2272" s="212"/>
      <c r="AA2272" s="212"/>
      <c r="AB2272" s="212"/>
      <c r="AC2272" s="212"/>
      <c r="AD2272" s="212"/>
      <c r="AE2272" s="212"/>
      <c r="AF2272" s="212"/>
      <c r="AG2272" s="212" t="s">
        <v>289</v>
      </c>
      <c r="AH2272" s="212">
        <v>0</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3" x14ac:dyDescent="0.2">
      <c r="A2273" s="219"/>
      <c r="B2273" s="220"/>
      <c r="C2273" s="247" t="s">
        <v>2687</v>
      </c>
      <c r="D2273" s="225"/>
      <c r="E2273" s="226">
        <v>13.18</v>
      </c>
      <c r="F2273" s="223"/>
      <c r="G2273" s="223"/>
      <c r="H2273" s="223"/>
      <c r="I2273" s="223"/>
      <c r="J2273" s="223"/>
      <c r="K2273" s="223"/>
      <c r="L2273" s="223"/>
      <c r="M2273" s="223"/>
      <c r="N2273" s="222"/>
      <c r="O2273" s="222"/>
      <c r="P2273" s="222"/>
      <c r="Q2273" s="222"/>
      <c r="R2273" s="223"/>
      <c r="S2273" s="223"/>
      <c r="T2273" s="223"/>
      <c r="U2273" s="223"/>
      <c r="V2273" s="223"/>
      <c r="W2273" s="223"/>
      <c r="X2273" s="223"/>
      <c r="Y2273" s="223"/>
      <c r="Z2273" s="212"/>
      <c r="AA2273" s="212"/>
      <c r="AB2273" s="212"/>
      <c r="AC2273" s="212"/>
      <c r="AD2273" s="212"/>
      <c r="AE2273" s="212"/>
      <c r="AF2273" s="212"/>
      <c r="AG2273" s="212" t="s">
        <v>289</v>
      </c>
      <c r="AH2273" s="212">
        <v>0</v>
      </c>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3" x14ac:dyDescent="0.2">
      <c r="A2274" s="219"/>
      <c r="B2274" s="220"/>
      <c r="C2274" s="247" t="s">
        <v>2688</v>
      </c>
      <c r="D2274" s="225"/>
      <c r="E2274" s="226">
        <v>23.18</v>
      </c>
      <c r="F2274" s="223"/>
      <c r="G2274" s="223"/>
      <c r="H2274" s="223"/>
      <c r="I2274" s="223"/>
      <c r="J2274" s="223"/>
      <c r="K2274" s="223"/>
      <c r="L2274" s="223"/>
      <c r="M2274" s="223"/>
      <c r="N2274" s="222"/>
      <c r="O2274" s="222"/>
      <c r="P2274" s="222"/>
      <c r="Q2274" s="222"/>
      <c r="R2274" s="223"/>
      <c r="S2274" s="223"/>
      <c r="T2274" s="223"/>
      <c r="U2274" s="223"/>
      <c r="V2274" s="223"/>
      <c r="W2274" s="223"/>
      <c r="X2274" s="223"/>
      <c r="Y2274" s="223"/>
      <c r="Z2274" s="212"/>
      <c r="AA2274" s="212"/>
      <c r="AB2274" s="212"/>
      <c r="AC2274" s="212"/>
      <c r="AD2274" s="212"/>
      <c r="AE2274" s="212"/>
      <c r="AF2274" s="212"/>
      <c r="AG2274" s="212" t="s">
        <v>289</v>
      </c>
      <c r="AH2274" s="212">
        <v>0</v>
      </c>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3" x14ac:dyDescent="0.2">
      <c r="A2275" s="219"/>
      <c r="B2275" s="220"/>
      <c r="C2275" s="247" t="s">
        <v>2568</v>
      </c>
      <c r="D2275" s="225"/>
      <c r="E2275" s="226">
        <v>3.72</v>
      </c>
      <c r="F2275" s="223"/>
      <c r="G2275" s="223"/>
      <c r="H2275" s="223"/>
      <c r="I2275" s="223"/>
      <c r="J2275" s="223"/>
      <c r="K2275" s="223"/>
      <c r="L2275" s="223"/>
      <c r="M2275" s="223"/>
      <c r="N2275" s="222"/>
      <c r="O2275" s="222"/>
      <c r="P2275" s="222"/>
      <c r="Q2275" s="222"/>
      <c r="R2275" s="223"/>
      <c r="S2275" s="223"/>
      <c r="T2275" s="223"/>
      <c r="U2275" s="223"/>
      <c r="V2275" s="223"/>
      <c r="W2275" s="223"/>
      <c r="X2275" s="223"/>
      <c r="Y2275" s="223"/>
      <c r="Z2275" s="212"/>
      <c r="AA2275" s="212"/>
      <c r="AB2275" s="212"/>
      <c r="AC2275" s="212"/>
      <c r="AD2275" s="212"/>
      <c r="AE2275" s="212"/>
      <c r="AF2275" s="212"/>
      <c r="AG2275" s="212" t="s">
        <v>289</v>
      </c>
      <c r="AH2275" s="212">
        <v>0</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3" x14ac:dyDescent="0.2">
      <c r="A2276" s="219"/>
      <c r="B2276" s="220"/>
      <c r="C2276" s="247" t="s">
        <v>2567</v>
      </c>
      <c r="D2276" s="225"/>
      <c r="E2276" s="226">
        <v>1.4650000000000001</v>
      </c>
      <c r="F2276" s="223"/>
      <c r="G2276" s="223"/>
      <c r="H2276" s="223"/>
      <c r="I2276" s="223"/>
      <c r="J2276" s="223"/>
      <c r="K2276" s="223"/>
      <c r="L2276" s="223"/>
      <c r="M2276" s="223"/>
      <c r="N2276" s="222"/>
      <c r="O2276" s="222"/>
      <c r="P2276" s="222"/>
      <c r="Q2276" s="222"/>
      <c r="R2276" s="223"/>
      <c r="S2276" s="223"/>
      <c r="T2276" s="223"/>
      <c r="U2276" s="223"/>
      <c r="V2276" s="223"/>
      <c r="W2276" s="223"/>
      <c r="X2276" s="223"/>
      <c r="Y2276" s="223"/>
      <c r="Z2276" s="212"/>
      <c r="AA2276" s="212"/>
      <c r="AB2276" s="212"/>
      <c r="AC2276" s="212"/>
      <c r="AD2276" s="212"/>
      <c r="AE2276" s="212"/>
      <c r="AF2276" s="212"/>
      <c r="AG2276" s="212" t="s">
        <v>289</v>
      </c>
      <c r="AH2276" s="212">
        <v>0</v>
      </c>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3" x14ac:dyDescent="0.2">
      <c r="A2277" s="219"/>
      <c r="B2277" s="220"/>
      <c r="C2277" s="247" t="s">
        <v>2689</v>
      </c>
      <c r="D2277" s="225"/>
      <c r="E2277" s="226">
        <v>4.13</v>
      </c>
      <c r="F2277" s="223"/>
      <c r="G2277" s="223"/>
      <c r="H2277" s="223"/>
      <c r="I2277" s="223"/>
      <c r="J2277" s="223"/>
      <c r="K2277" s="223"/>
      <c r="L2277" s="223"/>
      <c r="M2277" s="223"/>
      <c r="N2277" s="222"/>
      <c r="O2277" s="222"/>
      <c r="P2277" s="222"/>
      <c r="Q2277" s="222"/>
      <c r="R2277" s="223"/>
      <c r="S2277" s="223"/>
      <c r="T2277" s="223"/>
      <c r="U2277" s="223"/>
      <c r="V2277" s="223"/>
      <c r="W2277" s="223"/>
      <c r="X2277" s="223"/>
      <c r="Y2277" s="223"/>
      <c r="Z2277" s="212"/>
      <c r="AA2277" s="212"/>
      <c r="AB2277" s="212"/>
      <c r="AC2277" s="212"/>
      <c r="AD2277" s="212"/>
      <c r="AE2277" s="212"/>
      <c r="AF2277" s="212"/>
      <c r="AG2277" s="212" t="s">
        <v>289</v>
      </c>
      <c r="AH2277" s="212">
        <v>0</v>
      </c>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3" x14ac:dyDescent="0.2">
      <c r="A2278" s="219"/>
      <c r="B2278" s="220"/>
      <c r="C2278" s="247" t="s">
        <v>740</v>
      </c>
      <c r="D2278" s="225"/>
      <c r="E2278" s="226"/>
      <c r="F2278" s="223"/>
      <c r="G2278" s="223"/>
      <c r="H2278" s="223"/>
      <c r="I2278" s="223"/>
      <c r="J2278" s="223"/>
      <c r="K2278" s="223"/>
      <c r="L2278" s="223"/>
      <c r="M2278" s="223"/>
      <c r="N2278" s="222"/>
      <c r="O2278" s="222"/>
      <c r="P2278" s="222"/>
      <c r="Q2278" s="222"/>
      <c r="R2278" s="223"/>
      <c r="S2278" s="223"/>
      <c r="T2278" s="223"/>
      <c r="U2278" s="223"/>
      <c r="V2278" s="223"/>
      <c r="W2278" s="223"/>
      <c r="X2278" s="223"/>
      <c r="Y2278" s="223"/>
      <c r="Z2278" s="212"/>
      <c r="AA2278" s="212"/>
      <c r="AB2278" s="212"/>
      <c r="AC2278" s="212"/>
      <c r="AD2278" s="212"/>
      <c r="AE2278" s="212"/>
      <c r="AF2278" s="212"/>
      <c r="AG2278" s="212" t="s">
        <v>289</v>
      </c>
      <c r="AH2278" s="212">
        <v>0</v>
      </c>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ht="22.5" outlineLevel="3" x14ac:dyDescent="0.2">
      <c r="A2279" s="219"/>
      <c r="B2279" s="220"/>
      <c r="C2279" s="247" t="s">
        <v>2690</v>
      </c>
      <c r="D2279" s="225"/>
      <c r="E2279" s="226">
        <v>15.545</v>
      </c>
      <c r="F2279" s="223"/>
      <c r="G2279" s="223"/>
      <c r="H2279" s="223"/>
      <c r="I2279" s="223"/>
      <c r="J2279" s="223"/>
      <c r="K2279" s="223"/>
      <c r="L2279" s="223"/>
      <c r="M2279" s="223"/>
      <c r="N2279" s="222"/>
      <c r="O2279" s="222"/>
      <c r="P2279" s="222"/>
      <c r="Q2279" s="222"/>
      <c r="R2279" s="223"/>
      <c r="S2279" s="223"/>
      <c r="T2279" s="223"/>
      <c r="U2279" s="223"/>
      <c r="V2279" s="223"/>
      <c r="W2279" s="223"/>
      <c r="X2279" s="223"/>
      <c r="Y2279" s="223"/>
      <c r="Z2279" s="212"/>
      <c r="AA2279" s="212"/>
      <c r="AB2279" s="212"/>
      <c r="AC2279" s="212"/>
      <c r="AD2279" s="212"/>
      <c r="AE2279" s="212"/>
      <c r="AF2279" s="212"/>
      <c r="AG2279" s="212" t="s">
        <v>289</v>
      </c>
      <c r="AH2279" s="212">
        <v>0</v>
      </c>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3" x14ac:dyDescent="0.2">
      <c r="A2280" s="219"/>
      <c r="B2280" s="220"/>
      <c r="C2280" s="247" t="s">
        <v>2691</v>
      </c>
      <c r="D2280" s="225"/>
      <c r="E2280" s="226">
        <v>4.9000000000000004</v>
      </c>
      <c r="F2280" s="223"/>
      <c r="G2280" s="223"/>
      <c r="H2280" s="223"/>
      <c r="I2280" s="223"/>
      <c r="J2280" s="223"/>
      <c r="K2280" s="223"/>
      <c r="L2280" s="223"/>
      <c r="M2280" s="223"/>
      <c r="N2280" s="222"/>
      <c r="O2280" s="222"/>
      <c r="P2280" s="222"/>
      <c r="Q2280" s="222"/>
      <c r="R2280" s="223"/>
      <c r="S2280" s="223"/>
      <c r="T2280" s="223"/>
      <c r="U2280" s="223"/>
      <c r="V2280" s="223"/>
      <c r="W2280" s="223"/>
      <c r="X2280" s="223"/>
      <c r="Y2280" s="223"/>
      <c r="Z2280" s="212"/>
      <c r="AA2280" s="212"/>
      <c r="AB2280" s="212"/>
      <c r="AC2280" s="212"/>
      <c r="AD2280" s="212"/>
      <c r="AE2280" s="212"/>
      <c r="AF2280" s="212"/>
      <c r="AG2280" s="212" t="s">
        <v>289</v>
      </c>
      <c r="AH2280" s="212">
        <v>0</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47" t="s">
        <v>2692</v>
      </c>
      <c r="D2281" s="225"/>
      <c r="E2281" s="226">
        <v>4.22</v>
      </c>
      <c r="F2281" s="223"/>
      <c r="G2281" s="223"/>
      <c r="H2281" s="223"/>
      <c r="I2281" s="223"/>
      <c r="J2281" s="223"/>
      <c r="K2281" s="223"/>
      <c r="L2281" s="223"/>
      <c r="M2281" s="223"/>
      <c r="N2281" s="222"/>
      <c r="O2281" s="222"/>
      <c r="P2281" s="222"/>
      <c r="Q2281" s="222"/>
      <c r="R2281" s="223"/>
      <c r="S2281" s="223"/>
      <c r="T2281" s="223"/>
      <c r="U2281" s="223"/>
      <c r="V2281" s="223"/>
      <c r="W2281" s="223"/>
      <c r="X2281" s="223"/>
      <c r="Y2281" s="223"/>
      <c r="Z2281" s="212"/>
      <c r="AA2281" s="212"/>
      <c r="AB2281" s="212"/>
      <c r="AC2281" s="212"/>
      <c r="AD2281" s="212"/>
      <c r="AE2281" s="212"/>
      <c r="AF2281" s="212"/>
      <c r="AG2281" s="212" t="s">
        <v>289</v>
      </c>
      <c r="AH2281" s="212">
        <v>0</v>
      </c>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3" x14ac:dyDescent="0.2">
      <c r="A2282" s="219"/>
      <c r="B2282" s="220"/>
      <c r="C2282" s="247" t="s">
        <v>2693</v>
      </c>
      <c r="D2282" s="225"/>
      <c r="E2282" s="226">
        <v>7.14</v>
      </c>
      <c r="F2282" s="223"/>
      <c r="G2282" s="223"/>
      <c r="H2282" s="223"/>
      <c r="I2282" s="223"/>
      <c r="J2282" s="223"/>
      <c r="K2282" s="223"/>
      <c r="L2282" s="223"/>
      <c r="M2282" s="223"/>
      <c r="N2282" s="222"/>
      <c r="O2282" s="222"/>
      <c r="P2282" s="222"/>
      <c r="Q2282" s="222"/>
      <c r="R2282" s="223"/>
      <c r="S2282" s="223"/>
      <c r="T2282" s="223"/>
      <c r="U2282" s="223"/>
      <c r="V2282" s="223"/>
      <c r="W2282" s="223"/>
      <c r="X2282" s="223"/>
      <c r="Y2282" s="223"/>
      <c r="Z2282" s="212"/>
      <c r="AA2282" s="212"/>
      <c r="AB2282" s="212"/>
      <c r="AC2282" s="212"/>
      <c r="AD2282" s="212"/>
      <c r="AE2282" s="212"/>
      <c r="AF2282" s="212"/>
      <c r="AG2282" s="212" t="s">
        <v>289</v>
      </c>
      <c r="AH2282" s="212">
        <v>0</v>
      </c>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3" x14ac:dyDescent="0.2">
      <c r="A2283" s="219"/>
      <c r="B2283" s="220"/>
      <c r="C2283" s="247" t="s">
        <v>1655</v>
      </c>
      <c r="D2283" s="225"/>
      <c r="E2283" s="226">
        <v>4.96</v>
      </c>
      <c r="F2283" s="223"/>
      <c r="G2283" s="223"/>
      <c r="H2283" s="223"/>
      <c r="I2283" s="223"/>
      <c r="J2283" s="223"/>
      <c r="K2283" s="223"/>
      <c r="L2283" s="223"/>
      <c r="M2283" s="223"/>
      <c r="N2283" s="222"/>
      <c r="O2283" s="222"/>
      <c r="P2283" s="222"/>
      <c r="Q2283" s="222"/>
      <c r="R2283" s="223"/>
      <c r="S2283" s="223"/>
      <c r="T2283" s="223"/>
      <c r="U2283" s="223"/>
      <c r="V2283" s="223"/>
      <c r="W2283" s="223"/>
      <c r="X2283" s="223"/>
      <c r="Y2283" s="223"/>
      <c r="Z2283" s="212"/>
      <c r="AA2283" s="212"/>
      <c r="AB2283" s="212"/>
      <c r="AC2283" s="212"/>
      <c r="AD2283" s="212"/>
      <c r="AE2283" s="212"/>
      <c r="AF2283" s="212"/>
      <c r="AG2283" s="212" t="s">
        <v>289</v>
      </c>
      <c r="AH2283" s="212">
        <v>0</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3" x14ac:dyDescent="0.2">
      <c r="A2284" s="219"/>
      <c r="B2284" s="220"/>
      <c r="C2284" s="247" t="s">
        <v>2694</v>
      </c>
      <c r="D2284" s="225"/>
      <c r="E2284" s="226">
        <v>3.29</v>
      </c>
      <c r="F2284" s="223"/>
      <c r="G2284" s="223"/>
      <c r="H2284" s="223"/>
      <c r="I2284" s="223"/>
      <c r="J2284" s="223"/>
      <c r="K2284" s="223"/>
      <c r="L2284" s="223"/>
      <c r="M2284" s="223"/>
      <c r="N2284" s="222"/>
      <c r="O2284" s="222"/>
      <c r="P2284" s="222"/>
      <c r="Q2284" s="222"/>
      <c r="R2284" s="223"/>
      <c r="S2284" s="223"/>
      <c r="T2284" s="223"/>
      <c r="U2284" s="223"/>
      <c r="V2284" s="223"/>
      <c r="W2284" s="223"/>
      <c r="X2284" s="223"/>
      <c r="Y2284" s="223"/>
      <c r="Z2284" s="212"/>
      <c r="AA2284" s="212"/>
      <c r="AB2284" s="212"/>
      <c r="AC2284" s="212"/>
      <c r="AD2284" s="212"/>
      <c r="AE2284" s="212"/>
      <c r="AF2284" s="212"/>
      <c r="AG2284" s="212" t="s">
        <v>289</v>
      </c>
      <c r="AH2284" s="212">
        <v>0</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47" t="s">
        <v>723</v>
      </c>
      <c r="D2285" s="225"/>
      <c r="E2285" s="226"/>
      <c r="F2285" s="223"/>
      <c r="G2285" s="223"/>
      <c r="H2285" s="223"/>
      <c r="I2285" s="223"/>
      <c r="J2285" s="223"/>
      <c r="K2285" s="223"/>
      <c r="L2285" s="223"/>
      <c r="M2285" s="223"/>
      <c r="N2285" s="222"/>
      <c r="O2285" s="222"/>
      <c r="P2285" s="222"/>
      <c r="Q2285" s="222"/>
      <c r="R2285" s="223"/>
      <c r="S2285" s="223"/>
      <c r="T2285" s="223"/>
      <c r="U2285" s="223"/>
      <c r="V2285" s="223"/>
      <c r="W2285" s="223"/>
      <c r="X2285" s="223"/>
      <c r="Y2285" s="223"/>
      <c r="Z2285" s="212"/>
      <c r="AA2285" s="212"/>
      <c r="AB2285" s="212"/>
      <c r="AC2285" s="212"/>
      <c r="AD2285" s="212"/>
      <c r="AE2285" s="212"/>
      <c r="AF2285" s="212"/>
      <c r="AG2285" s="212" t="s">
        <v>289</v>
      </c>
      <c r="AH2285" s="212">
        <v>0</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3" x14ac:dyDescent="0.2">
      <c r="A2286" s="219"/>
      <c r="B2286" s="220"/>
      <c r="C2286" s="247" t="s">
        <v>2574</v>
      </c>
      <c r="D2286" s="225"/>
      <c r="E2286" s="226">
        <v>12.92</v>
      </c>
      <c r="F2286" s="223"/>
      <c r="G2286" s="223"/>
      <c r="H2286" s="223"/>
      <c r="I2286" s="223"/>
      <c r="J2286" s="223"/>
      <c r="K2286" s="223"/>
      <c r="L2286" s="223"/>
      <c r="M2286" s="223"/>
      <c r="N2286" s="222"/>
      <c r="O2286" s="222"/>
      <c r="P2286" s="222"/>
      <c r="Q2286" s="222"/>
      <c r="R2286" s="223"/>
      <c r="S2286" s="223"/>
      <c r="T2286" s="223"/>
      <c r="U2286" s="223"/>
      <c r="V2286" s="223"/>
      <c r="W2286" s="223"/>
      <c r="X2286" s="223"/>
      <c r="Y2286" s="223"/>
      <c r="Z2286" s="212"/>
      <c r="AA2286" s="212"/>
      <c r="AB2286" s="212"/>
      <c r="AC2286" s="212"/>
      <c r="AD2286" s="212"/>
      <c r="AE2286" s="212"/>
      <c r="AF2286" s="212"/>
      <c r="AG2286" s="212" t="s">
        <v>289</v>
      </c>
      <c r="AH2286" s="212">
        <v>0</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3" x14ac:dyDescent="0.2">
      <c r="A2287" s="219"/>
      <c r="B2287" s="220"/>
      <c r="C2287" s="247" t="s">
        <v>2695</v>
      </c>
      <c r="D2287" s="225"/>
      <c r="E2287" s="226">
        <v>7.18</v>
      </c>
      <c r="F2287" s="223"/>
      <c r="G2287" s="223"/>
      <c r="H2287" s="223"/>
      <c r="I2287" s="223"/>
      <c r="J2287" s="223"/>
      <c r="K2287" s="223"/>
      <c r="L2287" s="223"/>
      <c r="M2287" s="223"/>
      <c r="N2287" s="222"/>
      <c r="O2287" s="222"/>
      <c r="P2287" s="222"/>
      <c r="Q2287" s="222"/>
      <c r="R2287" s="223"/>
      <c r="S2287" s="223"/>
      <c r="T2287" s="223"/>
      <c r="U2287" s="223"/>
      <c r="V2287" s="223"/>
      <c r="W2287" s="223"/>
      <c r="X2287" s="223"/>
      <c r="Y2287" s="223"/>
      <c r="Z2287" s="212"/>
      <c r="AA2287" s="212"/>
      <c r="AB2287" s="212"/>
      <c r="AC2287" s="212"/>
      <c r="AD2287" s="212"/>
      <c r="AE2287" s="212"/>
      <c r="AF2287" s="212"/>
      <c r="AG2287" s="212" t="s">
        <v>289</v>
      </c>
      <c r="AH2287" s="212">
        <v>0</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47" t="s">
        <v>2696</v>
      </c>
      <c r="D2288" s="225"/>
      <c r="E2288" s="226">
        <v>7.66</v>
      </c>
      <c r="F2288" s="223"/>
      <c r="G2288" s="223"/>
      <c r="H2288" s="223"/>
      <c r="I2288" s="223"/>
      <c r="J2288" s="223"/>
      <c r="K2288" s="223"/>
      <c r="L2288" s="223"/>
      <c r="M2288" s="223"/>
      <c r="N2288" s="222"/>
      <c r="O2288" s="222"/>
      <c r="P2288" s="222"/>
      <c r="Q2288" s="222"/>
      <c r="R2288" s="223"/>
      <c r="S2288" s="223"/>
      <c r="T2288" s="223"/>
      <c r="U2288" s="223"/>
      <c r="V2288" s="223"/>
      <c r="W2288" s="223"/>
      <c r="X2288" s="223"/>
      <c r="Y2288" s="223"/>
      <c r="Z2288" s="212"/>
      <c r="AA2288" s="212"/>
      <c r="AB2288" s="212"/>
      <c r="AC2288" s="212"/>
      <c r="AD2288" s="212"/>
      <c r="AE2288" s="212"/>
      <c r="AF2288" s="212"/>
      <c r="AG2288" s="212" t="s">
        <v>289</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3" x14ac:dyDescent="0.2">
      <c r="A2289" s="219"/>
      <c r="B2289" s="220"/>
      <c r="C2289" s="247" t="s">
        <v>2697</v>
      </c>
      <c r="D2289" s="225"/>
      <c r="E2289" s="226">
        <v>4.97</v>
      </c>
      <c r="F2289" s="223"/>
      <c r="G2289" s="223"/>
      <c r="H2289" s="223"/>
      <c r="I2289" s="223"/>
      <c r="J2289" s="223"/>
      <c r="K2289" s="223"/>
      <c r="L2289" s="223"/>
      <c r="M2289" s="223"/>
      <c r="N2289" s="222"/>
      <c r="O2289" s="222"/>
      <c r="P2289" s="222"/>
      <c r="Q2289" s="222"/>
      <c r="R2289" s="223"/>
      <c r="S2289" s="223"/>
      <c r="T2289" s="223"/>
      <c r="U2289" s="223"/>
      <c r="V2289" s="223"/>
      <c r="W2289" s="223"/>
      <c r="X2289" s="223"/>
      <c r="Y2289" s="223"/>
      <c r="Z2289" s="212"/>
      <c r="AA2289" s="212"/>
      <c r="AB2289" s="212"/>
      <c r="AC2289" s="212"/>
      <c r="AD2289" s="212"/>
      <c r="AE2289" s="212"/>
      <c r="AF2289" s="212"/>
      <c r="AG2289" s="212" t="s">
        <v>289</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3" x14ac:dyDescent="0.2">
      <c r="A2290" s="219"/>
      <c r="B2290" s="220"/>
      <c r="C2290" s="247" t="s">
        <v>2698</v>
      </c>
      <c r="D2290" s="225"/>
      <c r="E2290" s="226">
        <v>4.4000000000000004</v>
      </c>
      <c r="F2290" s="223"/>
      <c r="G2290" s="223"/>
      <c r="H2290" s="223"/>
      <c r="I2290" s="223"/>
      <c r="J2290" s="223"/>
      <c r="K2290" s="223"/>
      <c r="L2290" s="223"/>
      <c r="M2290" s="223"/>
      <c r="N2290" s="222"/>
      <c r="O2290" s="222"/>
      <c r="P2290" s="222"/>
      <c r="Q2290" s="222"/>
      <c r="R2290" s="223"/>
      <c r="S2290" s="223"/>
      <c r="T2290" s="223"/>
      <c r="U2290" s="223"/>
      <c r="V2290" s="223"/>
      <c r="W2290" s="223"/>
      <c r="X2290" s="223"/>
      <c r="Y2290" s="223"/>
      <c r="Z2290" s="212"/>
      <c r="AA2290" s="212"/>
      <c r="AB2290" s="212"/>
      <c r="AC2290" s="212"/>
      <c r="AD2290" s="212"/>
      <c r="AE2290" s="212"/>
      <c r="AF2290" s="212"/>
      <c r="AG2290" s="212" t="s">
        <v>289</v>
      </c>
      <c r="AH2290" s="212">
        <v>0</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3" x14ac:dyDescent="0.2">
      <c r="A2291" s="219"/>
      <c r="B2291" s="220"/>
      <c r="C2291" s="247" t="s">
        <v>2699</v>
      </c>
      <c r="D2291" s="225"/>
      <c r="E2291" s="226">
        <v>8.42</v>
      </c>
      <c r="F2291" s="223"/>
      <c r="G2291" s="223"/>
      <c r="H2291" s="223"/>
      <c r="I2291" s="223"/>
      <c r="J2291" s="223"/>
      <c r="K2291" s="223"/>
      <c r="L2291" s="223"/>
      <c r="M2291" s="223"/>
      <c r="N2291" s="222"/>
      <c r="O2291" s="222"/>
      <c r="P2291" s="222"/>
      <c r="Q2291" s="222"/>
      <c r="R2291" s="223"/>
      <c r="S2291" s="223"/>
      <c r="T2291" s="223"/>
      <c r="U2291" s="223"/>
      <c r="V2291" s="223"/>
      <c r="W2291" s="223"/>
      <c r="X2291" s="223"/>
      <c r="Y2291" s="223"/>
      <c r="Z2291" s="212"/>
      <c r="AA2291" s="212"/>
      <c r="AB2291" s="212"/>
      <c r="AC2291" s="212"/>
      <c r="AD2291" s="212"/>
      <c r="AE2291" s="212"/>
      <c r="AF2291" s="212"/>
      <c r="AG2291" s="212" t="s">
        <v>289</v>
      </c>
      <c r="AH2291" s="212">
        <v>0</v>
      </c>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1" x14ac:dyDescent="0.2">
      <c r="A2292" s="235">
        <v>534</v>
      </c>
      <c r="B2292" s="236" t="s">
        <v>2700</v>
      </c>
      <c r="C2292" s="245" t="s">
        <v>2701</v>
      </c>
      <c r="D2292" s="237" t="s">
        <v>524</v>
      </c>
      <c r="E2292" s="238">
        <v>135.47499999999999</v>
      </c>
      <c r="F2292" s="239"/>
      <c r="G2292" s="240">
        <f>ROUND(E2292*F2292,2)</f>
        <v>0</v>
      </c>
      <c r="H2292" s="239"/>
      <c r="I2292" s="240">
        <f>ROUND(E2292*H2292,2)</f>
        <v>0</v>
      </c>
      <c r="J2292" s="239"/>
      <c r="K2292" s="240">
        <f>ROUND(E2292*J2292,2)</f>
        <v>0</v>
      </c>
      <c r="L2292" s="240">
        <v>21</v>
      </c>
      <c r="M2292" s="240">
        <f>G2292*(1+L2292/100)</f>
        <v>0</v>
      </c>
      <c r="N2292" s="238">
        <v>1.7000000000000001E-4</v>
      </c>
      <c r="O2292" s="238">
        <f>ROUND(E2292*N2292,2)</f>
        <v>0.02</v>
      </c>
      <c r="P2292" s="238">
        <v>0</v>
      </c>
      <c r="Q2292" s="238">
        <f>ROUND(E2292*P2292,2)</f>
        <v>0</v>
      </c>
      <c r="R2292" s="240" t="s">
        <v>2532</v>
      </c>
      <c r="S2292" s="240" t="s">
        <v>258</v>
      </c>
      <c r="T2292" s="241" t="s">
        <v>258</v>
      </c>
      <c r="U2292" s="223">
        <v>0.12</v>
      </c>
      <c r="V2292" s="223">
        <f>ROUND(E2292*U2292,2)</f>
        <v>16.260000000000002</v>
      </c>
      <c r="W2292" s="223"/>
      <c r="X2292" s="223" t="s">
        <v>297</v>
      </c>
      <c r="Y2292" s="223" t="s">
        <v>261</v>
      </c>
      <c r="Z2292" s="212"/>
      <c r="AA2292" s="212"/>
      <c r="AB2292" s="212"/>
      <c r="AC2292" s="212"/>
      <c r="AD2292" s="212"/>
      <c r="AE2292" s="212"/>
      <c r="AF2292" s="212"/>
      <c r="AG2292" s="212" t="s">
        <v>298</v>
      </c>
      <c r="AH2292" s="212"/>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2" x14ac:dyDescent="0.2">
      <c r="A2293" s="219"/>
      <c r="B2293" s="220"/>
      <c r="C2293" s="247" t="s">
        <v>715</v>
      </c>
      <c r="D2293" s="225"/>
      <c r="E2293" s="226"/>
      <c r="F2293" s="223"/>
      <c r="G2293" s="223"/>
      <c r="H2293" s="223"/>
      <c r="I2293" s="223"/>
      <c r="J2293" s="223"/>
      <c r="K2293" s="223"/>
      <c r="L2293" s="223"/>
      <c r="M2293" s="223"/>
      <c r="N2293" s="222"/>
      <c r="O2293" s="222"/>
      <c r="P2293" s="222"/>
      <c r="Q2293" s="222"/>
      <c r="R2293" s="223"/>
      <c r="S2293" s="223"/>
      <c r="T2293" s="223"/>
      <c r="U2293" s="223"/>
      <c r="V2293" s="223"/>
      <c r="W2293" s="223"/>
      <c r="X2293" s="223"/>
      <c r="Y2293" s="223"/>
      <c r="Z2293" s="212"/>
      <c r="AA2293" s="212"/>
      <c r="AB2293" s="212"/>
      <c r="AC2293" s="212"/>
      <c r="AD2293" s="212"/>
      <c r="AE2293" s="212"/>
      <c r="AF2293" s="212"/>
      <c r="AG2293" s="212" t="s">
        <v>289</v>
      </c>
      <c r="AH2293" s="212">
        <v>0</v>
      </c>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3" x14ac:dyDescent="0.2">
      <c r="A2294" s="219"/>
      <c r="B2294" s="220"/>
      <c r="C2294" s="247" t="s">
        <v>2565</v>
      </c>
      <c r="D2294" s="225"/>
      <c r="E2294" s="226">
        <v>1.5</v>
      </c>
      <c r="F2294" s="223"/>
      <c r="G2294" s="223"/>
      <c r="H2294" s="223"/>
      <c r="I2294" s="223"/>
      <c r="J2294" s="223"/>
      <c r="K2294" s="223"/>
      <c r="L2294" s="223"/>
      <c r="M2294" s="223"/>
      <c r="N2294" s="222"/>
      <c r="O2294" s="222"/>
      <c r="P2294" s="222"/>
      <c r="Q2294" s="222"/>
      <c r="R2294" s="223"/>
      <c r="S2294" s="223"/>
      <c r="T2294" s="223"/>
      <c r="U2294" s="223"/>
      <c r="V2294" s="223"/>
      <c r="W2294" s="223"/>
      <c r="X2294" s="223"/>
      <c r="Y2294" s="223"/>
      <c r="Z2294" s="212"/>
      <c r="AA2294" s="212"/>
      <c r="AB2294" s="212"/>
      <c r="AC2294" s="212"/>
      <c r="AD2294" s="212"/>
      <c r="AE2294" s="212"/>
      <c r="AF2294" s="212"/>
      <c r="AG2294" s="212" t="s">
        <v>289</v>
      </c>
      <c r="AH2294" s="212">
        <v>0</v>
      </c>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3" x14ac:dyDescent="0.2">
      <c r="A2295" s="219"/>
      <c r="B2295" s="220"/>
      <c r="C2295" s="247" t="s">
        <v>2702</v>
      </c>
      <c r="D2295" s="225"/>
      <c r="E2295" s="226">
        <v>1.5</v>
      </c>
      <c r="F2295" s="223"/>
      <c r="G2295" s="223"/>
      <c r="H2295" s="223"/>
      <c r="I2295" s="223"/>
      <c r="J2295" s="223"/>
      <c r="K2295" s="223"/>
      <c r="L2295" s="223"/>
      <c r="M2295" s="223"/>
      <c r="N2295" s="222"/>
      <c r="O2295" s="222"/>
      <c r="P2295" s="222"/>
      <c r="Q2295" s="222"/>
      <c r="R2295" s="223"/>
      <c r="S2295" s="223"/>
      <c r="T2295" s="223"/>
      <c r="U2295" s="223"/>
      <c r="V2295" s="223"/>
      <c r="W2295" s="223"/>
      <c r="X2295" s="223"/>
      <c r="Y2295" s="223"/>
      <c r="Z2295" s="212"/>
      <c r="AA2295" s="212"/>
      <c r="AB2295" s="212"/>
      <c r="AC2295" s="212"/>
      <c r="AD2295" s="212"/>
      <c r="AE2295" s="212"/>
      <c r="AF2295" s="212"/>
      <c r="AG2295" s="212" t="s">
        <v>289</v>
      </c>
      <c r="AH2295" s="212">
        <v>0</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3" x14ac:dyDescent="0.2">
      <c r="A2296" s="219"/>
      <c r="B2296" s="220"/>
      <c r="C2296" s="247" t="s">
        <v>2703</v>
      </c>
      <c r="D2296" s="225"/>
      <c r="E2296" s="226">
        <v>11.56</v>
      </c>
      <c r="F2296" s="223"/>
      <c r="G2296" s="223"/>
      <c r="H2296" s="223"/>
      <c r="I2296" s="223"/>
      <c r="J2296" s="223"/>
      <c r="K2296" s="223"/>
      <c r="L2296" s="223"/>
      <c r="M2296" s="223"/>
      <c r="N2296" s="222"/>
      <c r="O2296" s="222"/>
      <c r="P2296" s="222"/>
      <c r="Q2296" s="222"/>
      <c r="R2296" s="223"/>
      <c r="S2296" s="223"/>
      <c r="T2296" s="223"/>
      <c r="U2296" s="223"/>
      <c r="V2296" s="223"/>
      <c r="W2296" s="223"/>
      <c r="X2296" s="223"/>
      <c r="Y2296" s="223"/>
      <c r="Z2296" s="212"/>
      <c r="AA2296" s="212"/>
      <c r="AB2296" s="212"/>
      <c r="AC2296" s="212"/>
      <c r="AD2296" s="212"/>
      <c r="AE2296" s="212"/>
      <c r="AF2296" s="212"/>
      <c r="AG2296" s="212" t="s">
        <v>289</v>
      </c>
      <c r="AH2296" s="212">
        <v>0</v>
      </c>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3" x14ac:dyDescent="0.2">
      <c r="A2297" s="219"/>
      <c r="B2297" s="220"/>
      <c r="C2297" s="247" t="s">
        <v>2704</v>
      </c>
      <c r="D2297" s="225"/>
      <c r="E2297" s="226">
        <v>1.4</v>
      </c>
      <c r="F2297" s="223"/>
      <c r="G2297" s="223"/>
      <c r="H2297" s="223"/>
      <c r="I2297" s="223"/>
      <c r="J2297" s="223"/>
      <c r="K2297" s="223"/>
      <c r="L2297" s="223"/>
      <c r="M2297" s="223"/>
      <c r="N2297" s="222"/>
      <c r="O2297" s="222"/>
      <c r="P2297" s="222"/>
      <c r="Q2297" s="222"/>
      <c r="R2297" s="223"/>
      <c r="S2297" s="223"/>
      <c r="T2297" s="223"/>
      <c r="U2297" s="223"/>
      <c r="V2297" s="223"/>
      <c r="W2297" s="223"/>
      <c r="X2297" s="223"/>
      <c r="Y2297" s="223"/>
      <c r="Z2297" s="212"/>
      <c r="AA2297" s="212"/>
      <c r="AB2297" s="212"/>
      <c r="AC2297" s="212"/>
      <c r="AD2297" s="212"/>
      <c r="AE2297" s="212"/>
      <c r="AF2297" s="212"/>
      <c r="AG2297" s="212" t="s">
        <v>289</v>
      </c>
      <c r="AH2297" s="212">
        <v>0</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outlineLevel="3" x14ac:dyDescent="0.2">
      <c r="A2298" s="219"/>
      <c r="B2298" s="220"/>
      <c r="C2298" s="247" t="s">
        <v>2705</v>
      </c>
      <c r="D2298" s="225"/>
      <c r="E2298" s="226">
        <v>4</v>
      </c>
      <c r="F2298" s="223"/>
      <c r="G2298" s="223"/>
      <c r="H2298" s="223"/>
      <c r="I2298" s="223"/>
      <c r="J2298" s="223"/>
      <c r="K2298" s="223"/>
      <c r="L2298" s="223"/>
      <c r="M2298" s="223"/>
      <c r="N2298" s="222"/>
      <c r="O2298" s="222"/>
      <c r="P2298" s="222"/>
      <c r="Q2298" s="222"/>
      <c r="R2298" s="223"/>
      <c r="S2298" s="223"/>
      <c r="T2298" s="223"/>
      <c r="U2298" s="223"/>
      <c r="V2298" s="223"/>
      <c r="W2298" s="223"/>
      <c r="X2298" s="223"/>
      <c r="Y2298" s="223"/>
      <c r="Z2298" s="212"/>
      <c r="AA2298" s="212"/>
      <c r="AB2298" s="212"/>
      <c r="AC2298" s="212"/>
      <c r="AD2298" s="212"/>
      <c r="AE2298" s="212"/>
      <c r="AF2298" s="212"/>
      <c r="AG2298" s="212" t="s">
        <v>289</v>
      </c>
      <c r="AH2298" s="212">
        <v>0</v>
      </c>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3" x14ac:dyDescent="0.2">
      <c r="A2299" s="219"/>
      <c r="B2299" s="220"/>
      <c r="C2299" s="247" t="s">
        <v>2706</v>
      </c>
      <c r="D2299" s="225"/>
      <c r="E2299" s="226">
        <v>11.5</v>
      </c>
      <c r="F2299" s="223"/>
      <c r="G2299" s="223"/>
      <c r="H2299" s="223"/>
      <c r="I2299" s="223"/>
      <c r="J2299" s="223"/>
      <c r="K2299" s="223"/>
      <c r="L2299" s="223"/>
      <c r="M2299" s="223"/>
      <c r="N2299" s="222"/>
      <c r="O2299" s="222"/>
      <c r="P2299" s="222"/>
      <c r="Q2299" s="222"/>
      <c r="R2299" s="223"/>
      <c r="S2299" s="223"/>
      <c r="T2299" s="223"/>
      <c r="U2299" s="223"/>
      <c r="V2299" s="223"/>
      <c r="W2299" s="223"/>
      <c r="X2299" s="223"/>
      <c r="Y2299" s="223"/>
      <c r="Z2299" s="212"/>
      <c r="AA2299" s="212"/>
      <c r="AB2299" s="212"/>
      <c r="AC2299" s="212"/>
      <c r="AD2299" s="212"/>
      <c r="AE2299" s="212"/>
      <c r="AF2299" s="212"/>
      <c r="AG2299" s="212" t="s">
        <v>289</v>
      </c>
      <c r="AH2299" s="212">
        <v>0</v>
      </c>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3" x14ac:dyDescent="0.2">
      <c r="A2300" s="219"/>
      <c r="B2300" s="220"/>
      <c r="C2300" s="247" t="s">
        <v>2707</v>
      </c>
      <c r="D2300" s="225"/>
      <c r="E2300" s="226">
        <v>12.85</v>
      </c>
      <c r="F2300" s="223"/>
      <c r="G2300" s="223"/>
      <c r="H2300" s="223"/>
      <c r="I2300" s="223"/>
      <c r="J2300" s="223"/>
      <c r="K2300" s="223"/>
      <c r="L2300" s="223"/>
      <c r="M2300" s="223"/>
      <c r="N2300" s="222"/>
      <c r="O2300" s="222"/>
      <c r="P2300" s="222"/>
      <c r="Q2300" s="222"/>
      <c r="R2300" s="223"/>
      <c r="S2300" s="223"/>
      <c r="T2300" s="223"/>
      <c r="U2300" s="223"/>
      <c r="V2300" s="223"/>
      <c r="W2300" s="223"/>
      <c r="X2300" s="223"/>
      <c r="Y2300" s="223"/>
      <c r="Z2300" s="212"/>
      <c r="AA2300" s="212"/>
      <c r="AB2300" s="212"/>
      <c r="AC2300" s="212"/>
      <c r="AD2300" s="212"/>
      <c r="AE2300" s="212"/>
      <c r="AF2300" s="212"/>
      <c r="AG2300" s="212" t="s">
        <v>289</v>
      </c>
      <c r="AH2300" s="212">
        <v>0</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3" x14ac:dyDescent="0.2">
      <c r="A2301" s="219"/>
      <c r="B2301" s="220"/>
      <c r="C2301" s="247" t="s">
        <v>740</v>
      </c>
      <c r="D2301" s="225"/>
      <c r="E2301" s="226"/>
      <c r="F2301" s="223"/>
      <c r="G2301" s="223"/>
      <c r="H2301" s="223"/>
      <c r="I2301" s="223"/>
      <c r="J2301" s="223"/>
      <c r="K2301" s="223"/>
      <c r="L2301" s="223"/>
      <c r="M2301" s="223"/>
      <c r="N2301" s="222"/>
      <c r="O2301" s="222"/>
      <c r="P2301" s="222"/>
      <c r="Q2301" s="222"/>
      <c r="R2301" s="223"/>
      <c r="S2301" s="223"/>
      <c r="T2301" s="223"/>
      <c r="U2301" s="223"/>
      <c r="V2301" s="223"/>
      <c r="W2301" s="223"/>
      <c r="X2301" s="223"/>
      <c r="Y2301" s="223"/>
      <c r="Z2301" s="212"/>
      <c r="AA2301" s="212"/>
      <c r="AB2301" s="212"/>
      <c r="AC2301" s="212"/>
      <c r="AD2301" s="212"/>
      <c r="AE2301" s="212"/>
      <c r="AF2301" s="212"/>
      <c r="AG2301" s="212" t="s">
        <v>289</v>
      </c>
      <c r="AH2301" s="212">
        <v>0</v>
      </c>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3" x14ac:dyDescent="0.2">
      <c r="A2302" s="219"/>
      <c r="B2302" s="220"/>
      <c r="C2302" s="247" t="s">
        <v>2708</v>
      </c>
      <c r="D2302" s="225"/>
      <c r="E2302" s="226">
        <v>32.950000000000003</v>
      </c>
      <c r="F2302" s="223"/>
      <c r="G2302" s="223"/>
      <c r="H2302" s="223"/>
      <c r="I2302" s="223"/>
      <c r="J2302" s="223"/>
      <c r="K2302" s="223"/>
      <c r="L2302" s="223"/>
      <c r="M2302" s="223"/>
      <c r="N2302" s="222"/>
      <c r="O2302" s="222"/>
      <c r="P2302" s="222"/>
      <c r="Q2302" s="222"/>
      <c r="R2302" s="223"/>
      <c r="S2302" s="223"/>
      <c r="T2302" s="223"/>
      <c r="U2302" s="223"/>
      <c r="V2302" s="223"/>
      <c r="W2302" s="223"/>
      <c r="X2302" s="223"/>
      <c r="Y2302" s="223"/>
      <c r="Z2302" s="212"/>
      <c r="AA2302" s="212"/>
      <c r="AB2302" s="212"/>
      <c r="AC2302" s="212"/>
      <c r="AD2302" s="212"/>
      <c r="AE2302" s="212"/>
      <c r="AF2302" s="212"/>
      <c r="AG2302" s="212" t="s">
        <v>289</v>
      </c>
      <c r="AH2302" s="212">
        <v>0</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3" x14ac:dyDescent="0.2">
      <c r="A2303" s="219"/>
      <c r="B2303" s="220"/>
      <c r="C2303" s="247" t="s">
        <v>2709</v>
      </c>
      <c r="D2303" s="225"/>
      <c r="E2303" s="226">
        <v>1.4</v>
      </c>
      <c r="F2303" s="223"/>
      <c r="G2303" s="223"/>
      <c r="H2303" s="223"/>
      <c r="I2303" s="223"/>
      <c r="J2303" s="223"/>
      <c r="K2303" s="223"/>
      <c r="L2303" s="223"/>
      <c r="M2303" s="223"/>
      <c r="N2303" s="222"/>
      <c r="O2303" s="222"/>
      <c r="P2303" s="222"/>
      <c r="Q2303" s="222"/>
      <c r="R2303" s="223"/>
      <c r="S2303" s="223"/>
      <c r="T2303" s="223"/>
      <c r="U2303" s="223"/>
      <c r="V2303" s="223"/>
      <c r="W2303" s="223"/>
      <c r="X2303" s="223"/>
      <c r="Y2303" s="223"/>
      <c r="Z2303" s="212"/>
      <c r="AA2303" s="212"/>
      <c r="AB2303" s="212"/>
      <c r="AC2303" s="212"/>
      <c r="AD2303" s="212"/>
      <c r="AE2303" s="212"/>
      <c r="AF2303" s="212"/>
      <c r="AG2303" s="212" t="s">
        <v>289</v>
      </c>
      <c r="AH2303" s="212">
        <v>0</v>
      </c>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3" x14ac:dyDescent="0.2">
      <c r="A2304" s="219"/>
      <c r="B2304" s="220"/>
      <c r="C2304" s="247" t="s">
        <v>2710</v>
      </c>
      <c r="D2304" s="225"/>
      <c r="E2304" s="226">
        <v>1.4</v>
      </c>
      <c r="F2304" s="223"/>
      <c r="G2304" s="223"/>
      <c r="H2304" s="223"/>
      <c r="I2304" s="223"/>
      <c r="J2304" s="223"/>
      <c r="K2304" s="223"/>
      <c r="L2304" s="223"/>
      <c r="M2304" s="223"/>
      <c r="N2304" s="222"/>
      <c r="O2304" s="222"/>
      <c r="P2304" s="222"/>
      <c r="Q2304" s="222"/>
      <c r="R2304" s="223"/>
      <c r="S2304" s="223"/>
      <c r="T2304" s="223"/>
      <c r="U2304" s="223"/>
      <c r="V2304" s="223"/>
      <c r="W2304" s="223"/>
      <c r="X2304" s="223"/>
      <c r="Y2304" s="223"/>
      <c r="Z2304" s="212"/>
      <c r="AA2304" s="212"/>
      <c r="AB2304" s="212"/>
      <c r="AC2304" s="212"/>
      <c r="AD2304" s="212"/>
      <c r="AE2304" s="212"/>
      <c r="AF2304" s="212"/>
      <c r="AG2304" s="212" t="s">
        <v>289</v>
      </c>
      <c r="AH2304" s="212">
        <v>0</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3" x14ac:dyDescent="0.2">
      <c r="A2305" s="219"/>
      <c r="B2305" s="220"/>
      <c r="C2305" s="247" t="s">
        <v>2711</v>
      </c>
      <c r="D2305" s="225"/>
      <c r="E2305" s="226">
        <v>7.9850000000000003</v>
      </c>
      <c r="F2305" s="223"/>
      <c r="G2305" s="223"/>
      <c r="H2305" s="223"/>
      <c r="I2305" s="223"/>
      <c r="J2305" s="223"/>
      <c r="K2305" s="223"/>
      <c r="L2305" s="223"/>
      <c r="M2305" s="223"/>
      <c r="N2305" s="222"/>
      <c r="O2305" s="222"/>
      <c r="P2305" s="222"/>
      <c r="Q2305" s="222"/>
      <c r="R2305" s="223"/>
      <c r="S2305" s="223"/>
      <c r="T2305" s="223"/>
      <c r="U2305" s="223"/>
      <c r="V2305" s="223"/>
      <c r="W2305" s="223"/>
      <c r="X2305" s="223"/>
      <c r="Y2305" s="223"/>
      <c r="Z2305" s="212"/>
      <c r="AA2305" s="212"/>
      <c r="AB2305" s="212"/>
      <c r="AC2305" s="212"/>
      <c r="AD2305" s="212"/>
      <c r="AE2305" s="212"/>
      <c r="AF2305" s="212"/>
      <c r="AG2305" s="212" t="s">
        <v>289</v>
      </c>
      <c r="AH2305" s="212">
        <v>0</v>
      </c>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outlineLevel="3" x14ac:dyDescent="0.2">
      <c r="A2306" s="219"/>
      <c r="B2306" s="220"/>
      <c r="C2306" s="247" t="s">
        <v>2712</v>
      </c>
      <c r="D2306" s="225"/>
      <c r="E2306" s="226">
        <v>8.4499999999999993</v>
      </c>
      <c r="F2306" s="223"/>
      <c r="G2306" s="223"/>
      <c r="H2306" s="223"/>
      <c r="I2306" s="223"/>
      <c r="J2306" s="223"/>
      <c r="K2306" s="223"/>
      <c r="L2306" s="223"/>
      <c r="M2306" s="223"/>
      <c r="N2306" s="222"/>
      <c r="O2306" s="222"/>
      <c r="P2306" s="222"/>
      <c r="Q2306" s="222"/>
      <c r="R2306" s="223"/>
      <c r="S2306" s="223"/>
      <c r="T2306" s="223"/>
      <c r="U2306" s="223"/>
      <c r="V2306" s="223"/>
      <c r="W2306" s="223"/>
      <c r="X2306" s="223"/>
      <c r="Y2306" s="223"/>
      <c r="Z2306" s="212"/>
      <c r="AA2306" s="212"/>
      <c r="AB2306" s="212"/>
      <c r="AC2306" s="212"/>
      <c r="AD2306" s="212"/>
      <c r="AE2306" s="212"/>
      <c r="AF2306" s="212"/>
      <c r="AG2306" s="212" t="s">
        <v>289</v>
      </c>
      <c r="AH2306" s="212">
        <v>0</v>
      </c>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3" x14ac:dyDescent="0.2">
      <c r="A2307" s="219"/>
      <c r="B2307" s="220"/>
      <c r="C2307" s="247" t="s">
        <v>2713</v>
      </c>
      <c r="D2307" s="225"/>
      <c r="E2307" s="226">
        <v>2.38</v>
      </c>
      <c r="F2307" s="223"/>
      <c r="G2307" s="223"/>
      <c r="H2307" s="223"/>
      <c r="I2307" s="223"/>
      <c r="J2307" s="223"/>
      <c r="K2307" s="223"/>
      <c r="L2307" s="223"/>
      <c r="M2307" s="223"/>
      <c r="N2307" s="222"/>
      <c r="O2307" s="222"/>
      <c r="P2307" s="222"/>
      <c r="Q2307" s="222"/>
      <c r="R2307" s="223"/>
      <c r="S2307" s="223"/>
      <c r="T2307" s="223"/>
      <c r="U2307" s="223"/>
      <c r="V2307" s="223"/>
      <c r="W2307" s="223"/>
      <c r="X2307" s="223"/>
      <c r="Y2307" s="223"/>
      <c r="Z2307" s="212"/>
      <c r="AA2307" s="212"/>
      <c r="AB2307" s="212"/>
      <c r="AC2307" s="212"/>
      <c r="AD2307" s="212"/>
      <c r="AE2307" s="212"/>
      <c r="AF2307" s="212"/>
      <c r="AG2307" s="212" t="s">
        <v>289</v>
      </c>
      <c r="AH2307" s="212">
        <v>0</v>
      </c>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3" x14ac:dyDescent="0.2">
      <c r="A2308" s="219"/>
      <c r="B2308" s="220"/>
      <c r="C2308" s="247" t="s">
        <v>723</v>
      </c>
      <c r="D2308" s="225"/>
      <c r="E2308" s="226"/>
      <c r="F2308" s="223"/>
      <c r="G2308" s="223"/>
      <c r="H2308" s="223"/>
      <c r="I2308" s="223"/>
      <c r="J2308" s="223"/>
      <c r="K2308" s="223"/>
      <c r="L2308" s="223"/>
      <c r="M2308" s="223"/>
      <c r="N2308" s="222"/>
      <c r="O2308" s="222"/>
      <c r="P2308" s="222"/>
      <c r="Q2308" s="222"/>
      <c r="R2308" s="223"/>
      <c r="S2308" s="223"/>
      <c r="T2308" s="223"/>
      <c r="U2308" s="223"/>
      <c r="V2308" s="223"/>
      <c r="W2308" s="223"/>
      <c r="X2308" s="223"/>
      <c r="Y2308" s="223"/>
      <c r="Z2308" s="212"/>
      <c r="AA2308" s="212"/>
      <c r="AB2308" s="212"/>
      <c r="AC2308" s="212"/>
      <c r="AD2308" s="212"/>
      <c r="AE2308" s="212"/>
      <c r="AF2308" s="212"/>
      <c r="AG2308" s="212" t="s">
        <v>289</v>
      </c>
      <c r="AH2308" s="212">
        <v>0</v>
      </c>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3" x14ac:dyDescent="0.2">
      <c r="A2309" s="219"/>
      <c r="B2309" s="220"/>
      <c r="C2309" s="247" t="s">
        <v>2714</v>
      </c>
      <c r="D2309" s="225"/>
      <c r="E2309" s="226">
        <v>23.1</v>
      </c>
      <c r="F2309" s="223"/>
      <c r="G2309" s="223"/>
      <c r="H2309" s="223"/>
      <c r="I2309" s="223"/>
      <c r="J2309" s="223"/>
      <c r="K2309" s="223"/>
      <c r="L2309" s="223"/>
      <c r="M2309" s="223"/>
      <c r="N2309" s="222"/>
      <c r="O2309" s="222"/>
      <c r="P2309" s="222"/>
      <c r="Q2309" s="222"/>
      <c r="R2309" s="223"/>
      <c r="S2309" s="223"/>
      <c r="T2309" s="223"/>
      <c r="U2309" s="223"/>
      <c r="V2309" s="223"/>
      <c r="W2309" s="223"/>
      <c r="X2309" s="223"/>
      <c r="Y2309" s="223"/>
      <c r="Z2309" s="212"/>
      <c r="AA2309" s="212"/>
      <c r="AB2309" s="212"/>
      <c r="AC2309" s="212"/>
      <c r="AD2309" s="212"/>
      <c r="AE2309" s="212"/>
      <c r="AF2309" s="212"/>
      <c r="AG2309" s="212" t="s">
        <v>289</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3" x14ac:dyDescent="0.2">
      <c r="A2310" s="219"/>
      <c r="B2310" s="220"/>
      <c r="C2310" s="247" t="s">
        <v>2715</v>
      </c>
      <c r="D2310" s="225"/>
      <c r="E2310" s="226">
        <v>6</v>
      </c>
      <c r="F2310" s="223"/>
      <c r="G2310" s="223"/>
      <c r="H2310" s="223"/>
      <c r="I2310" s="223"/>
      <c r="J2310" s="223"/>
      <c r="K2310" s="223"/>
      <c r="L2310" s="223"/>
      <c r="M2310" s="223"/>
      <c r="N2310" s="222"/>
      <c r="O2310" s="222"/>
      <c r="P2310" s="222"/>
      <c r="Q2310" s="222"/>
      <c r="R2310" s="223"/>
      <c r="S2310" s="223"/>
      <c r="T2310" s="223"/>
      <c r="U2310" s="223"/>
      <c r="V2310" s="223"/>
      <c r="W2310" s="223"/>
      <c r="X2310" s="223"/>
      <c r="Y2310" s="223"/>
      <c r="Z2310" s="212"/>
      <c r="AA2310" s="212"/>
      <c r="AB2310" s="212"/>
      <c r="AC2310" s="212"/>
      <c r="AD2310" s="212"/>
      <c r="AE2310" s="212"/>
      <c r="AF2310" s="212"/>
      <c r="AG2310" s="212" t="s">
        <v>289</v>
      </c>
      <c r="AH2310" s="212">
        <v>0</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3" x14ac:dyDescent="0.2">
      <c r="A2311" s="219"/>
      <c r="B2311" s="220"/>
      <c r="C2311" s="247" t="s">
        <v>2716</v>
      </c>
      <c r="D2311" s="225"/>
      <c r="E2311" s="226">
        <v>6</v>
      </c>
      <c r="F2311" s="223"/>
      <c r="G2311" s="223"/>
      <c r="H2311" s="223"/>
      <c r="I2311" s="223"/>
      <c r="J2311" s="223"/>
      <c r="K2311" s="223"/>
      <c r="L2311" s="223"/>
      <c r="M2311" s="223"/>
      <c r="N2311" s="222"/>
      <c r="O2311" s="222"/>
      <c r="P2311" s="222"/>
      <c r="Q2311" s="222"/>
      <c r="R2311" s="223"/>
      <c r="S2311" s="223"/>
      <c r="T2311" s="223"/>
      <c r="U2311" s="223"/>
      <c r="V2311" s="223"/>
      <c r="W2311" s="223"/>
      <c r="X2311" s="223"/>
      <c r="Y2311" s="223"/>
      <c r="Z2311" s="212"/>
      <c r="AA2311" s="212"/>
      <c r="AB2311" s="212"/>
      <c r="AC2311" s="212"/>
      <c r="AD2311" s="212"/>
      <c r="AE2311" s="212"/>
      <c r="AF2311" s="212"/>
      <c r="AG2311" s="212" t="s">
        <v>289</v>
      </c>
      <c r="AH2311" s="212">
        <v>0</v>
      </c>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3" x14ac:dyDescent="0.2">
      <c r="A2312" s="219"/>
      <c r="B2312" s="220"/>
      <c r="C2312" s="247" t="s">
        <v>2717</v>
      </c>
      <c r="D2312" s="225"/>
      <c r="E2312" s="226">
        <v>1.5</v>
      </c>
      <c r="F2312" s="223"/>
      <c r="G2312" s="223"/>
      <c r="H2312" s="223"/>
      <c r="I2312" s="223"/>
      <c r="J2312" s="223"/>
      <c r="K2312" s="223"/>
      <c r="L2312" s="223"/>
      <c r="M2312" s="223"/>
      <c r="N2312" s="222"/>
      <c r="O2312" s="222"/>
      <c r="P2312" s="222"/>
      <c r="Q2312" s="222"/>
      <c r="R2312" s="223"/>
      <c r="S2312" s="223"/>
      <c r="T2312" s="223"/>
      <c r="U2312" s="223"/>
      <c r="V2312" s="223"/>
      <c r="W2312" s="223"/>
      <c r="X2312" s="223"/>
      <c r="Y2312" s="223"/>
      <c r="Z2312" s="212"/>
      <c r="AA2312" s="212"/>
      <c r="AB2312" s="212"/>
      <c r="AC2312" s="212"/>
      <c r="AD2312" s="212"/>
      <c r="AE2312" s="212"/>
      <c r="AF2312" s="212"/>
      <c r="AG2312" s="212" t="s">
        <v>289</v>
      </c>
      <c r="AH2312" s="212">
        <v>0</v>
      </c>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ht="22.5" outlineLevel="1" x14ac:dyDescent="0.2">
      <c r="A2313" s="235">
        <v>535</v>
      </c>
      <c r="B2313" s="236" t="s">
        <v>2718</v>
      </c>
      <c r="C2313" s="245" t="s">
        <v>2719</v>
      </c>
      <c r="D2313" s="237" t="s">
        <v>321</v>
      </c>
      <c r="E2313" s="238">
        <v>170.54660999999999</v>
      </c>
      <c r="F2313" s="239"/>
      <c r="G2313" s="240">
        <f>ROUND(E2313*F2313,2)</f>
        <v>0</v>
      </c>
      <c r="H2313" s="239"/>
      <c r="I2313" s="240">
        <f>ROUND(E2313*H2313,2)</f>
        <v>0</v>
      </c>
      <c r="J2313" s="239"/>
      <c r="K2313" s="240">
        <f>ROUND(E2313*J2313,2)</f>
        <v>0</v>
      </c>
      <c r="L2313" s="240">
        <v>21</v>
      </c>
      <c r="M2313" s="240">
        <f>G2313*(1+L2313/100)</f>
        <v>0</v>
      </c>
      <c r="N2313" s="238">
        <v>1.3599999999999999E-2</v>
      </c>
      <c r="O2313" s="238">
        <f>ROUND(E2313*N2313,2)</f>
        <v>2.3199999999999998</v>
      </c>
      <c r="P2313" s="238">
        <v>0</v>
      </c>
      <c r="Q2313" s="238">
        <f>ROUND(E2313*P2313,2)</f>
        <v>0</v>
      </c>
      <c r="R2313" s="240" t="s">
        <v>461</v>
      </c>
      <c r="S2313" s="240" t="s">
        <v>258</v>
      </c>
      <c r="T2313" s="241" t="s">
        <v>258</v>
      </c>
      <c r="U2313" s="223">
        <v>0</v>
      </c>
      <c r="V2313" s="223">
        <f>ROUND(E2313*U2313,2)</f>
        <v>0</v>
      </c>
      <c r="W2313" s="223"/>
      <c r="X2313" s="223" t="s">
        <v>462</v>
      </c>
      <c r="Y2313" s="223" t="s">
        <v>261</v>
      </c>
      <c r="Z2313" s="212"/>
      <c r="AA2313" s="212"/>
      <c r="AB2313" s="212"/>
      <c r="AC2313" s="212"/>
      <c r="AD2313" s="212"/>
      <c r="AE2313" s="212"/>
      <c r="AF2313" s="212"/>
      <c r="AG2313" s="212" t="s">
        <v>463</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2" x14ac:dyDescent="0.2">
      <c r="A2314" s="219"/>
      <c r="B2314" s="220"/>
      <c r="C2314" s="247" t="s">
        <v>2720</v>
      </c>
      <c r="D2314" s="225"/>
      <c r="E2314" s="226"/>
      <c r="F2314" s="223"/>
      <c r="G2314" s="223"/>
      <c r="H2314" s="223"/>
      <c r="I2314" s="223"/>
      <c r="J2314" s="223"/>
      <c r="K2314" s="223"/>
      <c r="L2314" s="223"/>
      <c r="M2314" s="223"/>
      <c r="N2314" s="222"/>
      <c r="O2314" s="222"/>
      <c r="P2314" s="222"/>
      <c r="Q2314" s="222"/>
      <c r="R2314" s="223"/>
      <c r="S2314" s="223"/>
      <c r="T2314" s="223"/>
      <c r="U2314" s="223"/>
      <c r="V2314" s="223"/>
      <c r="W2314" s="223"/>
      <c r="X2314" s="223"/>
      <c r="Y2314" s="223"/>
      <c r="Z2314" s="212"/>
      <c r="AA2314" s="212"/>
      <c r="AB2314" s="212"/>
      <c r="AC2314" s="212"/>
      <c r="AD2314" s="212"/>
      <c r="AE2314" s="212"/>
      <c r="AF2314" s="212"/>
      <c r="AG2314" s="212" t="s">
        <v>289</v>
      </c>
      <c r="AH2314" s="212">
        <v>0</v>
      </c>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outlineLevel="3" x14ac:dyDescent="0.2">
      <c r="A2315" s="219"/>
      <c r="B2315" s="220"/>
      <c r="C2315" s="247" t="s">
        <v>2721</v>
      </c>
      <c r="D2315" s="225"/>
      <c r="E2315" s="226">
        <v>170.54660999999999</v>
      </c>
      <c r="F2315" s="223"/>
      <c r="G2315" s="223"/>
      <c r="H2315" s="223"/>
      <c r="I2315" s="223"/>
      <c r="J2315" s="223"/>
      <c r="K2315" s="223"/>
      <c r="L2315" s="223"/>
      <c r="M2315" s="223"/>
      <c r="N2315" s="222"/>
      <c r="O2315" s="222"/>
      <c r="P2315" s="222"/>
      <c r="Q2315" s="222"/>
      <c r="R2315" s="223"/>
      <c r="S2315" s="223"/>
      <c r="T2315" s="223"/>
      <c r="U2315" s="223"/>
      <c r="V2315" s="223"/>
      <c r="W2315" s="223"/>
      <c r="X2315" s="223"/>
      <c r="Y2315" s="223"/>
      <c r="Z2315" s="212"/>
      <c r="AA2315" s="212"/>
      <c r="AB2315" s="212"/>
      <c r="AC2315" s="212"/>
      <c r="AD2315" s="212"/>
      <c r="AE2315" s="212"/>
      <c r="AF2315" s="212"/>
      <c r="AG2315" s="212" t="s">
        <v>289</v>
      </c>
      <c r="AH2315" s="212">
        <v>5</v>
      </c>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1" x14ac:dyDescent="0.2">
      <c r="A2316" s="257">
        <v>536</v>
      </c>
      <c r="B2316" s="258" t="s">
        <v>2722</v>
      </c>
      <c r="C2316" s="268" t="s">
        <v>2723</v>
      </c>
      <c r="D2316" s="259" t="s">
        <v>404</v>
      </c>
      <c r="E2316" s="260">
        <v>3.1739799999999998</v>
      </c>
      <c r="F2316" s="261"/>
      <c r="G2316" s="262">
        <f>ROUND(E2316*F2316,2)</f>
        <v>0</v>
      </c>
      <c r="H2316" s="261"/>
      <c r="I2316" s="262">
        <f>ROUND(E2316*H2316,2)</f>
        <v>0</v>
      </c>
      <c r="J2316" s="261"/>
      <c r="K2316" s="262">
        <f>ROUND(E2316*J2316,2)</f>
        <v>0</v>
      </c>
      <c r="L2316" s="262">
        <v>21</v>
      </c>
      <c r="M2316" s="262">
        <f>G2316*(1+L2316/100)</f>
        <v>0</v>
      </c>
      <c r="N2316" s="260">
        <v>0</v>
      </c>
      <c r="O2316" s="260">
        <f>ROUND(E2316*N2316,2)</f>
        <v>0</v>
      </c>
      <c r="P2316" s="260">
        <v>0</v>
      </c>
      <c r="Q2316" s="260">
        <f>ROUND(E2316*P2316,2)</f>
        <v>0</v>
      </c>
      <c r="R2316" s="262" t="s">
        <v>2532</v>
      </c>
      <c r="S2316" s="262" t="s">
        <v>258</v>
      </c>
      <c r="T2316" s="263" t="s">
        <v>258</v>
      </c>
      <c r="U2316" s="223">
        <v>1.2649999999999999</v>
      </c>
      <c r="V2316" s="223">
        <f>ROUND(E2316*U2316,2)</f>
        <v>4.0199999999999996</v>
      </c>
      <c r="W2316" s="223"/>
      <c r="X2316" s="223" t="s">
        <v>1580</v>
      </c>
      <c r="Y2316" s="223" t="s">
        <v>261</v>
      </c>
      <c r="Z2316" s="212"/>
      <c r="AA2316" s="212"/>
      <c r="AB2316" s="212"/>
      <c r="AC2316" s="212"/>
      <c r="AD2316" s="212"/>
      <c r="AE2316" s="212"/>
      <c r="AF2316" s="212"/>
      <c r="AG2316" s="212" t="s">
        <v>1581</v>
      </c>
      <c r="AH2316" s="212"/>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x14ac:dyDescent="0.2">
      <c r="A2317" s="228" t="s">
        <v>253</v>
      </c>
      <c r="B2317" s="229" t="s">
        <v>205</v>
      </c>
      <c r="C2317" s="244" t="s">
        <v>206</v>
      </c>
      <c r="D2317" s="230"/>
      <c r="E2317" s="231"/>
      <c r="F2317" s="232"/>
      <c r="G2317" s="232">
        <f>SUMIF(AG2318:AG2336,"&lt;&gt;NOR",G2318:G2336)</f>
        <v>0</v>
      </c>
      <c r="H2317" s="232"/>
      <c r="I2317" s="232">
        <f>SUM(I2318:I2336)</f>
        <v>0</v>
      </c>
      <c r="J2317" s="232"/>
      <c r="K2317" s="232">
        <f>SUM(K2318:K2336)</f>
        <v>0</v>
      </c>
      <c r="L2317" s="232"/>
      <c r="M2317" s="232">
        <f>SUM(M2318:M2336)</f>
        <v>0</v>
      </c>
      <c r="N2317" s="231"/>
      <c r="O2317" s="231">
        <f>SUM(O2318:O2336)</f>
        <v>0.02</v>
      </c>
      <c r="P2317" s="231"/>
      <c r="Q2317" s="231">
        <f>SUM(Q2318:Q2336)</f>
        <v>0</v>
      </c>
      <c r="R2317" s="232"/>
      <c r="S2317" s="232"/>
      <c r="T2317" s="233"/>
      <c r="U2317" s="227"/>
      <c r="V2317" s="227">
        <f>SUM(V2318:V2336)</f>
        <v>50.22</v>
      </c>
      <c r="W2317" s="227"/>
      <c r="X2317" s="227"/>
      <c r="Y2317" s="227"/>
      <c r="AG2317" t="s">
        <v>254</v>
      </c>
    </row>
    <row r="2318" spans="1:60" outlineLevel="1" x14ac:dyDescent="0.2">
      <c r="A2318" s="235">
        <v>537</v>
      </c>
      <c r="B2318" s="236" t="s">
        <v>2724</v>
      </c>
      <c r="C2318" s="245" t="s">
        <v>2725</v>
      </c>
      <c r="D2318" s="237" t="s">
        <v>321</v>
      </c>
      <c r="E2318" s="238">
        <v>4.4526000000000003</v>
      </c>
      <c r="F2318" s="239"/>
      <c r="G2318" s="240">
        <f>ROUND(E2318*F2318,2)</f>
        <v>0</v>
      </c>
      <c r="H2318" s="239"/>
      <c r="I2318" s="240">
        <f>ROUND(E2318*H2318,2)</f>
        <v>0</v>
      </c>
      <c r="J2318" s="239"/>
      <c r="K2318" s="240">
        <f>ROUND(E2318*J2318,2)</f>
        <v>0</v>
      </c>
      <c r="L2318" s="240">
        <v>21</v>
      </c>
      <c r="M2318" s="240">
        <f>G2318*(1+L2318/100)</f>
        <v>0</v>
      </c>
      <c r="N2318" s="238">
        <v>4.2999999999999999E-4</v>
      </c>
      <c r="O2318" s="238">
        <f>ROUND(E2318*N2318,2)</f>
        <v>0</v>
      </c>
      <c r="P2318" s="238">
        <v>0</v>
      </c>
      <c r="Q2318" s="238">
        <f>ROUND(E2318*P2318,2)</f>
        <v>0</v>
      </c>
      <c r="R2318" s="240" t="s">
        <v>2726</v>
      </c>
      <c r="S2318" s="240" t="s">
        <v>258</v>
      </c>
      <c r="T2318" s="241" t="s">
        <v>258</v>
      </c>
      <c r="U2318" s="223">
        <v>0.379</v>
      </c>
      <c r="V2318" s="223">
        <f>ROUND(E2318*U2318,2)</f>
        <v>1.69</v>
      </c>
      <c r="W2318" s="223"/>
      <c r="X2318" s="223" t="s">
        <v>297</v>
      </c>
      <c r="Y2318" s="223" t="s">
        <v>261</v>
      </c>
      <c r="Z2318" s="212"/>
      <c r="AA2318" s="212"/>
      <c r="AB2318" s="212"/>
      <c r="AC2318" s="212"/>
      <c r="AD2318" s="212"/>
      <c r="AE2318" s="212"/>
      <c r="AF2318" s="212"/>
      <c r="AG2318" s="212" t="s">
        <v>298</v>
      </c>
      <c r="AH2318" s="212"/>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2" x14ac:dyDescent="0.2">
      <c r="A2319" s="219"/>
      <c r="B2319" s="220"/>
      <c r="C2319" s="246" t="s">
        <v>2727</v>
      </c>
      <c r="D2319" s="243"/>
      <c r="E2319" s="243"/>
      <c r="F2319" s="243"/>
      <c r="G2319" s="243"/>
      <c r="H2319" s="223"/>
      <c r="I2319" s="223"/>
      <c r="J2319" s="223"/>
      <c r="K2319" s="223"/>
      <c r="L2319" s="223"/>
      <c r="M2319" s="223"/>
      <c r="N2319" s="222"/>
      <c r="O2319" s="222"/>
      <c r="P2319" s="222"/>
      <c r="Q2319" s="222"/>
      <c r="R2319" s="223"/>
      <c r="S2319" s="223"/>
      <c r="T2319" s="223"/>
      <c r="U2319" s="223"/>
      <c r="V2319" s="223"/>
      <c r="W2319" s="223"/>
      <c r="X2319" s="223"/>
      <c r="Y2319" s="223"/>
      <c r="Z2319" s="212"/>
      <c r="AA2319" s="212"/>
      <c r="AB2319" s="212"/>
      <c r="AC2319" s="212"/>
      <c r="AD2319" s="212"/>
      <c r="AE2319" s="212"/>
      <c r="AF2319" s="212"/>
      <c r="AG2319" s="212" t="s">
        <v>264</v>
      </c>
      <c r="AH2319" s="212"/>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2" x14ac:dyDescent="0.2">
      <c r="A2320" s="219"/>
      <c r="B2320" s="220"/>
      <c r="C2320" s="247" t="s">
        <v>2728</v>
      </c>
      <c r="D2320" s="225"/>
      <c r="E2320" s="226">
        <v>4.4526000000000003</v>
      </c>
      <c r="F2320" s="223"/>
      <c r="G2320" s="223"/>
      <c r="H2320" s="223"/>
      <c r="I2320" s="223"/>
      <c r="J2320" s="223"/>
      <c r="K2320" s="223"/>
      <c r="L2320" s="223"/>
      <c r="M2320" s="223"/>
      <c r="N2320" s="222"/>
      <c r="O2320" s="222"/>
      <c r="P2320" s="222"/>
      <c r="Q2320" s="222"/>
      <c r="R2320" s="223"/>
      <c r="S2320" s="223"/>
      <c r="T2320" s="223"/>
      <c r="U2320" s="223"/>
      <c r="V2320" s="223"/>
      <c r="W2320" s="223"/>
      <c r="X2320" s="223"/>
      <c r="Y2320" s="223"/>
      <c r="Z2320" s="212"/>
      <c r="AA2320" s="212"/>
      <c r="AB2320" s="212"/>
      <c r="AC2320" s="212"/>
      <c r="AD2320" s="212"/>
      <c r="AE2320" s="212"/>
      <c r="AF2320" s="212"/>
      <c r="AG2320" s="212" t="s">
        <v>289</v>
      </c>
      <c r="AH2320" s="212">
        <v>0</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1" x14ac:dyDescent="0.2">
      <c r="A2321" s="235">
        <v>538</v>
      </c>
      <c r="B2321" s="236" t="s">
        <v>2729</v>
      </c>
      <c r="C2321" s="245" t="s">
        <v>2730</v>
      </c>
      <c r="D2321" s="237" t="s">
        <v>321</v>
      </c>
      <c r="E2321" s="238">
        <v>42.6</v>
      </c>
      <c r="F2321" s="239"/>
      <c r="G2321" s="240">
        <f>ROUND(E2321*F2321,2)</f>
        <v>0</v>
      </c>
      <c r="H2321" s="239"/>
      <c r="I2321" s="240">
        <f>ROUND(E2321*H2321,2)</f>
        <v>0</v>
      </c>
      <c r="J2321" s="239"/>
      <c r="K2321" s="240">
        <f>ROUND(E2321*J2321,2)</f>
        <v>0</v>
      </c>
      <c r="L2321" s="240">
        <v>21</v>
      </c>
      <c r="M2321" s="240">
        <f>G2321*(1+L2321/100)</f>
        <v>0</v>
      </c>
      <c r="N2321" s="238">
        <v>4.0000000000000003E-5</v>
      </c>
      <c r="O2321" s="238">
        <f>ROUND(E2321*N2321,2)</f>
        <v>0</v>
      </c>
      <c r="P2321" s="238">
        <v>0</v>
      </c>
      <c r="Q2321" s="238">
        <f>ROUND(E2321*P2321,2)</f>
        <v>0</v>
      </c>
      <c r="R2321" s="240" t="s">
        <v>2726</v>
      </c>
      <c r="S2321" s="240" t="s">
        <v>258</v>
      </c>
      <c r="T2321" s="241" t="s">
        <v>258</v>
      </c>
      <c r="U2321" s="223">
        <v>0.19</v>
      </c>
      <c r="V2321" s="223">
        <f>ROUND(E2321*U2321,2)</f>
        <v>8.09</v>
      </c>
      <c r="W2321" s="223"/>
      <c r="X2321" s="223" t="s">
        <v>297</v>
      </c>
      <c r="Y2321" s="223" t="s">
        <v>261</v>
      </c>
      <c r="Z2321" s="212"/>
      <c r="AA2321" s="212"/>
      <c r="AB2321" s="212"/>
      <c r="AC2321" s="212"/>
      <c r="AD2321" s="212"/>
      <c r="AE2321" s="212"/>
      <c r="AF2321" s="212"/>
      <c r="AG2321" s="212" t="s">
        <v>298</v>
      </c>
      <c r="AH2321" s="212"/>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2" x14ac:dyDescent="0.2">
      <c r="A2322" s="219"/>
      <c r="B2322" s="220"/>
      <c r="C2322" s="247" t="s">
        <v>740</v>
      </c>
      <c r="D2322" s="225"/>
      <c r="E2322" s="226"/>
      <c r="F2322" s="223"/>
      <c r="G2322" s="223"/>
      <c r="H2322" s="223"/>
      <c r="I2322" s="223"/>
      <c r="J2322" s="223"/>
      <c r="K2322" s="223"/>
      <c r="L2322" s="223"/>
      <c r="M2322" s="223"/>
      <c r="N2322" s="222"/>
      <c r="O2322" s="222"/>
      <c r="P2322" s="222"/>
      <c r="Q2322" s="222"/>
      <c r="R2322" s="223"/>
      <c r="S2322" s="223"/>
      <c r="T2322" s="223"/>
      <c r="U2322" s="223"/>
      <c r="V2322" s="223"/>
      <c r="W2322" s="223"/>
      <c r="X2322" s="223"/>
      <c r="Y2322" s="223"/>
      <c r="Z2322" s="212"/>
      <c r="AA2322" s="212"/>
      <c r="AB2322" s="212"/>
      <c r="AC2322" s="212"/>
      <c r="AD2322" s="212"/>
      <c r="AE2322" s="212"/>
      <c r="AF2322" s="212"/>
      <c r="AG2322" s="212" t="s">
        <v>289</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3" x14ac:dyDescent="0.2">
      <c r="A2323" s="219"/>
      <c r="B2323" s="220"/>
      <c r="C2323" s="247" t="s">
        <v>2605</v>
      </c>
      <c r="D2323" s="225"/>
      <c r="E2323" s="226">
        <v>6.8</v>
      </c>
      <c r="F2323" s="223"/>
      <c r="G2323" s="223"/>
      <c r="H2323" s="223"/>
      <c r="I2323" s="223"/>
      <c r="J2323" s="223"/>
      <c r="K2323" s="223"/>
      <c r="L2323" s="223"/>
      <c r="M2323" s="223"/>
      <c r="N2323" s="222"/>
      <c r="O2323" s="222"/>
      <c r="P2323" s="222"/>
      <c r="Q2323" s="222"/>
      <c r="R2323" s="223"/>
      <c r="S2323" s="223"/>
      <c r="T2323" s="223"/>
      <c r="U2323" s="223"/>
      <c r="V2323" s="223"/>
      <c r="W2323" s="223"/>
      <c r="X2323" s="223"/>
      <c r="Y2323" s="223"/>
      <c r="Z2323" s="212"/>
      <c r="AA2323" s="212"/>
      <c r="AB2323" s="212"/>
      <c r="AC2323" s="212"/>
      <c r="AD2323" s="212"/>
      <c r="AE2323" s="212"/>
      <c r="AF2323" s="212"/>
      <c r="AG2323" s="212" t="s">
        <v>289</v>
      </c>
      <c r="AH2323" s="212">
        <v>0</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3" x14ac:dyDescent="0.2">
      <c r="A2324" s="219"/>
      <c r="B2324" s="220"/>
      <c r="C2324" s="247" t="s">
        <v>775</v>
      </c>
      <c r="D2324" s="225"/>
      <c r="E2324" s="226">
        <v>35.799999999999997</v>
      </c>
      <c r="F2324" s="223"/>
      <c r="G2324" s="223"/>
      <c r="H2324" s="223"/>
      <c r="I2324" s="223"/>
      <c r="J2324" s="223"/>
      <c r="K2324" s="223"/>
      <c r="L2324" s="223"/>
      <c r="M2324" s="223"/>
      <c r="N2324" s="222"/>
      <c r="O2324" s="222"/>
      <c r="P2324" s="222"/>
      <c r="Q2324" s="222"/>
      <c r="R2324" s="223"/>
      <c r="S2324" s="223"/>
      <c r="T2324" s="223"/>
      <c r="U2324" s="223"/>
      <c r="V2324" s="223"/>
      <c r="W2324" s="223"/>
      <c r="X2324" s="223"/>
      <c r="Y2324" s="223"/>
      <c r="Z2324" s="212"/>
      <c r="AA2324" s="212"/>
      <c r="AB2324" s="212"/>
      <c r="AC2324" s="212"/>
      <c r="AD2324" s="212"/>
      <c r="AE2324" s="212"/>
      <c r="AF2324" s="212"/>
      <c r="AG2324" s="212" t="s">
        <v>289</v>
      </c>
      <c r="AH2324" s="212">
        <v>0</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ht="22.5" outlineLevel="1" x14ac:dyDescent="0.2">
      <c r="A2325" s="235">
        <v>539</v>
      </c>
      <c r="B2325" s="236" t="s">
        <v>2731</v>
      </c>
      <c r="C2325" s="245" t="s">
        <v>2732</v>
      </c>
      <c r="D2325" s="237" t="s">
        <v>321</v>
      </c>
      <c r="E2325" s="238">
        <v>14.2416</v>
      </c>
      <c r="F2325" s="239"/>
      <c r="G2325" s="240">
        <f>ROUND(E2325*F2325,2)</f>
        <v>0</v>
      </c>
      <c r="H2325" s="239"/>
      <c r="I2325" s="240">
        <f>ROUND(E2325*H2325,2)</f>
        <v>0</v>
      </c>
      <c r="J2325" s="239"/>
      <c r="K2325" s="240">
        <f>ROUND(E2325*J2325,2)</f>
        <v>0</v>
      </c>
      <c r="L2325" s="240">
        <v>21</v>
      </c>
      <c r="M2325" s="240">
        <f>G2325*(1+L2325/100)</f>
        <v>0</v>
      </c>
      <c r="N2325" s="238">
        <v>1.6000000000000001E-4</v>
      </c>
      <c r="O2325" s="238">
        <f>ROUND(E2325*N2325,2)</f>
        <v>0</v>
      </c>
      <c r="P2325" s="238">
        <v>0</v>
      </c>
      <c r="Q2325" s="238">
        <f>ROUND(E2325*P2325,2)</f>
        <v>0</v>
      </c>
      <c r="R2325" s="240" t="s">
        <v>2726</v>
      </c>
      <c r="S2325" s="240" t="s">
        <v>258</v>
      </c>
      <c r="T2325" s="241" t="s">
        <v>258</v>
      </c>
      <c r="U2325" s="223">
        <v>0.09</v>
      </c>
      <c r="V2325" s="223">
        <f>ROUND(E2325*U2325,2)</f>
        <v>1.28</v>
      </c>
      <c r="W2325" s="223"/>
      <c r="X2325" s="223" t="s">
        <v>297</v>
      </c>
      <c r="Y2325" s="223" t="s">
        <v>261</v>
      </c>
      <c r="Z2325" s="212"/>
      <c r="AA2325" s="212"/>
      <c r="AB2325" s="212"/>
      <c r="AC2325" s="212"/>
      <c r="AD2325" s="212"/>
      <c r="AE2325" s="212"/>
      <c r="AF2325" s="212"/>
      <c r="AG2325" s="212" t="s">
        <v>298</v>
      </c>
      <c r="AH2325" s="212"/>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2" x14ac:dyDescent="0.2">
      <c r="A2326" s="219"/>
      <c r="B2326" s="220"/>
      <c r="C2326" s="247" t="s">
        <v>2733</v>
      </c>
      <c r="D2326" s="225"/>
      <c r="E2326" s="226"/>
      <c r="F2326" s="223"/>
      <c r="G2326" s="223"/>
      <c r="H2326" s="223"/>
      <c r="I2326" s="223"/>
      <c r="J2326" s="223"/>
      <c r="K2326" s="223"/>
      <c r="L2326" s="223"/>
      <c r="M2326" s="223"/>
      <c r="N2326" s="222"/>
      <c r="O2326" s="222"/>
      <c r="P2326" s="222"/>
      <c r="Q2326" s="222"/>
      <c r="R2326" s="223"/>
      <c r="S2326" s="223"/>
      <c r="T2326" s="223"/>
      <c r="U2326" s="223"/>
      <c r="V2326" s="223"/>
      <c r="W2326" s="223"/>
      <c r="X2326" s="223"/>
      <c r="Y2326" s="223"/>
      <c r="Z2326" s="212"/>
      <c r="AA2326" s="212"/>
      <c r="AB2326" s="212"/>
      <c r="AC2326" s="212"/>
      <c r="AD2326" s="212"/>
      <c r="AE2326" s="212"/>
      <c r="AF2326" s="212"/>
      <c r="AG2326" s="212" t="s">
        <v>289</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3" x14ac:dyDescent="0.2">
      <c r="A2327" s="219"/>
      <c r="B2327" s="220"/>
      <c r="C2327" s="247" t="s">
        <v>2734</v>
      </c>
      <c r="D2327" s="225"/>
      <c r="E2327" s="226">
        <v>14.2416</v>
      </c>
      <c r="F2327" s="223"/>
      <c r="G2327" s="223"/>
      <c r="H2327" s="223"/>
      <c r="I2327" s="223"/>
      <c r="J2327" s="223"/>
      <c r="K2327" s="223"/>
      <c r="L2327" s="223"/>
      <c r="M2327" s="223"/>
      <c r="N2327" s="222"/>
      <c r="O2327" s="222"/>
      <c r="P2327" s="222"/>
      <c r="Q2327" s="222"/>
      <c r="R2327" s="223"/>
      <c r="S2327" s="223"/>
      <c r="T2327" s="223"/>
      <c r="U2327" s="223"/>
      <c r="V2327" s="223"/>
      <c r="W2327" s="223"/>
      <c r="X2327" s="223"/>
      <c r="Y2327" s="223"/>
      <c r="Z2327" s="212"/>
      <c r="AA2327" s="212"/>
      <c r="AB2327" s="212"/>
      <c r="AC2327" s="212"/>
      <c r="AD2327" s="212"/>
      <c r="AE2327" s="212"/>
      <c r="AF2327" s="212"/>
      <c r="AG2327" s="212" t="s">
        <v>289</v>
      </c>
      <c r="AH2327" s="212">
        <v>0</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1" x14ac:dyDescent="0.2">
      <c r="A2328" s="235">
        <v>540</v>
      </c>
      <c r="B2328" s="236" t="s">
        <v>2735</v>
      </c>
      <c r="C2328" s="245" t="s">
        <v>2736</v>
      </c>
      <c r="D2328" s="237" t="s">
        <v>321</v>
      </c>
      <c r="E2328" s="238">
        <v>136.29074</v>
      </c>
      <c r="F2328" s="239"/>
      <c r="G2328" s="240">
        <f>ROUND(E2328*F2328,2)</f>
        <v>0</v>
      </c>
      <c r="H2328" s="239"/>
      <c r="I2328" s="240">
        <f>ROUND(E2328*H2328,2)</f>
        <v>0</v>
      </c>
      <c r="J2328" s="239"/>
      <c r="K2328" s="240">
        <f>ROUND(E2328*J2328,2)</f>
        <v>0</v>
      </c>
      <c r="L2328" s="240">
        <v>21</v>
      </c>
      <c r="M2328" s="240">
        <f>G2328*(1+L2328/100)</f>
        <v>0</v>
      </c>
      <c r="N2328" s="238">
        <v>9.0000000000000006E-5</v>
      </c>
      <c r="O2328" s="238">
        <f>ROUND(E2328*N2328,2)</f>
        <v>0.01</v>
      </c>
      <c r="P2328" s="238">
        <v>0</v>
      </c>
      <c r="Q2328" s="238">
        <f>ROUND(E2328*P2328,2)</f>
        <v>0</v>
      </c>
      <c r="R2328" s="240" t="s">
        <v>1684</v>
      </c>
      <c r="S2328" s="240" t="s">
        <v>258</v>
      </c>
      <c r="T2328" s="241" t="s">
        <v>258</v>
      </c>
      <c r="U2328" s="223">
        <v>0.18975</v>
      </c>
      <c r="V2328" s="223">
        <f>ROUND(E2328*U2328,2)</f>
        <v>25.86</v>
      </c>
      <c r="W2328" s="223"/>
      <c r="X2328" s="223" t="s">
        <v>809</v>
      </c>
      <c r="Y2328" s="223" t="s">
        <v>261</v>
      </c>
      <c r="Z2328" s="212"/>
      <c r="AA2328" s="212"/>
      <c r="AB2328" s="212"/>
      <c r="AC2328" s="212"/>
      <c r="AD2328" s="212"/>
      <c r="AE2328" s="212"/>
      <c r="AF2328" s="212"/>
      <c r="AG2328" s="212" t="s">
        <v>810</v>
      </c>
      <c r="AH2328" s="212"/>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2" x14ac:dyDescent="0.2">
      <c r="A2329" s="219"/>
      <c r="B2329" s="220"/>
      <c r="C2329" s="247" t="s">
        <v>2737</v>
      </c>
      <c r="D2329" s="225"/>
      <c r="E2329" s="226">
        <v>12.78</v>
      </c>
      <c r="F2329" s="223"/>
      <c r="G2329" s="223"/>
      <c r="H2329" s="223"/>
      <c r="I2329" s="223"/>
      <c r="J2329" s="223"/>
      <c r="K2329" s="223"/>
      <c r="L2329" s="223"/>
      <c r="M2329" s="223"/>
      <c r="N2329" s="222"/>
      <c r="O2329" s="222"/>
      <c r="P2329" s="222"/>
      <c r="Q2329" s="222"/>
      <c r="R2329" s="223"/>
      <c r="S2329" s="223"/>
      <c r="T2329" s="223"/>
      <c r="U2329" s="223"/>
      <c r="V2329" s="223"/>
      <c r="W2329" s="223"/>
      <c r="X2329" s="223"/>
      <c r="Y2329" s="223"/>
      <c r="Z2329" s="212"/>
      <c r="AA2329" s="212"/>
      <c r="AB2329" s="212"/>
      <c r="AC2329" s="212"/>
      <c r="AD2329" s="212"/>
      <c r="AE2329" s="212"/>
      <c r="AF2329" s="212"/>
      <c r="AG2329" s="212" t="s">
        <v>289</v>
      </c>
      <c r="AH2329" s="212">
        <v>0</v>
      </c>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47" t="s">
        <v>2738</v>
      </c>
      <c r="D2330" s="225"/>
      <c r="E2330" s="226">
        <v>0.67320000000000002</v>
      </c>
      <c r="F2330" s="223"/>
      <c r="G2330" s="223"/>
      <c r="H2330" s="223"/>
      <c r="I2330" s="223"/>
      <c r="J2330" s="223"/>
      <c r="K2330" s="223"/>
      <c r="L2330" s="223"/>
      <c r="M2330" s="223"/>
      <c r="N2330" s="222"/>
      <c r="O2330" s="222"/>
      <c r="P2330" s="222"/>
      <c r="Q2330" s="222"/>
      <c r="R2330" s="223"/>
      <c r="S2330" s="223"/>
      <c r="T2330" s="223"/>
      <c r="U2330" s="223"/>
      <c r="V2330" s="223"/>
      <c r="W2330" s="223"/>
      <c r="X2330" s="223"/>
      <c r="Y2330" s="223"/>
      <c r="Z2330" s="212"/>
      <c r="AA2330" s="212"/>
      <c r="AB2330" s="212"/>
      <c r="AC2330" s="212"/>
      <c r="AD2330" s="212"/>
      <c r="AE2330" s="212"/>
      <c r="AF2330" s="212"/>
      <c r="AG2330" s="212" t="s">
        <v>289</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ht="33.75" outlineLevel="3" x14ac:dyDescent="0.2">
      <c r="A2331" s="219"/>
      <c r="B2331" s="220"/>
      <c r="C2331" s="247" t="s">
        <v>2739</v>
      </c>
      <c r="D2331" s="225"/>
      <c r="E2331" s="226">
        <v>57.010170000000002</v>
      </c>
      <c r="F2331" s="223"/>
      <c r="G2331" s="223"/>
      <c r="H2331" s="223"/>
      <c r="I2331" s="223"/>
      <c r="J2331" s="223"/>
      <c r="K2331" s="223"/>
      <c r="L2331" s="223"/>
      <c r="M2331" s="223"/>
      <c r="N2331" s="222"/>
      <c r="O2331" s="222"/>
      <c r="P2331" s="222"/>
      <c r="Q2331" s="222"/>
      <c r="R2331" s="223"/>
      <c r="S2331" s="223"/>
      <c r="T2331" s="223"/>
      <c r="U2331" s="223"/>
      <c r="V2331" s="223"/>
      <c r="W2331" s="223"/>
      <c r="X2331" s="223"/>
      <c r="Y2331" s="223"/>
      <c r="Z2331" s="212"/>
      <c r="AA2331" s="212"/>
      <c r="AB2331" s="212"/>
      <c r="AC2331" s="212"/>
      <c r="AD2331" s="212"/>
      <c r="AE2331" s="212"/>
      <c r="AF2331" s="212"/>
      <c r="AG2331" s="212" t="s">
        <v>289</v>
      </c>
      <c r="AH2331" s="212">
        <v>0</v>
      </c>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3" x14ac:dyDescent="0.2">
      <c r="A2332" s="219"/>
      <c r="B2332" s="220"/>
      <c r="C2332" s="247" t="s">
        <v>2740</v>
      </c>
      <c r="D2332" s="225"/>
      <c r="E2332" s="226">
        <v>17.251149999999999</v>
      </c>
      <c r="F2332" s="223"/>
      <c r="G2332" s="223"/>
      <c r="H2332" s="223"/>
      <c r="I2332" s="223"/>
      <c r="J2332" s="223"/>
      <c r="K2332" s="223"/>
      <c r="L2332" s="223"/>
      <c r="M2332" s="223"/>
      <c r="N2332" s="222"/>
      <c r="O2332" s="222"/>
      <c r="P2332" s="222"/>
      <c r="Q2332" s="222"/>
      <c r="R2332" s="223"/>
      <c r="S2332" s="223"/>
      <c r="T2332" s="223"/>
      <c r="U2332" s="223"/>
      <c r="V2332" s="223"/>
      <c r="W2332" s="223"/>
      <c r="X2332" s="223"/>
      <c r="Y2332" s="223"/>
      <c r="Z2332" s="212"/>
      <c r="AA2332" s="212"/>
      <c r="AB2332" s="212"/>
      <c r="AC2332" s="212"/>
      <c r="AD2332" s="212"/>
      <c r="AE2332" s="212"/>
      <c r="AF2332" s="212"/>
      <c r="AG2332" s="212" t="s">
        <v>289</v>
      </c>
      <c r="AH2332" s="212">
        <v>0</v>
      </c>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3" x14ac:dyDescent="0.2">
      <c r="A2333" s="219"/>
      <c r="B2333" s="220"/>
      <c r="C2333" s="247" t="s">
        <v>2741</v>
      </c>
      <c r="D2333" s="225"/>
      <c r="E2333" s="226">
        <v>15.760899999999999</v>
      </c>
      <c r="F2333" s="223"/>
      <c r="G2333" s="223"/>
      <c r="H2333" s="223"/>
      <c r="I2333" s="223"/>
      <c r="J2333" s="223"/>
      <c r="K2333" s="223"/>
      <c r="L2333" s="223"/>
      <c r="M2333" s="223"/>
      <c r="N2333" s="222"/>
      <c r="O2333" s="222"/>
      <c r="P2333" s="222"/>
      <c r="Q2333" s="222"/>
      <c r="R2333" s="223"/>
      <c r="S2333" s="223"/>
      <c r="T2333" s="223"/>
      <c r="U2333" s="223"/>
      <c r="V2333" s="223"/>
      <c r="W2333" s="223"/>
      <c r="X2333" s="223"/>
      <c r="Y2333" s="223"/>
      <c r="Z2333" s="212"/>
      <c r="AA2333" s="212"/>
      <c r="AB2333" s="212"/>
      <c r="AC2333" s="212"/>
      <c r="AD2333" s="212"/>
      <c r="AE2333" s="212"/>
      <c r="AF2333" s="212"/>
      <c r="AG2333" s="212" t="s">
        <v>289</v>
      </c>
      <c r="AH2333" s="212">
        <v>0</v>
      </c>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3" x14ac:dyDescent="0.2">
      <c r="A2334" s="219"/>
      <c r="B2334" s="220"/>
      <c r="C2334" s="247" t="s">
        <v>2742</v>
      </c>
      <c r="D2334" s="225"/>
      <c r="E2334" s="226">
        <v>32.81532</v>
      </c>
      <c r="F2334" s="223"/>
      <c r="G2334" s="223"/>
      <c r="H2334" s="223"/>
      <c r="I2334" s="223"/>
      <c r="J2334" s="223"/>
      <c r="K2334" s="223"/>
      <c r="L2334" s="223"/>
      <c r="M2334" s="223"/>
      <c r="N2334" s="222"/>
      <c r="O2334" s="222"/>
      <c r="P2334" s="222"/>
      <c r="Q2334" s="222"/>
      <c r="R2334" s="223"/>
      <c r="S2334" s="223"/>
      <c r="T2334" s="223"/>
      <c r="U2334" s="223"/>
      <c r="V2334" s="223"/>
      <c r="W2334" s="223"/>
      <c r="X2334" s="223"/>
      <c r="Y2334" s="223"/>
      <c r="Z2334" s="212"/>
      <c r="AA2334" s="212"/>
      <c r="AB2334" s="212"/>
      <c r="AC2334" s="212"/>
      <c r="AD2334" s="212"/>
      <c r="AE2334" s="212"/>
      <c r="AF2334" s="212"/>
      <c r="AG2334" s="212" t="s">
        <v>289</v>
      </c>
      <c r="AH2334" s="212">
        <v>0</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1" x14ac:dyDescent="0.2">
      <c r="A2335" s="235">
        <v>541</v>
      </c>
      <c r="B2335" s="236" t="s">
        <v>2743</v>
      </c>
      <c r="C2335" s="245" t="s">
        <v>2744</v>
      </c>
      <c r="D2335" s="237" t="s">
        <v>321</v>
      </c>
      <c r="E2335" s="238">
        <v>30.462250000000001</v>
      </c>
      <c r="F2335" s="239"/>
      <c r="G2335" s="240">
        <f>ROUND(E2335*F2335,2)</f>
        <v>0</v>
      </c>
      <c r="H2335" s="239"/>
      <c r="I2335" s="240">
        <f>ROUND(E2335*H2335,2)</f>
        <v>0</v>
      </c>
      <c r="J2335" s="239"/>
      <c r="K2335" s="240">
        <f>ROUND(E2335*J2335,2)</f>
        <v>0</v>
      </c>
      <c r="L2335" s="240">
        <v>21</v>
      </c>
      <c r="M2335" s="240">
        <f>G2335*(1+L2335/100)</f>
        <v>0</v>
      </c>
      <c r="N2335" s="238">
        <v>3.2000000000000003E-4</v>
      </c>
      <c r="O2335" s="238">
        <f>ROUND(E2335*N2335,2)</f>
        <v>0.01</v>
      </c>
      <c r="P2335" s="238">
        <v>0</v>
      </c>
      <c r="Q2335" s="238">
        <f>ROUND(E2335*P2335,2)</f>
        <v>0</v>
      </c>
      <c r="R2335" s="240" t="s">
        <v>1684</v>
      </c>
      <c r="S2335" s="240" t="s">
        <v>258</v>
      </c>
      <c r="T2335" s="241" t="s">
        <v>258</v>
      </c>
      <c r="U2335" s="223">
        <v>0.43675000000000003</v>
      </c>
      <c r="V2335" s="223">
        <f>ROUND(E2335*U2335,2)</f>
        <v>13.3</v>
      </c>
      <c r="W2335" s="223"/>
      <c r="X2335" s="223" t="s">
        <v>809</v>
      </c>
      <c r="Y2335" s="223" t="s">
        <v>261</v>
      </c>
      <c r="Z2335" s="212"/>
      <c r="AA2335" s="212"/>
      <c r="AB2335" s="212"/>
      <c r="AC2335" s="212"/>
      <c r="AD2335" s="212"/>
      <c r="AE2335" s="212"/>
      <c r="AF2335" s="212"/>
      <c r="AG2335" s="212" t="s">
        <v>810</v>
      </c>
      <c r="AH2335" s="212"/>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ht="45" outlineLevel="2" x14ac:dyDescent="0.2">
      <c r="A2336" s="219"/>
      <c r="B2336" s="220"/>
      <c r="C2336" s="247" t="s">
        <v>2745</v>
      </c>
      <c r="D2336" s="225"/>
      <c r="E2336" s="226">
        <v>30.462250000000001</v>
      </c>
      <c r="F2336" s="223"/>
      <c r="G2336" s="223"/>
      <c r="H2336" s="223"/>
      <c r="I2336" s="223"/>
      <c r="J2336" s="223"/>
      <c r="K2336" s="223"/>
      <c r="L2336" s="223"/>
      <c r="M2336" s="223"/>
      <c r="N2336" s="222"/>
      <c r="O2336" s="222"/>
      <c r="P2336" s="222"/>
      <c r="Q2336" s="222"/>
      <c r="R2336" s="223"/>
      <c r="S2336" s="223"/>
      <c r="T2336" s="223"/>
      <c r="U2336" s="223"/>
      <c r="V2336" s="223"/>
      <c r="W2336" s="223"/>
      <c r="X2336" s="223"/>
      <c r="Y2336" s="223"/>
      <c r="Z2336" s="212"/>
      <c r="AA2336" s="212"/>
      <c r="AB2336" s="212"/>
      <c r="AC2336" s="212"/>
      <c r="AD2336" s="212"/>
      <c r="AE2336" s="212"/>
      <c r="AF2336" s="212"/>
      <c r="AG2336" s="212" t="s">
        <v>289</v>
      </c>
      <c r="AH2336" s="212">
        <v>0</v>
      </c>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x14ac:dyDescent="0.2">
      <c r="A2337" s="228" t="s">
        <v>253</v>
      </c>
      <c r="B2337" s="229" t="s">
        <v>207</v>
      </c>
      <c r="C2337" s="244" t="s">
        <v>208</v>
      </c>
      <c r="D2337" s="230"/>
      <c r="E2337" s="231"/>
      <c r="F2337" s="232"/>
      <c r="G2337" s="232">
        <f>SUMIF(AG2338:AG2375,"&lt;&gt;NOR",G2338:G2375)</f>
        <v>0</v>
      </c>
      <c r="H2337" s="232"/>
      <c r="I2337" s="232">
        <f>SUM(I2338:I2375)</f>
        <v>0</v>
      </c>
      <c r="J2337" s="232"/>
      <c r="K2337" s="232">
        <f>SUM(K2338:K2375)</f>
        <v>0</v>
      </c>
      <c r="L2337" s="232"/>
      <c r="M2337" s="232">
        <f>SUM(M2338:M2375)</f>
        <v>0</v>
      </c>
      <c r="N2337" s="231"/>
      <c r="O2337" s="231">
        <f>SUM(O2338:O2375)</f>
        <v>0.66</v>
      </c>
      <c r="P2337" s="231"/>
      <c r="Q2337" s="231">
        <f>SUM(Q2338:Q2375)</f>
        <v>0</v>
      </c>
      <c r="R2337" s="232"/>
      <c r="S2337" s="232"/>
      <c r="T2337" s="233"/>
      <c r="U2337" s="227"/>
      <c r="V2337" s="227">
        <f>SUM(V2338:V2375)</f>
        <v>230.94</v>
      </c>
      <c r="W2337" s="227"/>
      <c r="X2337" s="227"/>
      <c r="Y2337" s="227"/>
      <c r="AG2337" t="s">
        <v>254</v>
      </c>
    </row>
    <row r="2338" spans="1:60" outlineLevel="1" x14ac:dyDescent="0.2">
      <c r="A2338" s="257">
        <v>542</v>
      </c>
      <c r="B2338" s="258" t="s">
        <v>2746</v>
      </c>
      <c r="C2338" s="268" t="s">
        <v>2747</v>
      </c>
      <c r="D2338" s="259" t="s">
        <v>321</v>
      </c>
      <c r="E2338" s="260">
        <v>1340.00998</v>
      </c>
      <c r="F2338" s="261"/>
      <c r="G2338" s="262">
        <f>ROUND(E2338*F2338,2)</f>
        <v>0</v>
      </c>
      <c r="H2338" s="261"/>
      <c r="I2338" s="262">
        <f>ROUND(E2338*H2338,2)</f>
        <v>0</v>
      </c>
      <c r="J2338" s="261"/>
      <c r="K2338" s="262">
        <f>ROUND(E2338*J2338,2)</f>
        <v>0</v>
      </c>
      <c r="L2338" s="262">
        <v>21</v>
      </c>
      <c r="M2338" s="262">
        <f>G2338*(1+L2338/100)</f>
        <v>0</v>
      </c>
      <c r="N2338" s="260">
        <v>5.0000000000000002E-5</v>
      </c>
      <c r="O2338" s="260">
        <f>ROUND(E2338*N2338,2)</f>
        <v>7.0000000000000007E-2</v>
      </c>
      <c r="P2338" s="260">
        <v>0</v>
      </c>
      <c r="Q2338" s="260">
        <f>ROUND(E2338*P2338,2)</f>
        <v>0</v>
      </c>
      <c r="R2338" s="262" t="s">
        <v>1571</v>
      </c>
      <c r="S2338" s="262" t="s">
        <v>258</v>
      </c>
      <c r="T2338" s="263" t="s">
        <v>258</v>
      </c>
      <c r="U2338" s="223">
        <v>3.2480000000000002E-2</v>
      </c>
      <c r="V2338" s="223">
        <f>ROUND(E2338*U2338,2)</f>
        <v>43.52</v>
      </c>
      <c r="W2338" s="223"/>
      <c r="X2338" s="223" t="s">
        <v>297</v>
      </c>
      <c r="Y2338" s="223" t="s">
        <v>261</v>
      </c>
      <c r="Z2338" s="212"/>
      <c r="AA2338" s="212"/>
      <c r="AB2338" s="212"/>
      <c r="AC2338" s="212"/>
      <c r="AD2338" s="212"/>
      <c r="AE2338" s="212"/>
      <c r="AF2338" s="212"/>
      <c r="AG2338" s="212" t="s">
        <v>298</v>
      </c>
      <c r="AH2338" s="212"/>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1" x14ac:dyDescent="0.2">
      <c r="A2339" s="235">
        <v>543</v>
      </c>
      <c r="B2339" s="236" t="s">
        <v>2748</v>
      </c>
      <c r="C2339" s="245" t="s">
        <v>2749</v>
      </c>
      <c r="D2339" s="237" t="s">
        <v>321</v>
      </c>
      <c r="E2339" s="238">
        <v>1340.00998</v>
      </c>
      <c r="F2339" s="239"/>
      <c r="G2339" s="240">
        <f>ROUND(E2339*F2339,2)</f>
        <v>0</v>
      </c>
      <c r="H2339" s="239"/>
      <c r="I2339" s="240">
        <f>ROUND(E2339*H2339,2)</f>
        <v>0</v>
      </c>
      <c r="J2339" s="239"/>
      <c r="K2339" s="240">
        <f>ROUND(E2339*J2339,2)</f>
        <v>0</v>
      </c>
      <c r="L2339" s="240">
        <v>21</v>
      </c>
      <c r="M2339" s="240">
        <f>G2339*(1+L2339/100)</f>
        <v>0</v>
      </c>
      <c r="N2339" s="238">
        <v>3.2000000000000003E-4</v>
      </c>
      <c r="O2339" s="238">
        <f>ROUND(E2339*N2339,2)</f>
        <v>0.43</v>
      </c>
      <c r="P2339" s="238">
        <v>0</v>
      </c>
      <c r="Q2339" s="238">
        <f>ROUND(E2339*P2339,2)</f>
        <v>0</v>
      </c>
      <c r="R2339" s="240" t="s">
        <v>1571</v>
      </c>
      <c r="S2339" s="240" t="s">
        <v>258</v>
      </c>
      <c r="T2339" s="241" t="s">
        <v>258</v>
      </c>
      <c r="U2339" s="223">
        <v>0.10191</v>
      </c>
      <c r="V2339" s="223">
        <f>ROUND(E2339*U2339,2)</f>
        <v>136.56</v>
      </c>
      <c r="W2339" s="223"/>
      <c r="X2339" s="223" t="s">
        <v>297</v>
      </c>
      <c r="Y2339" s="223" t="s">
        <v>261</v>
      </c>
      <c r="Z2339" s="212"/>
      <c r="AA2339" s="212"/>
      <c r="AB2339" s="212"/>
      <c r="AC2339" s="212"/>
      <c r="AD2339" s="212"/>
      <c r="AE2339" s="212"/>
      <c r="AF2339" s="212"/>
      <c r="AG2339" s="212" t="s">
        <v>298</v>
      </c>
      <c r="AH2339" s="212"/>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2" x14ac:dyDescent="0.2">
      <c r="A2340" s="219"/>
      <c r="B2340" s="220"/>
      <c r="C2340" s="247" t="s">
        <v>2750</v>
      </c>
      <c r="D2340" s="225"/>
      <c r="E2340" s="226"/>
      <c r="F2340" s="223"/>
      <c r="G2340" s="223"/>
      <c r="H2340" s="223"/>
      <c r="I2340" s="223"/>
      <c r="J2340" s="223"/>
      <c r="K2340" s="223"/>
      <c r="L2340" s="223"/>
      <c r="M2340" s="223"/>
      <c r="N2340" s="222"/>
      <c r="O2340" s="222"/>
      <c r="P2340" s="222"/>
      <c r="Q2340" s="222"/>
      <c r="R2340" s="223"/>
      <c r="S2340" s="223"/>
      <c r="T2340" s="223"/>
      <c r="U2340" s="223"/>
      <c r="V2340" s="223"/>
      <c r="W2340" s="223"/>
      <c r="X2340" s="223"/>
      <c r="Y2340" s="223"/>
      <c r="Z2340" s="212"/>
      <c r="AA2340" s="212"/>
      <c r="AB2340" s="212"/>
      <c r="AC2340" s="212"/>
      <c r="AD2340" s="212"/>
      <c r="AE2340" s="212"/>
      <c r="AF2340" s="212"/>
      <c r="AG2340" s="212" t="s">
        <v>289</v>
      </c>
      <c r="AH2340" s="212">
        <v>0</v>
      </c>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3" x14ac:dyDescent="0.2">
      <c r="A2341" s="219"/>
      <c r="B2341" s="220"/>
      <c r="C2341" s="247" t="s">
        <v>2751</v>
      </c>
      <c r="D2341" s="225"/>
      <c r="E2341" s="226">
        <v>79.900000000000006</v>
      </c>
      <c r="F2341" s="223"/>
      <c r="G2341" s="223"/>
      <c r="H2341" s="223"/>
      <c r="I2341" s="223"/>
      <c r="J2341" s="223"/>
      <c r="K2341" s="223"/>
      <c r="L2341" s="223"/>
      <c r="M2341" s="223"/>
      <c r="N2341" s="222"/>
      <c r="O2341" s="222"/>
      <c r="P2341" s="222"/>
      <c r="Q2341" s="222"/>
      <c r="R2341" s="223"/>
      <c r="S2341" s="223"/>
      <c r="T2341" s="223"/>
      <c r="U2341" s="223"/>
      <c r="V2341" s="223"/>
      <c r="W2341" s="223"/>
      <c r="X2341" s="223"/>
      <c r="Y2341" s="223"/>
      <c r="Z2341" s="212"/>
      <c r="AA2341" s="212"/>
      <c r="AB2341" s="212"/>
      <c r="AC2341" s="212"/>
      <c r="AD2341" s="212"/>
      <c r="AE2341" s="212"/>
      <c r="AF2341" s="212"/>
      <c r="AG2341" s="212" t="s">
        <v>289</v>
      </c>
      <c r="AH2341" s="212">
        <v>5</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3" x14ac:dyDescent="0.2">
      <c r="A2342" s="219"/>
      <c r="B2342" s="220"/>
      <c r="C2342" s="247" t="s">
        <v>2752</v>
      </c>
      <c r="D2342" s="225"/>
      <c r="E2342" s="226">
        <v>20.5</v>
      </c>
      <c r="F2342" s="223"/>
      <c r="G2342" s="223"/>
      <c r="H2342" s="223"/>
      <c r="I2342" s="223"/>
      <c r="J2342" s="223"/>
      <c r="K2342" s="223"/>
      <c r="L2342" s="223"/>
      <c r="M2342" s="223"/>
      <c r="N2342" s="222"/>
      <c r="O2342" s="222"/>
      <c r="P2342" s="222"/>
      <c r="Q2342" s="222"/>
      <c r="R2342" s="223"/>
      <c r="S2342" s="223"/>
      <c r="T2342" s="223"/>
      <c r="U2342" s="223"/>
      <c r="V2342" s="223"/>
      <c r="W2342" s="223"/>
      <c r="X2342" s="223"/>
      <c r="Y2342" s="223"/>
      <c r="Z2342" s="212"/>
      <c r="AA2342" s="212"/>
      <c r="AB2342" s="212"/>
      <c r="AC2342" s="212"/>
      <c r="AD2342" s="212"/>
      <c r="AE2342" s="212"/>
      <c r="AF2342" s="212"/>
      <c r="AG2342" s="212" t="s">
        <v>289</v>
      </c>
      <c r="AH2342" s="212">
        <v>5</v>
      </c>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3" x14ac:dyDescent="0.2">
      <c r="A2343" s="219"/>
      <c r="B2343" s="220"/>
      <c r="C2343" s="247" t="s">
        <v>2753</v>
      </c>
      <c r="D2343" s="225"/>
      <c r="E2343" s="226">
        <v>112.7</v>
      </c>
      <c r="F2343" s="223"/>
      <c r="G2343" s="223"/>
      <c r="H2343" s="223"/>
      <c r="I2343" s="223"/>
      <c r="J2343" s="223"/>
      <c r="K2343" s="223"/>
      <c r="L2343" s="223"/>
      <c r="M2343" s="223"/>
      <c r="N2343" s="222"/>
      <c r="O2343" s="222"/>
      <c r="P2343" s="222"/>
      <c r="Q2343" s="222"/>
      <c r="R2343" s="223"/>
      <c r="S2343" s="223"/>
      <c r="T2343" s="223"/>
      <c r="U2343" s="223"/>
      <c r="V2343" s="223"/>
      <c r="W2343" s="223"/>
      <c r="X2343" s="223"/>
      <c r="Y2343" s="223"/>
      <c r="Z2343" s="212"/>
      <c r="AA2343" s="212"/>
      <c r="AB2343" s="212"/>
      <c r="AC2343" s="212"/>
      <c r="AD2343" s="212"/>
      <c r="AE2343" s="212"/>
      <c r="AF2343" s="212"/>
      <c r="AG2343" s="212" t="s">
        <v>289</v>
      </c>
      <c r="AH2343" s="212">
        <v>5</v>
      </c>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3" x14ac:dyDescent="0.2">
      <c r="A2344" s="219"/>
      <c r="B2344" s="220"/>
      <c r="C2344" s="247" t="s">
        <v>2754</v>
      </c>
      <c r="D2344" s="225"/>
      <c r="E2344" s="226">
        <v>11.77</v>
      </c>
      <c r="F2344" s="223"/>
      <c r="G2344" s="223"/>
      <c r="H2344" s="223"/>
      <c r="I2344" s="223"/>
      <c r="J2344" s="223"/>
      <c r="K2344" s="223"/>
      <c r="L2344" s="223"/>
      <c r="M2344" s="223"/>
      <c r="N2344" s="222"/>
      <c r="O2344" s="222"/>
      <c r="P2344" s="222"/>
      <c r="Q2344" s="222"/>
      <c r="R2344" s="223"/>
      <c r="S2344" s="223"/>
      <c r="T2344" s="223"/>
      <c r="U2344" s="223"/>
      <c r="V2344" s="223"/>
      <c r="W2344" s="223"/>
      <c r="X2344" s="223"/>
      <c r="Y2344" s="223"/>
      <c r="Z2344" s="212"/>
      <c r="AA2344" s="212"/>
      <c r="AB2344" s="212"/>
      <c r="AC2344" s="212"/>
      <c r="AD2344" s="212"/>
      <c r="AE2344" s="212"/>
      <c r="AF2344" s="212"/>
      <c r="AG2344" s="212" t="s">
        <v>289</v>
      </c>
      <c r="AH2344" s="212">
        <v>5</v>
      </c>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3" x14ac:dyDescent="0.2">
      <c r="A2345" s="219"/>
      <c r="B2345" s="220"/>
      <c r="C2345" s="247" t="s">
        <v>2755</v>
      </c>
      <c r="D2345" s="225"/>
      <c r="E2345" s="226">
        <v>88.32</v>
      </c>
      <c r="F2345" s="223"/>
      <c r="G2345" s="223"/>
      <c r="H2345" s="223"/>
      <c r="I2345" s="223"/>
      <c r="J2345" s="223"/>
      <c r="K2345" s="223"/>
      <c r="L2345" s="223"/>
      <c r="M2345" s="223"/>
      <c r="N2345" s="222"/>
      <c r="O2345" s="222"/>
      <c r="P2345" s="222"/>
      <c r="Q2345" s="222"/>
      <c r="R2345" s="223"/>
      <c r="S2345" s="223"/>
      <c r="T2345" s="223"/>
      <c r="U2345" s="223"/>
      <c r="V2345" s="223"/>
      <c r="W2345" s="223"/>
      <c r="X2345" s="223"/>
      <c r="Y2345" s="223"/>
      <c r="Z2345" s="212"/>
      <c r="AA2345" s="212"/>
      <c r="AB2345" s="212"/>
      <c r="AC2345" s="212"/>
      <c r="AD2345" s="212"/>
      <c r="AE2345" s="212"/>
      <c r="AF2345" s="212"/>
      <c r="AG2345" s="212" t="s">
        <v>289</v>
      </c>
      <c r="AH2345" s="212">
        <v>5</v>
      </c>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3" x14ac:dyDescent="0.2">
      <c r="A2346" s="219"/>
      <c r="B2346" s="220"/>
      <c r="C2346" s="247" t="s">
        <v>2756</v>
      </c>
      <c r="D2346" s="225"/>
      <c r="E2346" s="226">
        <v>74.430000000000007</v>
      </c>
      <c r="F2346" s="223"/>
      <c r="G2346" s="223"/>
      <c r="H2346" s="223"/>
      <c r="I2346" s="223"/>
      <c r="J2346" s="223"/>
      <c r="K2346" s="223"/>
      <c r="L2346" s="223"/>
      <c r="M2346" s="223"/>
      <c r="N2346" s="222"/>
      <c r="O2346" s="222"/>
      <c r="P2346" s="222"/>
      <c r="Q2346" s="222"/>
      <c r="R2346" s="223"/>
      <c r="S2346" s="223"/>
      <c r="T2346" s="223"/>
      <c r="U2346" s="223"/>
      <c r="V2346" s="223"/>
      <c r="W2346" s="223"/>
      <c r="X2346" s="223"/>
      <c r="Y2346" s="223"/>
      <c r="Z2346" s="212"/>
      <c r="AA2346" s="212"/>
      <c r="AB2346" s="212"/>
      <c r="AC2346" s="212"/>
      <c r="AD2346" s="212"/>
      <c r="AE2346" s="212"/>
      <c r="AF2346" s="212"/>
      <c r="AG2346" s="212" t="s">
        <v>289</v>
      </c>
      <c r="AH2346" s="212">
        <v>5</v>
      </c>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3" x14ac:dyDescent="0.2">
      <c r="A2347" s="219"/>
      <c r="B2347" s="220"/>
      <c r="C2347" s="247" t="s">
        <v>2757</v>
      </c>
      <c r="D2347" s="225"/>
      <c r="E2347" s="226">
        <v>165.45</v>
      </c>
      <c r="F2347" s="223"/>
      <c r="G2347" s="223"/>
      <c r="H2347" s="223"/>
      <c r="I2347" s="223"/>
      <c r="J2347" s="223"/>
      <c r="K2347" s="223"/>
      <c r="L2347" s="223"/>
      <c r="M2347" s="223"/>
      <c r="N2347" s="222"/>
      <c r="O2347" s="222"/>
      <c r="P2347" s="222"/>
      <c r="Q2347" s="222"/>
      <c r="R2347" s="223"/>
      <c r="S2347" s="223"/>
      <c r="T2347" s="223"/>
      <c r="U2347" s="223"/>
      <c r="V2347" s="223"/>
      <c r="W2347" s="223"/>
      <c r="X2347" s="223"/>
      <c r="Y2347" s="223"/>
      <c r="Z2347" s="212"/>
      <c r="AA2347" s="212"/>
      <c r="AB2347" s="212"/>
      <c r="AC2347" s="212"/>
      <c r="AD2347" s="212"/>
      <c r="AE2347" s="212"/>
      <c r="AF2347" s="212"/>
      <c r="AG2347" s="212" t="s">
        <v>289</v>
      </c>
      <c r="AH2347" s="212">
        <v>5</v>
      </c>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ht="22.5" outlineLevel="3" x14ac:dyDescent="0.2">
      <c r="A2348" s="219"/>
      <c r="B2348" s="220"/>
      <c r="C2348" s="247" t="s">
        <v>2758</v>
      </c>
      <c r="D2348" s="225"/>
      <c r="E2348" s="226">
        <v>14.968</v>
      </c>
      <c r="F2348" s="223"/>
      <c r="G2348" s="223"/>
      <c r="H2348" s="223"/>
      <c r="I2348" s="223"/>
      <c r="J2348" s="223"/>
      <c r="K2348" s="223"/>
      <c r="L2348" s="223"/>
      <c r="M2348" s="223"/>
      <c r="N2348" s="222"/>
      <c r="O2348" s="222"/>
      <c r="P2348" s="222"/>
      <c r="Q2348" s="222"/>
      <c r="R2348" s="223"/>
      <c r="S2348" s="223"/>
      <c r="T2348" s="223"/>
      <c r="U2348" s="223"/>
      <c r="V2348" s="223"/>
      <c r="W2348" s="223"/>
      <c r="X2348" s="223"/>
      <c r="Y2348" s="223"/>
      <c r="Z2348" s="212"/>
      <c r="AA2348" s="212"/>
      <c r="AB2348" s="212"/>
      <c r="AC2348" s="212"/>
      <c r="AD2348" s="212"/>
      <c r="AE2348" s="212"/>
      <c r="AF2348" s="212"/>
      <c r="AG2348" s="212" t="s">
        <v>289</v>
      </c>
      <c r="AH2348" s="212">
        <v>0</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ht="33.75" outlineLevel="3" x14ac:dyDescent="0.2">
      <c r="A2349" s="219"/>
      <c r="B2349" s="220"/>
      <c r="C2349" s="247" t="s">
        <v>2759</v>
      </c>
      <c r="D2349" s="225"/>
      <c r="E2349" s="226">
        <v>91.6143</v>
      </c>
      <c r="F2349" s="223"/>
      <c r="G2349" s="223"/>
      <c r="H2349" s="223"/>
      <c r="I2349" s="223"/>
      <c r="J2349" s="223"/>
      <c r="K2349" s="223"/>
      <c r="L2349" s="223"/>
      <c r="M2349" s="223"/>
      <c r="N2349" s="222"/>
      <c r="O2349" s="222"/>
      <c r="P2349" s="222"/>
      <c r="Q2349" s="222"/>
      <c r="R2349" s="223"/>
      <c r="S2349" s="223"/>
      <c r="T2349" s="223"/>
      <c r="U2349" s="223"/>
      <c r="V2349" s="223"/>
      <c r="W2349" s="223"/>
      <c r="X2349" s="223"/>
      <c r="Y2349" s="223"/>
      <c r="Z2349" s="212"/>
      <c r="AA2349" s="212"/>
      <c r="AB2349" s="212"/>
      <c r="AC2349" s="212"/>
      <c r="AD2349" s="212"/>
      <c r="AE2349" s="212"/>
      <c r="AF2349" s="212"/>
      <c r="AG2349" s="212" t="s">
        <v>289</v>
      </c>
      <c r="AH2349" s="212">
        <v>0</v>
      </c>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ht="33.75" outlineLevel="3" x14ac:dyDescent="0.2">
      <c r="A2350" s="219"/>
      <c r="B2350" s="220"/>
      <c r="C2350" s="247" t="s">
        <v>2760</v>
      </c>
      <c r="D2350" s="225"/>
      <c r="E2350" s="226">
        <v>96.729950000000002</v>
      </c>
      <c r="F2350" s="223"/>
      <c r="G2350" s="223"/>
      <c r="H2350" s="223"/>
      <c r="I2350" s="223"/>
      <c r="J2350" s="223"/>
      <c r="K2350" s="223"/>
      <c r="L2350" s="223"/>
      <c r="M2350" s="223"/>
      <c r="N2350" s="222"/>
      <c r="O2350" s="222"/>
      <c r="P2350" s="222"/>
      <c r="Q2350" s="222"/>
      <c r="R2350" s="223"/>
      <c r="S2350" s="223"/>
      <c r="T2350" s="223"/>
      <c r="U2350" s="223"/>
      <c r="V2350" s="223"/>
      <c r="W2350" s="223"/>
      <c r="X2350" s="223"/>
      <c r="Y2350" s="223"/>
      <c r="Z2350" s="212"/>
      <c r="AA2350" s="212"/>
      <c r="AB2350" s="212"/>
      <c r="AC2350" s="212"/>
      <c r="AD2350" s="212"/>
      <c r="AE2350" s="212"/>
      <c r="AF2350" s="212"/>
      <c r="AG2350" s="212" t="s">
        <v>289</v>
      </c>
      <c r="AH2350" s="212">
        <v>0</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3" x14ac:dyDescent="0.2">
      <c r="A2351" s="219"/>
      <c r="B2351" s="220"/>
      <c r="C2351" s="247" t="s">
        <v>2761</v>
      </c>
      <c r="D2351" s="225"/>
      <c r="E2351" s="226">
        <v>11.8385</v>
      </c>
      <c r="F2351" s="223"/>
      <c r="G2351" s="223"/>
      <c r="H2351" s="223"/>
      <c r="I2351" s="223"/>
      <c r="J2351" s="223"/>
      <c r="K2351" s="223"/>
      <c r="L2351" s="223"/>
      <c r="M2351" s="223"/>
      <c r="N2351" s="222"/>
      <c r="O2351" s="222"/>
      <c r="P2351" s="222"/>
      <c r="Q2351" s="222"/>
      <c r="R2351" s="223"/>
      <c r="S2351" s="223"/>
      <c r="T2351" s="223"/>
      <c r="U2351" s="223"/>
      <c r="V2351" s="223"/>
      <c r="W2351" s="223"/>
      <c r="X2351" s="223"/>
      <c r="Y2351" s="223"/>
      <c r="Z2351" s="212"/>
      <c r="AA2351" s="212"/>
      <c r="AB2351" s="212"/>
      <c r="AC2351" s="212"/>
      <c r="AD2351" s="212"/>
      <c r="AE2351" s="212"/>
      <c r="AF2351" s="212"/>
      <c r="AG2351" s="212" t="s">
        <v>289</v>
      </c>
      <c r="AH2351" s="212">
        <v>0</v>
      </c>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3" x14ac:dyDescent="0.2">
      <c r="A2352" s="219"/>
      <c r="B2352" s="220"/>
      <c r="C2352" s="247" t="s">
        <v>2762</v>
      </c>
      <c r="D2352" s="225"/>
      <c r="E2352" s="226">
        <v>15.20125</v>
      </c>
      <c r="F2352" s="223"/>
      <c r="G2352" s="223"/>
      <c r="H2352" s="223"/>
      <c r="I2352" s="223"/>
      <c r="J2352" s="223"/>
      <c r="K2352" s="223"/>
      <c r="L2352" s="223"/>
      <c r="M2352" s="223"/>
      <c r="N2352" s="222"/>
      <c r="O2352" s="222"/>
      <c r="P2352" s="222"/>
      <c r="Q2352" s="222"/>
      <c r="R2352" s="223"/>
      <c r="S2352" s="223"/>
      <c r="T2352" s="223"/>
      <c r="U2352" s="223"/>
      <c r="V2352" s="223"/>
      <c r="W2352" s="223"/>
      <c r="X2352" s="223"/>
      <c r="Y2352" s="223"/>
      <c r="Z2352" s="212"/>
      <c r="AA2352" s="212"/>
      <c r="AB2352" s="212"/>
      <c r="AC2352" s="212"/>
      <c r="AD2352" s="212"/>
      <c r="AE2352" s="212"/>
      <c r="AF2352" s="212"/>
      <c r="AG2352" s="212" t="s">
        <v>289</v>
      </c>
      <c r="AH2352" s="212">
        <v>0</v>
      </c>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3" x14ac:dyDescent="0.2">
      <c r="A2353" s="219"/>
      <c r="B2353" s="220"/>
      <c r="C2353" s="247" t="s">
        <v>2763</v>
      </c>
      <c r="D2353" s="225"/>
      <c r="E2353" s="226">
        <v>19.360250000000001</v>
      </c>
      <c r="F2353" s="223"/>
      <c r="G2353" s="223"/>
      <c r="H2353" s="223"/>
      <c r="I2353" s="223"/>
      <c r="J2353" s="223"/>
      <c r="K2353" s="223"/>
      <c r="L2353" s="223"/>
      <c r="M2353" s="223"/>
      <c r="N2353" s="222"/>
      <c r="O2353" s="222"/>
      <c r="P2353" s="222"/>
      <c r="Q2353" s="222"/>
      <c r="R2353" s="223"/>
      <c r="S2353" s="223"/>
      <c r="T2353" s="223"/>
      <c r="U2353" s="223"/>
      <c r="V2353" s="223"/>
      <c r="W2353" s="223"/>
      <c r="X2353" s="223"/>
      <c r="Y2353" s="223"/>
      <c r="Z2353" s="212"/>
      <c r="AA2353" s="212"/>
      <c r="AB2353" s="212"/>
      <c r="AC2353" s="212"/>
      <c r="AD2353" s="212"/>
      <c r="AE2353" s="212"/>
      <c r="AF2353" s="212"/>
      <c r="AG2353" s="212" t="s">
        <v>289</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ht="33.75" outlineLevel="3" x14ac:dyDescent="0.2">
      <c r="A2354" s="219"/>
      <c r="B2354" s="220"/>
      <c r="C2354" s="247" t="s">
        <v>2764</v>
      </c>
      <c r="D2354" s="225"/>
      <c r="E2354" s="226">
        <v>80.803250000000006</v>
      </c>
      <c r="F2354" s="223"/>
      <c r="G2354" s="223"/>
      <c r="H2354" s="223"/>
      <c r="I2354" s="223"/>
      <c r="J2354" s="223"/>
      <c r="K2354" s="223"/>
      <c r="L2354" s="223"/>
      <c r="M2354" s="223"/>
      <c r="N2354" s="222"/>
      <c r="O2354" s="222"/>
      <c r="P2354" s="222"/>
      <c r="Q2354" s="222"/>
      <c r="R2354" s="223"/>
      <c r="S2354" s="223"/>
      <c r="T2354" s="223"/>
      <c r="U2354" s="223"/>
      <c r="V2354" s="223"/>
      <c r="W2354" s="223"/>
      <c r="X2354" s="223"/>
      <c r="Y2354" s="223"/>
      <c r="Z2354" s="212"/>
      <c r="AA2354" s="212"/>
      <c r="AB2354" s="212"/>
      <c r="AC2354" s="212"/>
      <c r="AD2354" s="212"/>
      <c r="AE2354" s="212"/>
      <c r="AF2354" s="212"/>
      <c r="AG2354" s="212" t="s">
        <v>289</v>
      </c>
      <c r="AH2354" s="212">
        <v>0</v>
      </c>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ht="33.75" outlineLevel="3" x14ac:dyDescent="0.2">
      <c r="A2355" s="219"/>
      <c r="B2355" s="220"/>
      <c r="C2355" s="247" t="s">
        <v>2765</v>
      </c>
      <c r="D2355" s="225"/>
      <c r="E2355" s="226">
        <v>31.067900000000002</v>
      </c>
      <c r="F2355" s="223"/>
      <c r="G2355" s="223"/>
      <c r="H2355" s="223"/>
      <c r="I2355" s="223"/>
      <c r="J2355" s="223"/>
      <c r="K2355" s="223"/>
      <c r="L2355" s="223"/>
      <c r="M2355" s="223"/>
      <c r="N2355" s="222"/>
      <c r="O2355" s="222"/>
      <c r="P2355" s="222"/>
      <c r="Q2355" s="222"/>
      <c r="R2355" s="223"/>
      <c r="S2355" s="223"/>
      <c r="T2355" s="223"/>
      <c r="U2355" s="223"/>
      <c r="V2355" s="223"/>
      <c r="W2355" s="223"/>
      <c r="X2355" s="223"/>
      <c r="Y2355" s="223"/>
      <c r="Z2355" s="212"/>
      <c r="AA2355" s="212"/>
      <c r="AB2355" s="212"/>
      <c r="AC2355" s="212"/>
      <c r="AD2355" s="212"/>
      <c r="AE2355" s="212"/>
      <c r="AF2355" s="212"/>
      <c r="AG2355" s="212" t="s">
        <v>289</v>
      </c>
      <c r="AH2355" s="212">
        <v>0</v>
      </c>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ht="45" outlineLevel="3" x14ac:dyDescent="0.2">
      <c r="A2356" s="219"/>
      <c r="B2356" s="220"/>
      <c r="C2356" s="247" t="s">
        <v>2766</v>
      </c>
      <c r="D2356" s="225"/>
      <c r="E2356" s="226">
        <v>78.988349999999997</v>
      </c>
      <c r="F2356" s="223"/>
      <c r="G2356" s="223"/>
      <c r="H2356" s="223"/>
      <c r="I2356" s="223"/>
      <c r="J2356" s="223"/>
      <c r="K2356" s="223"/>
      <c r="L2356" s="223"/>
      <c r="M2356" s="223"/>
      <c r="N2356" s="222"/>
      <c r="O2356" s="222"/>
      <c r="P2356" s="222"/>
      <c r="Q2356" s="222"/>
      <c r="R2356" s="223"/>
      <c r="S2356" s="223"/>
      <c r="T2356" s="223"/>
      <c r="U2356" s="223"/>
      <c r="V2356" s="223"/>
      <c r="W2356" s="223"/>
      <c r="X2356" s="223"/>
      <c r="Y2356" s="223"/>
      <c r="Z2356" s="212"/>
      <c r="AA2356" s="212"/>
      <c r="AB2356" s="212"/>
      <c r="AC2356" s="212"/>
      <c r="AD2356" s="212"/>
      <c r="AE2356" s="212"/>
      <c r="AF2356" s="212"/>
      <c r="AG2356" s="212" t="s">
        <v>289</v>
      </c>
      <c r="AH2356" s="212">
        <v>0</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ht="33.75" outlineLevel="3" x14ac:dyDescent="0.2">
      <c r="A2357" s="219"/>
      <c r="B2357" s="220"/>
      <c r="C2357" s="247" t="s">
        <v>2767</v>
      </c>
      <c r="D2357" s="225"/>
      <c r="E2357" s="226">
        <v>66.535700000000006</v>
      </c>
      <c r="F2357" s="223"/>
      <c r="G2357" s="223"/>
      <c r="H2357" s="223"/>
      <c r="I2357" s="223"/>
      <c r="J2357" s="223"/>
      <c r="K2357" s="223"/>
      <c r="L2357" s="223"/>
      <c r="M2357" s="223"/>
      <c r="N2357" s="222"/>
      <c r="O2357" s="222"/>
      <c r="P2357" s="222"/>
      <c r="Q2357" s="222"/>
      <c r="R2357" s="223"/>
      <c r="S2357" s="223"/>
      <c r="T2357" s="223"/>
      <c r="U2357" s="223"/>
      <c r="V2357" s="223"/>
      <c r="W2357" s="223"/>
      <c r="X2357" s="223"/>
      <c r="Y2357" s="223"/>
      <c r="Z2357" s="212"/>
      <c r="AA2357" s="212"/>
      <c r="AB2357" s="212"/>
      <c r="AC2357" s="212"/>
      <c r="AD2357" s="212"/>
      <c r="AE2357" s="212"/>
      <c r="AF2357" s="212"/>
      <c r="AG2357" s="212" t="s">
        <v>289</v>
      </c>
      <c r="AH2357" s="212">
        <v>0</v>
      </c>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3" x14ac:dyDescent="0.2">
      <c r="A2358" s="219"/>
      <c r="B2358" s="220"/>
      <c r="C2358" s="247" t="s">
        <v>2768</v>
      </c>
      <c r="D2358" s="225"/>
      <c r="E2358" s="226">
        <v>5.1494999999999997</v>
      </c>
      <c r="F2358" s="223"/>
      <c r="G2358" s="223"/>
      <c r="H2358" s="223"/>
      <c r="I2358" s="223"/>
      <c r="J2358" s="223"/>
      <c r="K2358" s="223"/>
      <c r="L2358" s="223"/>
      <c r="M2358" s="223"/>
      <c r="N2358" s="222"/>
      <c r="O2358" s="222"/>
      <c r="P2358" s="222"/>
      <c r="Q2358" s="222"/>
      <c r="R2358" s="223"/>
      <c r="S2358" s="223"/>
      <c r="T2358" s="223"/>
      <c r="U2358" s="223"/>
      <c r="V2358" s="223"/>
      <c r="W2358" s="223"/>
      <c r="X2358" s="223"/>
      <c r="Y2358" s="223"/>
      <c r="Z2358" s="212"/>
      <c r="AA2358" s="212"/>
      <c r="AB2358" s="212"/>
      <c r="AC2358" s="212"/>
      <c r="AD2358" s="212"/>
      <c r="AE2358" s="212"/>
      <c r="AF2358" s="212"/>
      <c r="AG2358" s="212" t="s">
        <v>289</v>
      </c>
      <c r="AH2358" s="212">
        <v>0</v>
      </c>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ht="22.5" outlineLevel="3" x14ac:dyDescent="0.2">
      <c r="A2359" s="219"/>
      <c r="B2359" s="220"/>
      <c r="C2359" s="247" t="s">
        <v>2769</v>
      </c>
      <c r="D2359" s="225"/>
      <c r="E2359" s="226">
        <v>23.2286</v>
      </c>
      <c r="F2359" s="223"/>
      <c r="G2359" s="223"/>
      <c r="H2359" s="223"/>
      <c r="I2359" s="223"/>
      <c r="J2359" s="223"/>
      <c r="K2359" s="223"/>
      <c r="L2359" s="223"/>
      <c r="M2359" s="223"/>
      <c r="N2359" s="222"/>
      <c r="O2359" s="222"/>
      <c r="P2359" s="222"/>
      <c r="Q2359" s="222"/>
      <c r="R2359" s="223"/>
      <c r="S2359" s="223"/>
      <c r="T2359" s="223"/>
      <c r="U2359" s="223"/>
      <c r="V2359" s="223"/>
      <c r="W2359" s="223"/>
      <c r="X2359" s="223"/>
      <c r="Y2359" s="223"/>
      <c r="Z2359" s="212"/>
      <c r="AA2359" s="212"/>
      <c r="AB2359" s="212"/>
      <c r="AC2359" s="212"/>
      <c r="AD2359" s="212"/>
      <c r="AE2359" s="212"/>
      <c r="AF2359" s="212"/>
      <c r="AG2359" s="212" t="s">
        <v>289</v>
      </c>
      <c r="AH2359" s="212">
        <v>0</v>
      </c>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47" t="s">
        <v>2770</v>
      </c>
      <c r="D2360" s="225"/>
      <c r="E2360" s="226">
        <v>16.3553</v>
      </c>
      <c r="F2360" s="223"/>
      <c r="G2360" s="223"/>
      <c r="H2360" s="223"/>
      <c r="I2360" s="223"/>
      <c r="J2360" s="223"/>
      <c r="K2360" s="223"/>
      <c r="L2360" s="223"/>
      <c r="M2360" s="223"/>
      <c r="N2360" s="222"/>
      <c r="O2360" s="222"/>
      <c r="P2360" s="222"/>
      <c r="Q2360" s="222"/>
      <c r="R2360" s="223"/>
      <c r="S2360" s="223"/>
      <c r="T2360" s="223"/>
      <c r="U2360" s="223"/>
      <c r="V2360" s="223"/>
      <c r="W2360" s="223"/>
      <c r="X2360" s="223"/>
      <c r="Y2360" s="223"/>
      <c r="Z2360" s="212"/>
      <c r="AA2360" s="212"/>
      <c r="AB2360" s="212"/>
      <c r="AC2360" s="212"/>
      <c r="AD2360" s="212"/>
      <c r="AE2360" s="212"/>
      <c r="AF2360" s="212"/>
      <c r="AG2360" s="212" t="s">
        <v>289</v>
      </c>
      <c r="AH2360" s="212">
        <v>0</v>
      </c>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3" x14ac:dyDescent="0.2">
      <c r="A2361" s="219"/>
      <c r="B2361" s="220"/>
      <c r="C2361" s="247" t="s">
        <v>2771</v>
      </c>
      <c r="D2361" s="225"/>
      <c r="E2361" s="226">
        <v>49.353949999999998</v>
      </c>
      <c r="F2361" s="223"/>
      <c r="G2361" s="223"/>
      <c r="H2361" s="223"/>
      <c r="I2361" s="223"/>
      <c r="J2361" s="223"/>
      <c r="K2361" s="223"/>
      <c r="L2361" s="223"/>
      <c r="M2361" s="223"/>
      <c r="N2361" s="222"/>
      <c r="O2361" s="222"/>
      <c r="P2361" s="222"/>
      <c r="Q2361" s="222"/>
      <c r="R2361" s="223"/>
      <c r="S2361" s="223"/>
      <c r="T2361" s="223"/>
      <c r="U2361" s="223"/>
      <c r="V2361" s="223"/>
      <c r="W2361" s="223"/>
      <c r="X2361" s="223"/>
      <c r="Y2361" s="223"/>
      <c r="Z2361" s="212"/>
      <c r="AA2361" s="212"/>
      <c r="AB2361" s="212"/>
      <c r="AC2361" s="212"/>
      <c r="AD2361" s="212"/>
      <c r="AE2361" s="212"/>
      <c r="AF2361" s="212"/>
      <c r="AG2361" s="212" t="s">
        <v>289</v>
      </c>
      <c r="AH2361" s="212">
        <v>0</v>
      </c>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3" x14ac:dyDescent="0.2">
      <c r="A2362" s="219"/>
      <c r="B2362" s="220"/>
      <c r="C2362" s="247" t="s">
        <v>2772</v>
      </c>
      <c r="D2362" s="225"/>
      <c r="E2362" s="226">
        <v>69.401229999999998</v>
      </c>
      <c r="F2362" s="223"/>
      <c r="G2362" s="223"/>
      <c r="H2362" s="223"/>
      <c r="I2362" s="223"/>
      <c r="J2362" s="223"/>
      <c r="K2362" s="223"/>
      <c r="L2362" s="223"/>
      <c r="M2362" s="223"/>
      <c r="N2362" s="222"/>
      <c r="O2362" s="222"/>
      <c r="P2362" s="222"/>
      <c r="Q2362" s="222"/>
      <c r="R2362" s="223"/>
      <c r="S2362" s="223"/>
      <c r="T2362" s="223"/>
      <c r="U2362" s="223"/>
      <c r="V2362" s="223"/>
      <c r="W2362" s="223"/>
      <c r="X2362" s="223"/>
      <c r="Y2362" s="223"/>
      <c r="Z2362" s="212"/>
      <c r="AA2362" s="212"/>
      <c r="AB2362" s="212"/>
      <c r="AC2362" s="212"/>
      <c r="AD2362" s="212"/>
      <c r="AE2362" s="212"/>
      <c r="AF2362" s="212"/>
      <c r="AG2362" s="212" t="s">
        <v>289</v>
      </c>
      <c r="AH2362" s="212">
        <v>0</v>
      </c>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ht="22.5" outlineLevel="3" x14ac:dyDescent="0.2">
      <c r="A2363" s="219"/>
      <c r="B2363" s="220"/>
      <c r="C2363" s="247" t="s">
        <v>2773</v>
      </c>
      <c r="D2363" s="225"/>
      <c r="E2363" s="226">
        <v>116.34395000000001</v>
      </c>
      <c r="F2363" s="223"/>
      <c r="G2363" s="223"/>
      <c r="H2363" s="223"/>
      <c r="I2363" s="223"/>
      <c r="J2363" s="223"/>
      <c r="K2363" s="223"/>
      <c r="L2363" s="223"/>
      <c r="M2363" s="223"/>
      <c r="N2363" s="222"/>
      <c r="O2363" s="222"/>
      <c r="P2363" s="222"/>
      <c r="Q2363" s="222"/>
      <c r="R2363" s="223"/>
      <c r="S2363" s="223"/>
      <c r="T2363" s="223"/>
      <c r="U2363" s="223"/>
      <c r="V2363" s="223"/>
      <c r="W2363" s="223"/>
      <c r="X2363" s="223"/>
      <c r="Y2363" s="223"/>
      <c r="Z2363" s="212"/>
      <c r="AA2363" s="212"/>
      <c r="AB2363" s="212"/>
      <c r="AC2363" s="212"/>
      <c r="AD2363" s="212"/>
      <c r="AE2363" s="212"/>
      <c r="AF2363" s="212"/>
      <c r="AG2363" s="212" t="s">
        <v>289</v>
      </c>
      <c r="AH2363" s="212">
        <v>0</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1" x14ac:dyDescent="0.2">
      <c r="A2364" s="235">
        <v>544</v>
      </c>
      <c r="B2364" s="236" t="s">
        <v>2774</v>
      </c>
      <c r="C2364" s="245" t="s">
        <v>2775</v>
      </c>
      <c r="D2364" s="237" t="s">
        <v>321</v>
      </c>
      <c r="E2364" s="238">
        <v>378.4821</v>
      </c>
      <c r="F2364" s="239"/>
      <c r="G2364" s="240">
        <f>ROUND(E2364*F2364,2)</f>
        <v>0</v>
      </c>
      <c r="H2364" s="239"/>
      <c r="I2364" s="240">
        <f>ROUND(E2364*H2364,2)</f>
        <v>0</v>
      </c>
      <c r="J2364" s="239"/>
      <c r="K2364" s="240">
        <f>ROUND(E2364*J2364,2)</f>
        <v>0</v>
      </c>
      <c r="L2364" s="240">
        <v>21</v>
      </c>
      <c r="M2364" s="240">
        <f>G2364*(1+L2364/100)</f>
        <v>0</v>
      </c>
      <c r="N2364" s="238">
        <v>4.2000000000000002E-4</v>
      </c>
      <c r="O2364" s="238">
        <f>ROUND(E2364*N2364,2)</f>
        <v>0.16</v>
      </c>
      <c r="P2364" s="238">
        <v>0</v>
      </c>
      <c r="Q2364" s="238">
        <f>ROUND(E2364*P2364,2)</f>
        <v>0</v>
      </c>
      <c r="R2364" s="240"/>
      <c r="S2364" s="240" t="s">
        <v>649</v>
      </c>
      <c r="T2364" s="241" t="s">
        <v>259</v>
      </c>
      <c r="U2364" s="223">
        <v>0.13439000000000001</v>
      </c>
      <c r="V2364" s="223">
        <f>ROUND(E2364*U2364,2)</f>
        <v>50.86</v>
      </c>
      <c r="W2364" s="223"/>
      <c r="X2364" s="223" t="s">
        <v>809</v>
      </c>
      <c r="Y2364" s="223" t="s">
        <v>635</v>
      </c>
      <c r="Z2364" s="212"/>
      <c r="AA2364" s="212"/>
      <c r="AB2364" s="212"/>
      <c r="AC2364" s="212"/>
      <c r="AD2364" s="212"/>
      <c r="AE2364" s="212"/>
      <c r="AF2364" s="212"/>
      <c r="AG2364" s="212" t="s">
        <v>810</v>
      </c>
      <c r="AH2364" s="212"/>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2" x14ac:dyDescent="0.2">
      <c r="A2365" s="219"/>
      <c r="B2365" s="220"/>
      <c r="C2365" s="247" t="s">
        <v>715</v>
      </c>
      <c r="D2365" s="225"/>
      <c r="E2365" s="226"/>
      <c r="F2365" s="223"/>
      <c r="G2365" s="223"/>
      <c r="H2365" s="223"/>
      <c r="I2365" s="223"/>
      <c r="J2365" s="223"/>
      <c r="K2365" s="223"/>
      <c r="L2365" s="223"/>
      <c r="M2365" s="223"/>
      <c r="N2365" s="222"/>
      <c r="O2365" s="222"/>
      <c r="P2365" s="222"/>
      <c r="Q2365" s="222"/>
      <c r="R2365" s="223"/>
      <c r="S2365" s="223"/>
      <c r="T2365" s="223"/>
      <c r="U2365" s="223"/>
      <c r="V2365" s="223"/>
      <c r="W2365" s="223"/>
      <c r="X2365" s="223"/>
      <c r="Y2365" s="223"/>
      <c r="Z2365" s="212"/>
      <c r="AA2365" s="212"/>
      <c r="AB2365" s="212"/>
      <c r="AC2365" s="212"/>
      <c r="AD2365" s="212"/>
      <c r="AE2365" s="212"/>
      <c r="AF2365" s="212"/>
      <c r="AG2365" s="212" t="s">
        <v>289</v>
      </c>
      <c r="AH2365" s="212">
        <v>0</v>
      </c>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ht="33.75" outlineLevel="3" x14ac:dyDescent="0.2">
      <c r="A2366" s="219"/>
      <c r="B2366" s="220"/>
      <c r="C2366" s="247" t="s">
        <v>879</v>
      </c>
      <c r="D2366" s="225"/>
      <c r="E2366" s="226">
        <v>22.819299999999998</v>
      </c>
      <c r="F2366" s="223"/>
      <c r="G2366" s="223"/>
      <c r="H2366" s="223"/>
      <c r="I2366" s="223"/>
      <c r="J2366" s="223"/>
      <c r="K2366" s="223"/>
      <c r="L2366" s="223"/>
      <c r="M2366" s="223"/>
      <c r="N2366" s="222"/>
      <c r="O2366" s="222"/>
      <c r="P2366" s="222"/>
      <c r="Q2366" s="222"/>
      <c r="R2366" s="223"/>
      <c r="S2366" s="223"/>
      <c r="T2366" s="223"/>
      <c r="U2366" s="223"/>
      <c r="V2366" s="223"/>
      <c r="W2366" s="223"/>
      <c r="X2366" s="223"/>
      <c r="Y2366" s="223"/>
      <c r="Z2366" s="212"/>
      <c r="AA2366" s="212"/>
      <c r="AB2366" s="212"/>
      <c r="AC2366" s="212"/>
      <c r="AD2366" s="212"/>
      <c r="AE2366" s="212"/>
      <c r="AF2366" s="212"/>
      <c r="AG2366" s="212" t="s">
        <v>289</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ht="33.75" outlineLevel="3" x14ac:dyDescent="0.2">
      <c r="A2367" s="219"/>
      <c r="B2367" s="220"/>
      <c r="C2367" s="247" t="s">
        <v>880</v>
      </c>
      <c r="D2367" s="225"/>
      <c r="E2367" s="226">
        <v>29.6877</v>
      </c>
      <c r="F2367" s="223"/>
      <c r="G2367" s="223"/>
      <c r="H2367" s="223"/>
      <c r="I2367" s="223"/>
      <c r="J2367" s="223"/>
      <c r="K2367" s="223"/>
      <c r="L2367" s="223"/>
      <c r="M2367" s="223"/>
      <c r="N2367" s="222"/>
      <c r="O2367" s="222"/>
      <c r="P2367" s="222"/>
      <c r="Q2367" s="222"/>
      <c r="R2367" s="223"/>
      <c r="S2367" s="223"/>
      <c r="T2367" s="223"/>
      <c r="U2367" s="223"/>
      <c r="V2367" s="223"/>
      <c r="W2367" s="223"/>
      <c r="X2367" s="223"/>
      <c r="Y2367" s="223"/>
      <c r="Z2367" s="212"/>
      <c r="AA2367" s="212"/>
      <c r="AB2367" s="212"/>
      <c r="AC2367" s="212"/>
      <c r="AD2367" s="212"/>
      <c r="AE2367" s="212"/>
      <c r="AF2367" s="212"/>
      <c r="AG2367" s="212" t="s">
        <v>289</v>
      </c>
      <c r="AH2367" s="212">
        <v>0</v>
      </c>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ht="22.5" outlineLevel="3" x14ac:dyDescent="0.2">
      <c r="A2368" s="219"/>
      <c r="B2368" s="220"/>
      <c r="C2368" s="247" t="s">
        <v>881</v>
      </c>
      <c r="D2368" s="225"/>
      <c r="E2368" s="226">
        <v>46.3645</v>
      </c>
      <c r="F2368" s="223"/>
      <c r="G2368" s="223"/>
      <c r="H2368" s="223"/>
      <c r="I2368" s="223"/>
      <c r="J2368" s="223"/>
      <c r="K2368" s="223"/>
      <c r="L2368" s="223"/>
      <c r="M2368" s="223"/>
      <c r="N2368" s="222"/>
      <c r="O2368" s="222"/>
      <c r="P2368" s="222"/>
      <c r="Q2368" s="222"/>
      <c r="R2368" s="223"/>
      <c r="S2368" s="223"/>
      <c r="T2368" s="223"/>
      <c r="U2368" s="223"/>
      <c r="V2368" s="223"/>
      <c r="W2368" s="223"/>
      <c r="X2368" s="223"/>
      <c r="Y2368" s="223"/>
      <c r="Z2368" s="212"/>
      <c r="AA2368" s="212"/>
      <c r="AB2368" s="212"/>
      <c r="AC2368" s="212"/>
      <c r="AD2368" s="212"/>
      <c r="AE2368" s="212"/>
      <c r="AF2368" s="212"/>
      <c r="AG2368" s="212" t="s">
        <v>289</v>
      </c>
      <c r="AH2368" s="212">
        <v>0</v>
      </c>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3" x14ac:dyDescent="0.2">
      <c r="A2369" s="219"/>
      <c r="B2369" s="220"/>
      <c r="C2369" s="247" t="s">
        <v>882</v>
      </c>
      <c r="D2369" s="225"/>
      <c r="E2369" s="226">
        <v>21.5151</v>
      </c>
      <c r="F2369" s="223"/>
      <c r="G2369" s="223"/>
      <c r="H2369" s="223"/>
      <c r="I2369" s="223"/>
      <c r="J2369" s="223"/>
      <c r="K2369" s="223"/>
      <c r="L2369" s="223"/>
      <c r="M2369" s="223"/>
      <c r="N2369" s="222"/>
      <c r="O2369" s="222"/>
      <c r="P2369" s="222"/>
      <c r="Q2369" s="222"/>
      <c r="R2369" s="223"/>
      <c r="S2369" s="223"/>
      <c r="T2369" s="223"/>
      <c r="U2369" s="223"/>
      <c r="V2369" s="223"/>
      <c r="W2369" s="223"/>
      <c r="X2369" s="223"/>
      <c r="Y2369" s="223"/>
      <c r="Z2369" s="212"/>
      <c r="AA2369" s="212"/>
      <c r="AB2369" s="212"/>
      <c r="AC2369" s="212"/>
      <c r="AD2369" s="212"/>
      <c r="AE2369" s="212"/>
      <c r="AF2369" s="212"/>
      <c r="AG2369" s="212" t="s">
        <v>289</v>
      </c>
      <c r="AH2369" s="212">
        <v>0</v>
      </c>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ht="22.5" outlineLevel="3" x14ac:dyDescent="0.2">
      <c r="A2370" s="219"/>
      <c r="B2370" s="220"/>
      <c r="C2370" s="247" t="s">
        <v>883</v>
      </c>
      <c r="D2370" s="225"/>
      <c r="E2370" s="226">
        <v>18.2379</v>
      </c>
      <c r="F2370" s="223"/>
      <c r="G2370" s="223"/>
      <c r="H2370" s="223"/>
      <c r="I2370" s="223"/>
      <c r="J2370" s="223"/>
      <c r="K2370" s="223"/>
      <c r="L2370" s="223"/>
      <c r="M2370" s="223"/>
      <c r="N2370" s="222"/>
      <c r="O2370" s="222"/>
      <c r="P2370" s="222"/>
      <c r="Q2370" s="222"/>
      <c r="R2370" s="223"/>
      <c r="S2370" s="223"/>
      <c r="T2370" s="223"/>
      <c r="U2370" s="223"/>
      <c r="V2370" s="223"/>
      <c r="W2370" s="223"/>
      <c r="X2370" s="223"/>
      <c r="Y2370" s="223"/>
      <c r="Z2370" s="212"/>
      <c r="AA2370" s="212"/>
      <c r="AB2370" s="212"/>
      <c r="AC2370" s="212"/>
      <c r="AD2370" s="212"/>
      <c r="AE2370" s="212"/>
      <c r="AF2370" s="212"/>
      <c r="AG2370" s="212" t="s">
        <v>289</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ht="22.5" outlineLevel="3" x14ac:dyDescent="0.2">
      <c r="A2371" s="219"/>
      <c r="B2371" s="220"/>
      <c r="C2371" s="247" t="s">
        <v>884</v>
      </c>
      <c r="D2371" s="225"/>
      <c r="E2371" s="226">
        <v>20.678100000000001</v>
      </c>
      <c r="F2371" s="223"/>
      <c r="G2371" s="223"/>
      <c r="H2371" s="223"/>
      <c r="I2371" s="223"/>
      <c r="J2371" s="223"/>
      <c r="K2371" s="223"/>
      <c r="L2371" s="223"/>
      <c r="M2371" s="223"/>
      <c r="N2371" s="222"/>
      <c r="O2371" s="222"/>
      <c r="P2371" s="222"/>
      <c r="Q2371" s="222"/>
      <c r="R2371" s="223"/>
      <c r="S2371" s="223"/>
      <c r="T2371" s="223"/>
      <c r="U2371" s="223"/>
      <c r="V2371" s="223"/>
      <c r="W2371" s="223"/>
      <c r="X2371" s="223"/>
      <c r="Y2371" s="223"/>
      <c r="Z2371" s="212"/>
      <c r="AA2371" s="212"/>
      <c r="AB2371" s="212"/>
      <c r="AC2371" s="212"/>
      <c r="AD2371" s="212"/>
      <c r="AE2371" s="212"/>
      <c r="AF2371" s="212"/>
      <c r="AG2371" s="212" t="s">
        <v>289</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ht="33.75" outlineLevel="3" x14ac:dyDescent="0.2">
      <c r="A2372" s="219"/>
      <c r="B2372" s="220"/>
      <c r="C2372" s="247" t="s">
        <v>885</v>
      </c>
      <c r="D2372" s="225"/>
      <c r="E2372" s="226">
        <v>13.257</v>
      </c>
      <c r="F2372" s="223"/>
      <c r="G2372" s="223"/>
      <c r="H2372" s="223"/>
      <c r="I2372" s="223"/>
      <c r="J2372" s="223"/>
      <c r="K2372" s="223"/>
      <c r="L2372" s="223"/>
      <c r="M2372" s="223"/>
      <c r="N2372" s="222"/>
      <c r="O2372" s="222"/>
      <c r="P2372" s="222"/>
      <c r="Q2372" s="222"/>
      <c r="R2372" s="223"/>
      <c r="S2372" s="223"/>
      <c r="T2372" s="223"/>
      <c r="U2372" s="223"/>
      <c r="V2372" s="223"/>
      <c r="W2372" s="223"/>
      <c r="X2372" s="223"/>
      <c r="Y2372" s="223"/>
      <c r="Z2372" s="212"/>
      <c r="AA2372" s="212"/>
      <c r="AB2372" s="212"/>
      <c r="AC2372" s="212"/>
      <c r="AD2372" s="212"/>
      <c r="AE2372" s="212"/>
      <c r="AF2372" s="212"/>
      <c r="AG2372" s="212" t="s">
        <v>289</v>
      </c>
      <c r="AH2372" s="212">
        <v>0</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ht="22.5" outlineLevel="3" x14ac:dyDescent="0.2">
      <c r="A2373" s="219"/>
      <c r="B2373" s="220"/>
      <c r="C2373" s="247" t="s">
        <v>886</v>
      </c>
      <c r="D2373" s="225"/>
      <c r="E2373" s="226">
        <v>8.2349999999999994</v>
      </c>
      <c r="F2373" s="223"/>
      <c r="G2373" s="223"/>
      <c r="H2373" s="223"/>
      <c r="I2373" s="223"/>
      <c r="J2373" s="223"/>
      <c r="K2373" s="223"/>
      <c r="L2373" s="223"/>
      <c r="M2373" s="223"/>
      <c r="N2373" s="222"/>
      <c r="O2373" s="222"/>
      <c r="P2373" s="222"/>
      <c r="Q2373" s="222"/>
      <c r="R2373" s="223"/>
      <c r="S2373" s="223"/>
      <c r="T2373" s="223"/>
      <c r="U2373" s="223"/>
      <c r="V2373" s="223"/>
      <c r="W2373" s="223"/>
      <c r="X2373" s="223"/>
      <c r="Y2373" s="223"/>
      <c r="Z2373" s="212"/>
      <c r="AA2373" s="212"/>
      <c r="AB2373" s="212"/>
      <c r="AC2373" s="212"/>
      <c r="AD2373" s="212"/>
      <c r="AE2373" s="212"/>
      <c r="AF2373" s="212"/>
      <c r="AG2373" s="212" t="s">
        <v>289</v>
      </c>
      <c r="AH2373" s="212">
        <v>0</v>
      </c>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ht="33.75" outlineLevel="3" x14ac:dyDescent="0.2">
      <c r="A2374" s="219"/>
      <c r="B2374" s="220"/>
      <c r="C2374" s="247" t="s">
        <v>887</v>
      </c>
      <c r="D2374" s="225"/>
      <c r="E2374" s="226">
        <v>45.872500000000002</v>
      </c>
      <c r="F2374" s="223"/>
      <c r="G2374" s="223"/>
      <c r="H2374" s="223"/>
      <c r="I2374" s="223"/>
      <c r="J2374" s="223"/>
      <c r="K2374" s="223"/>
      <c r="L2374" s="223"/>
      <c r="M2374" s="223"/>
      <c r="N2374" s="222"/>
      <c r="O2374" s="222"/>
      <c r="P2374" s="222"/>
      <c r="Q2374" s="222"/>
      <c r="R2374" s="223"/>
      <c r="S2374" s="223"/>
      <c r="T2374" s="223"/>
      <c r="U2374" s="223"/>
      <c r="V2374" s="223"/>
      <c r="W2374" s="223"/>
      <c r="X2374" s="223"/>
      <c r="Y2374" s="223"/>
      <c r="Z2374" s="212"/>
      <c r="AA2374" s="212"/>
      <c r="AB2374" s="212"/>
      <c r="AC2374" s="212"/>
      <c r="AD2374" s="212"/>
      <c r="AE2374" s="212"/>
      <c r="AF2374" s="212"/>
      <c r="AG2374" s="212" t="s">
        <v>289</v>
      </c>
      <c r="AH2374" s="212">
        <v>0</v>
      </c>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3" x14ac:dyDescent="0.2">
      <c r="A2375" s="219"/>
      <c r="B2375" s="220"/>
      <c r="C2375" s="247" t="s">
        <v>1587</v>
      </c>
      <c r="D2375" s="225"/>
      <c r="E2375" s="226">
        <v>151.815</v>
      </c>
      <c r="F2375" s="223"/>
      <c r="G2375" s="223"/>
      <c r="H2375" s="223"/>
      <c r="I2375" s="223"/>
      <c r="J2375" s="223"/>
      <c r="K2375" s="223"/>
      <c r="L2375" s="223"/>
      <c r="M2375" s="223"/>
      <c r="N2375" s="222"/>
      <c r="O2375" s="222"/>
      <c r="P2375" s="222"/>
      <c r="Q2375" s="222"/>
      <c r="R2375" s="223"/>
      <c r="S2375" s="223"/>
      <c r="T2375" s="223"/>
      <c r="U2375" s="223"/>
      <c r="V2375" s="223"/>
      <c r="W2375" s="223"/>
      <c r="X2375" s="223"/>
      <c r="Y2375" s="223"/>
      <c r="Z2375" s="212"/>
      <c r="AA2375" s="212"/>
      <c r="AB2375" s="212"/>
      <c r="AC2375" s="212"/>
      <c r="AD2375" s="212"/>
      <c r="AE2375" s="212"/>
      <c r="AF2375" s="212"/>
      <c r="AG2375" s="212" t="s">
        <v>289</v>
      </c>
      <c r="AH2375" s="212">
        <v>5</v>
      </c>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x14ac:dyDescent="0.2">
      <c r="A2376" s="228" t="s">
        <v>253</v>
      </c>
      <c r="B2376" s="229" t="s">
        <v>209</v>
      </c>
      <c r="C2376" s="244" t="s">
        <v>210</v>
      </c>
      <c r="D2376" s="230"/>
      <c r="E2376" s="231"/>
      <c r="F2376" s="232"/>
      <c r="G2376" s="232">
        <f>SUMIF(AG2377:AG2396,"&lt;&gt;NOR",G2377:G2396)</f>
        <v>0</v>
      </c>
      <c r="H2376" s="232"/>
      <c r="I2376" s="232">
        <f>SUM(I2377:I2396)</f>
        <v>0</v>
      </c>
      <c r="J2376" s="232"/>
      <c r="K2376" s="232">
        <f>SUM(K2377:K2396)</f>
        <v>0</v>
      </c>
      <c r="L2376" s="232"/>
      <c r="M2376" s="232">
        <f>SUM(M2377:M2396)</f>
        <v>0</v>
      </c>
      <c r="N2376" s="231"/>
      <c r="O2376" s="231">
        <f>SUM(O2377:O2396)</f>
        <v>0.16000000000000003</v>
      </c>
      <c r="P2376" s="231"/>
      <c r="Q2376" s="231">
        <f>SUM(Q2377:Q2396)</f>
        <v>0</v>
      </c>
      <c r="R2376" s="232"/>
      <c r="S2376" s="232"/>
      <c r="T2376" s="233"/>
      <c r="U2376" s="227"/>
      <c r="V2376" s="227">
        <f>SUM(V2377:V2396)</f>
        <v>23.759999999999998</v>
      </c>
      <c r="W2376" s="227"/>
      <c r="X2376" s="227"/>
      <c r="Y2376" s="227"/>
      <c r="AG2376" t="s">
        <v>254</v>
      </c>
    </row>
    <row r="2377" spans="1:60" outlineLevel="1" x14ac:dyDescent="0.2">
      <c r="A2377" s="235">
        <v>545</v>
      </c>
      <c r="B2377" s="236" t="s">
        <v>2776</v>
      </c>
      <c r="C2377" s="245" t="s">
        <v>2777</v>
      </c>
      <c r="D2377" s="237" t="s">
        <v>321</v>
      </c>
      <c r="E2377" s="238">
        <v>25.56</v>
      </c>
      <c r="F2377" s="239"/>
      <c r="G2377" s="240">
        <f>ROUND(E2377*F2377,2)</f>
        <v>0</v>
      </c>
      <c r="H2377" s="239"/>
      <c r="I2377" s="240">
        <f>ROUND(E2377*H2377,2)</f>
        <v>0</v>
      </c>
      <c r="J2377" s="239"/>
      <c r="K2377" s="240">
        <f>ROUND(E2377*J2377,2)</f>
        <v>0</v>
      </c>
      <c r="L2377" s="240">
        <v>21</v>
      </c>
      <c r="M2377" s="240">
        <f>G2377*(1+L2377/100)</f>
        <v>0</v>
      </c>
      <c r="N2377" s="238">
        <v>3.82E-3</v>
      </c>
      <c r="O2377" s="238">
        <f>ROUND(E2377*N2377,2)</f>
        <v>0.1</v>
      </c>
      <c r="P2377" s="238">
        <v>0</v>
      </c>
      <c r="Q2377" s="238">
        <f>ROUND(E2377*P2377,2)</f>
        <v>0</v>
      </c>
      <c r="R2377" s="240" t="s">
        <v>2778</v>
      </c>
      <c r="S2377" s="240" t="s">
        <v>258</v>
      </c>
      <c r="T2377" s="241" t="s">
        <v>258</v>
      </c>
      <c r="U2377" s="223">
        <v>0.3</v>
      </c>
      <c r="V2377" s="223">
        <f>ROUND(E2377*U2377,2)</f>
        <v>7.67</v>
      </c>
      <c r="W2377" s="223"/>
      <c r="X2377" s="223" t="s">
        <v>297</v>
      </c>
      <c r="Y2377" s="223" t="s">
        <v>261</v>
      </c>
      <c r="Z2377" s="212"/>
      <c r="AA2377" s="212"/>
      <c r="AB2377" s="212"/>
      <c r="AC2377" s="212"/>
      <c r="AD2377" s="212"/>
      <c r="AE2377" s="212"/>
      <c r="AF2377" s="212"/>
      <c r="AG2377" s="212" t="s">
        <v>298</v>
      </c>
      <c r="AH2377" s="212"/>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2" x14ac:dyDescent="0.2">
      <c r="A2378" s="219"/>
      <c r="B2378" s="220"/>
      <c r="C2378" s="247" t="s">
        <v>2779</v>
      </c>
      <c r="D2378" s="225"/>
      <c r="E2378" s="226"/>
      <c r="F2378" s="223"/>
      <c r="G2378" s="223"/>
      <c r="H2378" s="223"/>
      <c r="I2378" s="223"/>
      <c r="J2378" s="223"/>
      <c r="K2378" s="223"/>
      <c r="L2378" s="223"/>
      <c r="M2378" s="223"/>
      <c r="N2378" s="222"/>
      <c r="O2378" s="222"/>
      <c r="P2378" s="222"/>
      <c r="Q2378" s="222"/>
      <c r="R2378" s="223"/>
      <c r="S2378" s="223"/>
      <c r="T2378" s="223"/>
      <c r="U2378" s="223"/>
      <c r="V2378" s="223"/>
      <c r="W2378" s="223"/>
      <c r="X2378" s="223"/>
      <c r="Y2378" s="223"/>
      <c r="Z2378" s="212"/>
      <c r="AA2378" s="212"/>
      <c r="AB2378" s="212"/>
      <c r="AC2378" s="212"/>
      <c r="AD2378" s="212"/>
      <c r="AE2378" s="212"/>
      <c r="AF2378" s="212"/>
      <c r="AG2378" s="212" t="s">
        <v>289</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outlineLevel="3" x14ac:dyDescent="0.2">
      <c r="A2379" s="219"/>
      <c r="B2379" s="220"/>
      <c r="C2379" s="247" t="s">
        <v>2780</v>
      </c>
      <c r="D2379" s="225"/>
      <c r="E2379" s="226">
        <v>5.0880000000000001</v>
      </c>
      <c r="F2379" s="223"/>
      <c r="G2379" s="223"/>
      <c r="H2379" s="223"/>
      <c r="I2379" s="223"/>
      <c r="J2379" s="223"/>
      <c r="K2379" s="223"/>
      <c r="L2379" s="223"/>
      <c r="M2379" s="223"/>
      <c r="N2379" s="222"/>
      <c r="O2379" s="222"/>
      <c r="P2379" s="222"/>
      <c r="Q2379" s="222"/>
      <c r="R2379" s="223"/>
      <c r="S2379" s="223"/>
      <c r="T2379" s="223"/>
      <c r="U2379" s="223"/>
      <c r="V2379" s="223"/>
      <c r="W2379" s="223"/>
      <c r="X2379" s="223"/>
      <c r="Y2379" s="223"/>
      <c r="Z2379" s="212"/>
      <c r="AA2379" s="212"/>
      <c r="AB2379" s="212"/>
      <c r="AC2379" s="212"/>
      <c r="AD2379" s="212"/>
      <c r="AE2379" s="212"/>
      <c r="AF2379" s="212"/>
      <c r="AG2379" s="212" t="s">
        <v>289</v>
      </c>
      <c r="AH2379" s="212">
        <v>0</v>
      </c>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3" x14ac:dyDescent="0.2">
      <c r="A2380" s="219"/>
      <c r="B2380" s="220"/>
      <c r="C2380" s="247" t="s">
        <v>2781</v>
      </c>
      <c r="D2380" s="225"/>
      <c r="E2380" s="226">
        <v>5.3280000000000003</v>
      </c>
      <c r="F2380" s="223"/>
      <c r="G2380" s="223"/>
      <c r="H2380" s="223"/>
      <c r="I2380" s="223"/>
      <c r="J2380" s="223"/>
      <c r="K2380" s="223"/>
      <c r="L2380" s="223"/>
      <c r="M2380" s="223"/>
      <c r="N2380" s="222"/>
      <c r="O2380" s="222"/>
      <c r="P2380" s="222"/>
      <c r="Q2380" s="222"/>
      <c r="R2380" s="223"/>
      <c r="S2380" s="223"/>
      <c r="T2380" s="223"/>
      <c r="U2380" s="223"/>
      <c r="V2380" s="223"/>
      <c r="W2380" s="223"/>
      <c r="X2380" s="223"/>
      <c r="Y2380" s="223"/>
      <c r="Z2380" s="212"/>
      <c r="AA2380" s="212"/>
      <c r="AB2380" s="212"/>
      <c r="AC2380" s="212"/>
      <c r="AD2380" s="212"/>
      <c r="AE2380" s="212"/>
      <c r="AF2380" s="212"/>
      <c r="AG2380" s="212" t="s">
        <v>289</v>
      </c>
      <c r="AH2380" s="212">
        <v>0</v>
      </c>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3" x14ac:dyDescent="0.2">
      <c r="A2381" s="219"/>
      <c r="B2381" s="220"/>
      <c r="C2381" s="247" t="s">
        <v>2782</v>
      </c>
      <c r="D2381" s="225"/>
      <c r="E2381" s="226">
        <v>4.1280000000000001</v>
      </c>
      <c r="F2381" s="223"/>
      <c r="G2381" s="223"/>
      <c r="H2381" s="223"/>
      <c r="I2381" s="223"/>
      <c r="J2381" s="223"/>
      <c r="K2381" s="223"/>
      <c r="L2381" s="223"/>
      <c r="M2381" s="223"/>
      <c r="N2381" s="222"/>
      <c r="O2381" s="222"/>
      <c r="P2381" s="222"/>
      <c r="Q2381" s="222"/>
      <c r="R2381" s="223"/>
      <c r="S2381" s="223"/>
      <c r="T2381" s="223"/>
      <c r="U2381" s="223"/>
      <c r="V2381" s="223"/>
      <c r="W2381" s="223"/>
      <c r="X2381" s="223"/>
      <c r="Y2381" s="223"/>
      <c r="Z2381" s="212"/>
      <c r="AA2381" s="212"/>
      <c r="AB2381" s="212"/>
      <c r="AC2381" s="212"/>
      <c r="AD2381" s="212"/>
      <c r="AE2381" s="212"/>
      <c r="AF2381" s="212"/>
      <c r="AG2381" s="212" t="s">
        <v>289</v>
      </c>
      <c r="AH2381" s="212">
        <v>0</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3" x14ac:dyDescent="0.2">
      <c r="A2382" s="219"/>
      <c r="B2382" s="220"/>
      <c r="C2382" s="247" t="s">
        <v>2783</v>
      </c>
      <c r="D2382" s="225"/>
      <c r="E2382" s="226">
        <v>5.3280000000000003</v>
      </c>
      <c r="F2382" s="223"/>
      <c r="G2382" s="223"/>
      <c r="H2382" s="223"/>
      <c r="I2382" s="223"/>
      <c r="J2382" s="223"/>
      <c r="K2382" s="223"/>
      <c r="L2382" s="223"/>
      <c r="M2382" s="223"/>
      <c r="N2382" s="222"/>
      <c r="O2382" s="222"/>
      <c r="P2382" s="222"/>
      <c r="Q2382" s="222"/>
      <c r="R2382" s="223"/>
      <c r="S2382" s="223"/>
      <c r="T2382" s="223"/>
      <c r="U2382" s="223"/>
      <c r="V2382" s="223"/>
      <c r="W2382" s="223"/>
      <c r="X2382" s="223"/>
      <c r="Y2382" s="223"/>
      <c r="Z2382" s="212"/>
      <c r="AA2382" s="212"/>
      <c r="AB2382" s="212"/>
      <c r="AC2382" s="212"/>
      <c r="AD2382" s="212"/>
      <c r="AE2382" s="212"/>
      <c r="AF2382" s="212"/>
      <c r="AG2382" s="212" t="s">
        <v>289</v>
      </c>
      <c r="AH2382" s="212">
        <v>0</v>
      </c>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3" x14ac:dyDescent="0.2">
      <c r="A2383" s="219"/>
      <c r="B2383" s="220"/>
      <c r="C2383" s="247" t="s">
        <v>2784</v>
      </c>
      <c r="D2383" s="225"/>
      <c r="E2383" s="226">
        <v>5.6879999999999997</v>
      </c>
      <c r="F2383" s="223"/>
      <c r="G2383" s="223"/>
      <c r="H2383" s="223"/>
      <c r="I2383" s="223"/>
      <c r="J2383" s="223"/>
      <c r="K2383" s="223"/>
      <c r="L2383" s="223"/>
      <c r="M2383" s="223"/>
      <c r="N2383" s="222"/>
      <c r="O2383" s="222"/>
      <c r="P2383" s="222"/>
      <c r="Q2383" s="222"/>
      <c r="R2383" s="223"/>
      <c r="S2383" s="223"/>
      <c r="T2383" s="223"/>
      <c r="U2383" s="223"/>
      <c r="V2383" s="223"/>
      <c r="W2383" s="223"/>
      <c r="X2383" s="223"/>
      <c r="Y2383" s="223"/>
      <c r="Z2383" s="212"/>
      <c r="AA2383" s="212"/>
      <c r="AB2383" s="212"/>
      <c r="AC2383" s="212"/>
      <c r="AD2383" s="212"/>
      <c r="AE2383" s="212"/>
      <c r="AF2383" s="212"/>
      <c r="AG2383" s="212" t="s">
        <v>289</v>
      </c>
      <c r="AH2383" s="212">
        <v>0</v>
      </c>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1" x14ac:dyDescent="0.2">
      <c r="A2384" s="235">
        <v>546</v>
      </c>
      <c r="B2384" s="236" t="s">
        <v>2785</v>
      </c>
      <c r="C2384" s="245" t="s">
        <v>2786</v>
      </c>
      <c r="D2384" s="237" t="s">
        <v>321</v>
      </c>
      <c r="E2384" s="238">
        <v>15.23775</v>
      </c>
      <c r="F2384" s="239"/>
      <c r="G2384" s="240">
        <f>ROUND(E2384*F2384,2)</f>
        <v>0</v>
      </c>
      <c r="H2384" s="239"/>
      <c r="I2384" s="240">
        <f>ROUND(E2384*H2384,2)</f>
        <v>0</v>
      </c>
      <c r="J2384" s="239"/>
      <c r="K2384" s="240">
        <f>ROUND(E2384*J2384,2)</f>
        <v>0</v>
      </c>
      <c r="L2384" s="240">
        <v>21</v>
      </c>
      <c r="M2384" s="240">
        <f>G2384*(1+L2384/100)</f>
        <v>0</v>
      </c>
      <c r="N2384" s="238">
        <v>3.1199999999999999E-3</v>
      </c>
      <c r="O2384" s="238">
        <f>ROUND(E2384*N2384,2)</f>
        <v>0.05</v>
      </c>
      <c r="P2384" s="238">
        <v>0</v>
      </c>
      <c r="Q2384" s="238">
        <f>ROUND(E2384*P2384,2)</f>
        <v>0</v>
      </c>
      <c r="R2384" s="240"/>
      <c r="S2384" s="240" t="s">
        <v>649</v>
      </c>
      <c r="T2384" s="241" t="s">
        <v>259</v>
      </c>
      <c r="U2384" s="223">
        <v>0.99299999999999999</v>
      </c>
      <c r="V2384" s="223">
        <f>ROUND(E2384*U2384,2)</f>
        <v>15.13</v>
      </c>
      <c r="W2384" s="223"/>
      <c r="X2384" s="223" t="s">
        <v>297</v>
      </c>
      <c r="Y2384" s="223" t="s">
        <v>261</v>
      </c>
      <c r="Z2384" s="212"/>
      <c r="AA2384" s="212"/>
      <c r="AB2384" s="212"/>
      <c r="AC2384" s="212"/>
      <c r="AD2384" s="212"/>
      <c r="AE2384" s="212"/>
      <c r="AF2384" s="212"/>
      <c r="AG2384" s="212" t="s">
        <v>298</v>
      </c>
      <c r="AH2384" s="212"/>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2" x14ac:dyDescent="0.2">
      <c r="A2385" s="219"/>
      <c r="B2385" s="220"/>
      <c r="C2385" s="247" t="s">
        <v>2787</v>
      </c>
      <c r="D2385" s="225"/>
      <c r="E2385" s="226"/>
      <c r="F2385" s="223"/>
      <c r="G2385" s="223"/>
      <c r="H2385" s="223"/>
      <c r="I2385" s="223"/>
      <c r="J2385" s="223"/>
      <c r="K2385" s="223"/>
      <c r="L2385" s="223"/>
      <c r="M2385" s="223"/>
      <c r="N2385" s="222"/>
      <c r="O2385" s="222"/>
      <c r="P2385" s="222"/>
      <c r="Q2385" s="222"/>
      <c r="R2385" s="223"/>
      <c r="S2385" s="223"/>
      <c r="T2385" s="223"/>
      <c r="U2385" s="223"/>
      <c r="V2385" s="223"/>
      <c r="W2385" s="223"/>
      <c r="X2385" s="223"/>
      <c r="Y2385" s="223"/>
      <c r="Z2385" s="212"/>
      <c r="AA2385" s="212"/>
      <c r="AB2385" s="212"/>
      <c r="AC2385" s="212"/>
      <c r="AD2385" s="212"/>
      <c r="AE2385" s="212"/>
      <c r="AF2385" s="212"/>
      <c r="AG2385" s="212" t="s">
        <v>289</v>
      </c>
      <c r="AH2385" s="212">
        <v>0</v>
      </c>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3" x14ac:dyDescent="0.2">
      <c r="A2386" s="219"/>
      <c r="B2386" s="220"/>
      <c r="C2386" s="247" t="s">
        <v>2788</v>
      </c>
      <c r="D2386" s="225"/>
      <c r="E2386" s="226">
        <v>2.97</v>
      </c>
      <c r="F2386" s="223"/>
      <c r="G2386" s="223"/>
      <c r="H2386" s="223"/>
      <c r="I2386" s="223"/>
      <c r="J2386" s="223"/>
      <c r="K2386" s="223"/>
      <c r="L2386" s="223"/>
      <c r="M2386" s="223"/>
      <c r="N2386" s="222"/>
      <c r="O2386" s="222"/>
      <c r="P2386" s="222"/>
      <c r="Q2386" s="222"/>
      <c r="R2386" s="223"/>
      <c r="S2386" s="223"/>
      <c r="T2386" s="223"/>
      <c r="U2386" s="223"/>
      <c r="V2386" s="223"/>
      <c r="W2386" s="223"/>
      <c r="X2386" s="223"/>
      <c r="Y2386" s="223"/>
      <c r="Z2386" s="212"/>
      <c r="AA2386" s="212"/>
      <c r="AB2386" s="212"/>
      <c r="AC2386" s="212"/>
      <c r="AD2386" s="212"/>
      <c r="AE2386" s="212"/>
      <c r="AF2386" s="212"/>
      <c r="AG2386" s="212" t="s">
        <v>289</v>
      </c>
      <c r="AH2386" s="212">
        <v>0</v>
      </c>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3" x14ac:dyDescent="0.2">
      <c r="A2387" s="219"/>
      <c r="B2387" s="220"/>
      <c r="C2387" s="247" t="s">
        <v>2789</v>
      </c>
      <c r="D2387" s="225"/>
      <c r="E2387" s="226">
        <v>3.1680000000000001</v>
      </c>
      <c r="F2387" s="223"/>
      <c r="G2387" s="223"/>
      <c r="H2387" s="223"/>
      <c r="I2387" s="223"/>
      <c r="J2387" s="223"/>
      <c r="K2387" s="223"/>
      <c r="L2387" s="223"/>
      <c r="M2387" s="223"/>
      <c r="N2387" s="222"/>
      <c r="O2387" s="222"/>
      <c r="P2387" s="222"/>
      <c r="Q2387" s="222"/>
      <c r="R2387" s="223"/>
      <c r="S2387" s="223"/>
      <c r="T2387" s="223"/>
      <c r="U2387" s="223"/>
      <c r="V2387" s="223"/>
      <c r="W2387" s="223"/>
      <c r="X2387" s="223"/>
      <c r="Y2387" s="223"/>
      <c r="Z2387" s="212"/>
      <c r="AA2387" s="212"/>
      <c r="AB2387" s="212"/>
      <c r="AC2387" s="212"/>
      <c r="AD2387" s="212"/>
      <c r="AE2387" s="212"/>
      <c r="AF2387" s="212"/>
      <c r="AG2387" s="212" t="s">
        <v>289</v>
      </c>
      <c r="AH2387" s="212">
        <v>0</v>
      </c>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47" t="s">
        <v>2790</v>
      </c>
      <c r="D2388" s="225"/>
      <c r="E2388" s="226">
        <v>3.1680000000000001</v>
      </c>
      <c r="F2388" s="223"/>
      <c r="G2388" s="223"/>
      <c r="H2388" s="223"/>
      <c r="I2388" s="223"/>
      <c r="J2388" s="223"/>
      <c r="K2388" s="223"/>
      <c r="L2388" s="223"/>
      <c r="M2388" s="223"/>
      <c r="N2388" s="222"/>
      <c r="O2388" s="222"/>
      <c r="P2388" s="222"/>
      <c r="Q2388" s="222"/>
      <c r="R2388" s="223"/>
      <c r="S2388" s="223"/>
      <c r="T2388" s="223"/>
      <c r="U2388" s="223"/>
      <c r="V2388" s="223"/>
      <c r="W2388" s="223"/>
      <c r="X2388" s="223"/>
      <c r="Y2388" s="223"/>
      <c r="Z2388" s="212"/>
      <c r="AA2388" s="212"/>
      <c r="AB2388" s="212"/>
      <c r="AC2388" s="212"/>
      <c r="AD2388" s="212"/>
      <c r="AE2388" s="212"/>
      <c r="AF2388" s="212"/>
      <c r="AG2388" s="212" t="s">
        <v>289</v>
      </c>
      <c r="AH2388" s="212">
        <v>0</v>
      </c>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3" x14ac:dyDescent="0.2">
      <c r="A2389" s="219"/>
      <c r="B2389" s="220"/>
      <c r="C2389" s="247" t="s">
        <v>2791</v>
      </c>
      <c r="D2389" s="225"/>
      <c r="E2389" s="226">
        <v>3.0442499999999999</v>
      </c>
      <c r="F2389" s="223"/>
      <c r="G2389" s="223"/>
      <c r="H2389" s="223"/>
      <c r="I2389" s="223"/>
      <c r="J2389" s="223"/>
      <c r="K2389" s="223"/>
      <c r="L2389" s="223"/>
      <c r="M2389" s="223"/>
      <c r="N2389" s="222"/>
      <c r="O2389" s="222"/>
      <c r="P2389" s="222"/>
      <c r="Q2389" s="222"/>
      <c r="R2389" s="223"/>
      <c r="S2389" s="223"/>
      <c r="T2389" s="223"/>
      <c r="U2389" s="223"/>
      <c r="V2389" s="223"/>
      <c r="W2389" s="223"/>
      <c r="X2389" s="223"/>
      <c r="Y2389" s="223"/>
      <c r="Z2389" s="212"/>
      <c r="AA2389" s="212"/>
      <c r="AB2389" s="212"/>
      <c r="AC2389" s="212"/>
      <c r="AD2389" s="212"/>
      <c r="AE2389" s="212"/>
      <c r="AF2389" s="212"/>
      <c r="AG2389" s="212" t="s">
        <v>289</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3" x14ac:dyDescent="0.2">
      <c r="A2390" s="219"/>
      <c r="B2390" s="220"/>
      <c r="C2390" s="247" t="s">
        <v>2792</v>
      </c>
      <c r="D2390" s="225"/>
      <c r="E2390" s="226">
        <v>2.8875000000000002</v>
      </c>
      <c r="F2390" s="223"/>
      <c r="G2390" s="223"/>
      <c r="H2390" s="223"/>
      <c r="I2390" s="223"/>
      <c r="J2390" s="223"/>
      <c r="K2390" s="223"/>
      <c r="L2390" s="223"/>
      <c r="M2390" s="223"/>
      <c r="N2390" s="222"/>
      <c r="O2390" s="222"/>
      <c r="P2390" s="222"/>
      <c r="Q2390" s="222"/>
      <c r="R2390" s="223"/>
      <c r="S2390" s="223"/>
      <c r="T2390" s="223"/>
      <c r="U2390" s="223"/>
      <c r="V2390" s="223"/>
      <c r="W2390" s="223"/>
      <c r="X2390" s="223"/>
      <c r="Y2390" s="223"/>
      <c r="Z2390" s="212"/>
      <c r="AA2390" s="212"/>
      <c r="AB2390" s="212"/>
      <c r="AC2390" s="212"/>
      <c r="AD2390" s="212"/>
      <c r="AE2390" s="212"/>
      <c r="AF2390" s="212"/>
      <c r="AG2390" s="212" t="s">
        <v>289</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ht="22.5" outlineLevel="1" x14ac:dyDescent="0.2">
      <c r="A2391" s="235">
        <v>547</v>
      </c>
      <c r="B2391" s="236" t="s">
        <v>2793</v>
      </c>
      <c r="C2391" s="245" t="s">
        <v>2794</v>
      </c>
      <c r="D2391" s="237" t="s">
        <v>368</v>
      </c>
      <c r="E2391" s="238">
        <v>1</v>
      </c>
      <c r="F2391" s="239"/>
      <c r="G2391" s="240">
        <f>ROUND(E2391*F2391,2)</f>
        <v>0</v>
      </c>
      <c r="H2391" s="239"/>
      <c r="I2391" s="240">
        <f>ROUND(E2391*H2391,2)</f>
        <v>0</v>
      </c>
      <c r="J2391" s="239"/>
      <c r="K2391" s="240">
        <f>ROUND(E2391*J2391,2)</f>
        <v>0</v>
      </c>
      <c r="L2391" s="240">
        <v>21</v>
      </c>
      <c r="M2391" s="240">
        <f>G2391*(1+L2391/100)</f>
        <v>0</v>
      </c>
      <c r="N2391" s="238">
        <v>1.226E-2</v>
      </c>
      <c r="O2391" s="238">
        <f>ROUND(E2391*N2391,2)</f>
        <v>0.01</v>
      </c>
      <c r="P2391" s="238">
        <v>0</v>
      </c>
      <c r="Q2391" s="238">
        <f>ROUND(E2391*P2391,2)</f>
        <v>0</v>
      </c>
      <c r="R2391" s="240"/>
      <c r="S2391" s="240" t="s">
        <v>649</v>
      </c>
      <c r="T2391" s="241" t="s">
        <v>259</v>
      </c>
      <c r="U2391" s="223">
        <v>0.63300000000000001</v>
      </c>
      <c r="V2391" s="223">
        <f>ROUND(E2391*U2391,2)</f>
        <v>0.63</v>
      </c>
      <c r="W2391" s="223"/>
      <c r="X2391" s="223" t="s">
        <v>297</v>
      </c>
      <c r="Y2391" s="223" t="s">
        <v>261</v>
      </c>
      <c r="Z2391" s="212"/>
      <c r="AA2391" s="212"/>
      <c r="AB2391" s="212"/>
      <c r="AC2391" s="212"/>
      <c r="AD2391" s="212"/>
      <c r="AE2391" s="212"/>
      <c r="AF2391" s="212"/>
      <c r="AG2391" s="212" t="s">
        <v>298</v>
      </c>
      <c r="AH2391" s="212"/>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2" x14ac:dyDescent="0.2">
      <c r="A2392" s="219"/>
      <c r="B2392" s="220"/>
      <c r="C2392" s="247" t="s">
        <v>2795</v>
      </c>
      <c r="D2392" s="225"/>
      <c r="E2392" s="226">
        <v>1</v>
      </c>
      <c r="F2392" s="223"/>
      <c r="G2392" s="223"/>
      <c r="H2392" s="223"/>
      <c r="I2392" s="223"/>
      <c r="J2392" s="223"/>
      <c r="K2392" s="223"/>
      <c r="L2392" s="223"/>
      <c r="M2392" s="223"/>
      <c r="N2392" s="222"/>
      <c r="O2392" s="222"/>
      <c r="P2392" s="222"/>
      <c r="Q2392" s="222"/>
      <c r="R2392" s="223"/>
      <c r="S2392" s="223"/>
      <c r="T2392" s="223"/>
      <c r="U2392" s="223"/>
      <c r="V2392" s="223"/>
      <c r="W2392" s="223"/>
      <c r="X2392" s="223"/>
      <c r="Y2392" s="223"/>
      <c r="Z2392" s="212"/>
      <c r="AA2392" s="212"/>
      <c r="AB2392" s="212"/>
      <c r="AC2392" s="212"/>
      <c r="AD2392" s="212"/>
      <c r="AE2392" s="212"/>
      <c r="AF2392" s="212"/>
      <c r="AG2392" s="212" t="s">
        <v>289</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1" x14ac:dyDescent="0.2">
      <c r="A2393" s="235">
        <v>548</v>
      </c>
      <c r="B2393" s="236" t="s">
        <v>2796</v>
      </c>
      <c r="C2393" s="245" t="s">
        <v>2797</v>
      </c>
      <c r="D2393" s="237" t="s">
        <v>368</v>
      </c>
      <c r="E2393" s="238">
        <v>1</v>
      </c>
      <c r="F2393" s="239"/>
      <c r="G2393" s="240">
        <f>ROUND(E2393*F2393,2)</f>
        <v>0</v>
      </c>
      <c r="H2393" s="239"/>
      <c r="I2393" s="240">
        <f>ROUND(E2393*H2393,2)</f>
        <v>0</v>
      </c>
      <c r="J2393" s="239"/>
      <c r="K2393" s="240">
        <f>ROUND(E2393*J2393,2)</f>
        <v>0</v>
      </c>
      <c r="L2393" s="240">
        <v>21</v>
      </c>
      <c r="M2393" s="240">
        <f>G2393*(1+L2393/100)</f>
        <v>0</v>
      </c>
      <c r="N2393" s="238">
        <v>1.5E-3</v>
      </c>
      <c r="O2393" s="238">
        <f>ROUND(E2393*N2393,2)</f>
        <v>0</v>
      </c>
      <c r="P2393" s="238">
        <v>0</v>
      </c>
      <c r="Q2393" s="238">
        <f>ROUND(E2393*P2393,2)</f>
        <v>0</v>
      </c>
      <c r="R2393" s="240"/>
      <c r="S2393" s="240" t="s">
        <v>649</v>
      </c>
      <c r="T2393" s="241" t="s">
        <v>258</v>
      </c>
      <c r="U2393" s="223">
        <v>0</v>
      </c>
      <c r="V2393" s="223">
        <f>ROUND(E2393*U2393,2)</f>
        <v>0</v>
      </c>
      <c r="W2393" s="223"/>
      <c r="X2393" s="223" t="s">
        <v>462</v>
      </c>
      <c r="Y2393" s="223" t="s">
        <v>261</v>
      </c>
      <c r="Z2393" s="212"/>
      <c r="AA2393" s="212"/>
      <c r="AB2393" s="212"/>
      <c r="AC2393" s="212"/>
      <c r="AD2393" s="212"/>
      <c r="AE2393" s="212"/>
      <c r="AF2393" s="212"/>
      <c r="AG2393" s="212" t="s">
        <v>463</v>
      </c>
      <c r="AH2393" s="212"/>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2" x14ac:dyDescent="0.2">
      <c r="A2394" s="219"/>
      <c r="B2394" s="220"/>
      <c r="C2394" s="247" t="s">
        <v>2798</v>
      </c>
      <c r="D2394" s="225"/>
      <c r="E2394" s="226">
        <v>1</v>
      </c>
      <c r="F2394" s="223"/>
      <c r="G2394" s="223"/>
      <c r="H2394" s="223"/>
      <c r="I2394" s="223"/>
      <c r="J2394" s="223"/>
      <c r="K2394" s="223"/>
      <c r="L2394" s="223"/>
      <c r="M2394" s="223"/>
      <c r="N2394" s="222"/>
      <c r="O2394" s="222"/>
      <c r="P2394" s="222"/>
      <c r="Q2394" s="222"/>
      <c r="R2394" s="223"/>
      <c r="S2394" s="223"/>
      <c r="T2394" s="223"/>
      <c r="U2394" s="223"/>
      <c r="V2394" s="223"/>
      <c r="W2394" s="223"/>
      <c r="X2394" s="223"/>
      <c r="Y2394" s="223"/>
      <c r="Z2394" s="212"/>
      <c r="AA2394" s="212"/>
      <c r="AB2394" s="212"/>
      <c r="AC2394" s="212"/>
      <c r="AD2394" s="212"/>
      <c r="AE2394" s="212"/>
      <c r="AF2394" s="212"/>
      <c r="AG2394" s="212" t="s">
        <v>289</v>
      </c>
      <c r="AH2394" s="212">
        <v>0</v>
      </c>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1" x14ac:dyDescent="0.2">
      <c r="A2395" s="235">
        <v>549</v>
      </c>
      <c r="B2395" s="236" t="s">
        <v>2799</v>
      </c>
      <c r="C2395" s="245" t="s">
        <v>2800</v>
      </c>
      <c r="D2395" s="237" t="s">
        <v>404</v>
      </c>
      <c r="E2395" s="238">
        <v>0.15894</v>
      </c>
      <c r="F2395" s="239"/>
      <c r="G2395" s="240">
        <f>ROUND(E2395*F2395,2)</f>
        <v>0</v>
      </c>
      <c r="H2395" s="239"/>
      <c r="I2395" s="240">
        <f>ROUND(E2395*H2395,2)</f>
        <v>0</v>
      </c>
      <c r="J2395" s="239"/>
      <c r="K2395" s="240">
        <f>ROUND(E2395*J2395,2)</f>
        <v>0</v>
      </c>
      <c r="L2395" s="240">
        <v>21</v>
      </c>
      <c r="M2395" s="240">
        <f>G2395*(1+L2395/100)</f>
        <v>0</v>
      </c>
      <c r="N2395" s="238">
        <v>0</v>
      </c>
      <c r="O2395" s="238">
        <f>ROUND(E2395*N2395,2)</f>
        <v>0</v>
      </c>
      <c r="P2395" s="238">
        <v>0</v>
      </c>
      <c r="Q2395" s="238">
        <f>ROUND(E2395*P2395,2)</f>
        <v>0</v>
      </c>
      <c r="R2395" s="240" t="s">
        <v>2778</v>
      </c>
      <c r="S2395" s="240" t="s">
        <v>258</v>
      </c>
      <c r="T2395" s="241" t="s">
        <v>258</v>
      </c>
      <c r="U2395" s="223">
        <v>2.0819999999999999</v>
      </c>
      <c r="V2395" s="223">
        <f>ROUND(E2395*U2395,2)</f>
        <v>0.33</v>
      </c>
      <c r="W2395" s="223"/>
      <c r="X2395" s="223" t="s">
        <v>1580</v>
      </c>
      <c r="Y2395" s="223" t="s">
        <v>261</v>
      </c>
      <c r="Z2395" s="212"/>
      <c r="AA2395" s="212"/>
      <c r="AB2395" s="212"/>
      <c r="AC2395" s="212"/>
      <c r="AD2395" s="212"/>
      <c r="AE2395" s="212"/>
      <c r="AF2395" s="212"/>
      <c r="AG2395" s="212" t="s">
        <v>1581</v>
      </c>
      <c r="AH2395" s="212"/>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2" x14ac:dyDescent="0.2">
      <c r="A2396" s="219"/>
      <c r="B2396" s="220"/>
      <c r="C2396" s="267" t="s">
        <v>1697</v>
      </c>
      <c r="D2396" s="256"/>
      <c r="E2396" s="256"/>
      <c r="F2396" s="256"/>
      <c r="G2396" s="256"/>
      <c r="H2396" s="223"/>
      <c r="I2396" s="223"/>
      <c r="J2396" s="223"/>
      <c r="K2396" s="223"/>
      <c r="L2396" s="223"/>
      <c r="M2396" s="223"/>
      <c r="N2396" s="222"/>
      <c r="O2396" s="222"/>
      <c r="P2396" s="222"/>
      <c r="Q2396" s="222"/>
      <c r="R2396" s="223"/>
      <c r="S2396" s="223"/>
      <c r="T2396" s="223"/>
      <c r="U2396" s="223"/>
      <c r="V2396" s="223"/>
      <c r="W2396" s="223"/>
      <c r="X2396" s="223"/>
      <c r="Y2396" s="223"/>
      <c r="Z2396" s="212"/>
      <c r="AA2396" s="212"/>
      <c r="AB2396" s="212"/>
      <c r="AC2396" s="212"/>
      <c r="AD2396" s="212"/>
      <c r="AE2396" s="212"/>
      <c r="AF2396" s="212"/>
      <c r="AG2396" s="212" t="s">
        <v>300</v>
      </c>
      <c r="AH2396" s="212"/>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x14ac:dyDescent="0.2">
      <c r="A2397" s="228" t="s">
        <v>253</v>
      </c>
      <c r="B2397" s="229" t="s">
        <v>211</v>
      </c>
      <c r="C2397" s="244" t="s">
        <v>170</v>
      </c>
      <c r="D2397" s="230"/>
      <c r="E2397" s="231"/>
      <c r="F2397" s="232"/>
      <c r="G2397" s="232">
        <f>SUMIF(AG2398:AG2404,"&lt;&gt;NOR",G2398:G2404)</f>
        <v>0</v>
      </c>
      <c r="H2397" s="232"/>
      <c r="I2397" s="232">
        <f>SUM(I2398:I2404)</f>
        <v>0</v>
      </c>
      <c r="J2397" s="232"/>
      <c r="K2397" s="232">
        <f>SUM(K2398:K2404)</f>
        <v>0</v>
      </c>
      <c r="L2397" s="232"/>
      <c r="M2397" s="232">
        <f>SUM(M2398:M2404)</f>
        <v>0</v>
      </c>
      <c r="N2397" s="231"/>
      <c r="O2397" s="231">
        <f>SUM(O2398:O2404)</f>
        <v>0</v>
      </c>
      <c r="P2397" s="231"/>
      <c r="Q2397" s="231">
        <f>SUM(Q2398:Q2404)</f>
        <v>0</v>
      </c>
      <c r="R2397" s="232"/>
      <c r="S2397" s="232"/>
      <c r="T2397" s="233"/>
      <c r="U2397" s="227"/>
      <c r="V2397" s="227">
        <f>SUM(V2398:V2404)</f>
        <v>1.52</v>
      </c>
      <c r="W2397" s="227"/>
      <c r="X2397" s="227"/>
      <c r="Y2397" s="227"/>
      <c r="AG2397" t="s">
        <v>254</v>
      </c>
    </row>
    <row r="2398" spans="1:60" outlineLevel="1" x14ac:dyDescent="0.2">
      <c r="A2398" s="235">
        <v>550</v>
      </c>
      <c r="B2398" s="236" t="s">
        <v>2801</v>
      </c>
      <c r="C2398" s="245" t="s">
        <v>2802</v>
      </c>
      <c r="D2398" s="237" t="s">
        <v>1278</v>
      </c>
      <c r="E2398" s="238">
        <v>2</v>
      </c>
      <c r="F2398" s="239"/>
      <c r="G2398" s="240">
        <f>ROUND(E2398*F2398,2)</f>
        <v>0</v>
      </c>
      <c r="H2398" s="239"/>
      <c r="I2398" s="240">
        <f>ROUND(E2398*H2398,2)</f>
        <v>0</v>
      </c>
      <c r="J2398" s="239"/>
      <c r="K2398" s="240">
        <f>ROUND(E2398*J2398,2)</f>
        <v>0</v>
      </c>
      <c r="L2398" s="240">
        <v>21</v>
      </c>
      <c r="M2398" s="240">
        <f>G2398*(1+L2398/100)</f>
        <v>0</v>
      </c>
      <c r="N2398" s="238">
        <v>1.8E-3</v>
      </c>
      <c r="O2398" s="238">
        <f>ROUND(E2398*N2398,2)</f>
        <v>0</v>
      </c>
      <c r="P2398" s="238">
        <v>0</v>
      </c>
      <c r="Q2398" s="238">
        <f>ROUND(E2398*P2398,2)</f>
        <v>0</v>
      </c>
      <c r="R2398" s="240" t="s">
        <v>1279</v>
      </c>
      <c r="S2398" s="240" t="s">
        <v>258</v>
      </c>
      <c r="T2398" s="241" t="s">
        <v>258</v>
      </c>
      <c r="U2398" s="223">
        <v>0.38</v>
      </c>
      <c r="V2398" s="223">
        <f>ROUND(E2398*U2398,2)</f>
        <v>0.76</v>
      </c>
      <c r="W2398" s="223"/>
      <c r="X2398" s="223" t="s">
        <v>297</v>
      </c>
      <c r="Y2398" s="223" t="s">
        <v>261</v>
      </c>
      <c r="Z2398" s="212"/>
      <c r="AA2398" s="212"/>
      <c r="AB2398" s="212"/>
      <c r="AC2398" s="212"/>
      <c r="AD2398" s="212"/>
      <c r="AE2398" s="212"/>
      <c r="AF2398" s="212"/>
      <c r="AG2398" s="212" t="s">
        <v>298</v>
      </c>
      <c r="AH2398" s="212"/>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2" x14ac:dyDescent="0.2">
      <c r="A2399" s="219"/>
      <c r="B2399" s="220"/>
      <c r="C2399" s="247" t="s">
        <v>2803</v>
      </c>
      <c r="D2399" s="225"/>
      <c r="E2399" s="226">
        <v>2</v>
      </c>
      <c r="F2399" s="223"/>
      <c r="G2399" s="223"/>
      <c r="H2399" s="223"/>
      <c r="I2399" s="223"/>
      <c r="J2399" s="223"/>
      <c r="K2399" s="223"/>
      <c r="L2399" s="223"/>
      <c r="M2399" s="223"/>
      <c r="N2399" s="222"/>
      <c r="O2399" s="222"/>
      <c r="P2399" s="222"/>
      <c r="Q2399" s="222"/>
      <c r="R2399" s="223"/>
      <c r="S2399" s="223"/>
      <c r="T2399" s="223"/>
      <c r="U2399" s="223"/>
      <c r="V2399" s="223"/>
      <c r="W2399" s="223"/>
      <c r="X2399" s="223"/>
      <c r="Y2399" s="223"/>
      <c r="Z2399" s="212"/>
      <c r="AA2399" s="212"/>
      <c r="AB2399" s="212"/>
      <c r="AC2399" s="212"/>
      <c r="AD2399" s="212"/>
      <c r="AE2399" s="212"/>
      <c r="AF2399" s="212"/>
      <c r="AG2399" s="212" t="s">
        <v>289</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1" x14ac:dyDescent="0.2">
      <c r="A2400" s="235">
        <v>551</v>
      </c>
      <c r="B2400" s="236" t="s">
        <v>2804</v>
      </c>
      <c r="C2400" s="245" t="s">
        <v>2805</v>
      </c>
      <c r="D2400" s="237" t="s">
        <v>1278</v>
      </c>
      <c r="E2400" s="238">
        <v>2</v>
      </c>
      <c r="F2400" s="239"/>
      <c r="G2400" s="240">
        <f>ROUND(E2400*F2400,2)</f>
        <v>0</v>
      </c>
      <c r="H2400" s="239"/>
      <c r="I2400" s="240">
        <f>ROUND(E2400*H2400,2)</f>
        <v>0</v>
      </c>
      <c r="J2400" s="239"/>
      <c r="K2400" s="240">
        <f>ROUND(E2400*J2400,2)</f>
        <v>0</v>
      </c>
      <c r="L2400" s="240">
        <v>21</v>
      </c>
      <c r="M2400" s="240">
        <f>G2400*(1+L2400/100)</f>
        <v>0</v>
      </c>
      <c r="N2400" s="238">
        <v>2.3E-3</v>
      </c>
      <c r="O2400" s="238">
        <f>ROUND(E2400*N2400,2)</f>
        <v>0</v>
      </c>
      <c r="P2400" s="238">
        <v>0</v>
      </c>
      <c r="Q2400" s="238">
        <f>ROUND(E2400*P2400,2)</f>
        <v>0</v>
      </c>
      <c r="R2400" s="240" t="s">
        <v>1279</v>
      </c>
      <c r="S2400" s="240" t="s">
        <v>258</v>
      </c>
      <c r="T2400" s="241" t="s">
        <v>258</v>
      </c>
      <c r="U2400" s="223">
        <v>0.38</v>
      </c>
      <c r="V2400" s="223">
        <f>ROUND(E2400*U2400,2)</f>
        <v>0.76</v>
      </c>
      <c r="W2400" s="223"/>
      <c r="X2400" s="223" t="s">
        <v>297</v>
      </c>
      <c r="Y2400" s="223" t="s">
        <v>261</v>
      </c>
      <c r="Z2400" s="212"/>
      <c r="AA2400" s="212"/>
      <c r="AB2400" s="212"/>
      <c r="AC2400" s="212"/>
      <c r="AD2400" s="212"/>
      <c r="AE2400" s="212"/>
      <c r="AF2400" s="212"/>
      <c r="AG2400" s="212" t="s">
        <v>298</v>
      </c>
      <c r="AH2400" s="212"/>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2" x14ac:dyDescent="0.2">
      <c r="A2401" s="219"/>
      <c r="B2401" s="220"/>
      <c r="C2401" s="247" t="s">
        <v>2806</v>
      </c>
      <c r="D2401" s="225"/>
      <c r="E2401" s="226">
        <v>2</v>
      </c>
      <c r="F2401" s="223"/>
      <c r="G2401" s="223"/>
      <c r="H2401" s="223"/>
      <c r="I2401" s="223"/>
      <c r="J2401" s="223"/>
      <c r="K2401" s="223"/>
      <c r="L2401" s="223"/>
      <c r="M2401" s="223"/>
      <c r="N2401" s="222"/>
      <c r="O2401" s="222"/>
      <c r="P2401" s="222"/>
      <c r="Q2401" s="222"/>
      <c r="R2401" s="223"/>
      <c r="S2401" s="223"/>
      <c r="T2401" s="223"/>
      <c r="U2401" s="223"/>
      <c r="V2401" s="223"/>
      <c r="W2401" s="223"/>
      <c r="X2401" s="223"/>
      <c r="Y2401" s="223"/>
      <c r="Z2401" s="212"/>
      <c r="AA2401" s="212"/>
      <c r="AB2401" s="212"/>
      <c r="AC2401" s="212"/>
      <c r="AD2401" s="212"/>
      <c r="AE2401" s="212"/>
      <c r="AF2401" s="212"/>
      <c r="AG2401" s="212" t="s">
        <v>289</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ht="22.5" outlineLevel="1" x14ac:dyDescent="0.2">
      <c r="A2402" s="257">
        <v>552</v>
      </c>
      <c r="B2402" s="258" t="s">
        <v>2807</v>
      </c>
      <c r="C2402" s="268" t="s">
        <v>2808</v>
      </c>
      <c r="D2402" s="259" t="s">
        <v>368</v>
      </c>
      <c r="E2402" s="260">
        <v>12</v>
      </c>
      <c r="F2402" s="261"/>
      <c r="G2402" s="262">
        <f>ROUND(E2402*F2402,2)</f>
        <v>0</v>
      </c>
      <c r="H2402" s="261"/>
      <c r="I2402" s="262">
        <f>ROUND(E2402*H2402,2)</f>
        <v>0</v>
      </c>
      <c r="J2402" s="261"/>
      <c r="K2402" s="262">
        <f>ROUND(E2402*J2402,2)</f>
        <v>0</v>
      </c>
      <c r="L2402" s="262">
        <v>21</v>
      </c>
      <c r="M2402" s="262">
        <f>G2402*(1+L2402/100)</f>
        <v>0</v>
      </c>
      <c r="N2402" s="260">
        <v>0</v>
      </c>
      <c r="O2402" s="260">
        <f>ROUND(E2402*N2402,2)</f>
        <v>0</v>
      </c>
      <c r="P2402" s="260">
        <v>0</v>
      </c>
      <c r="Q2402" s="260">
        <f>ROUND(E2402*P2402,2)</f>
        <v>0</v>
      </c>
      <c r="R2402" s="262"/>
      <c r="S2402" s="262" t="s">
        <v>649</v>
      </c>
      <c r="T2402" s="263" t="s">
        <v>259</v>
      </c>
      <c r="U2402" s="223">
        <v>0</v>
      </c>
      <c r="V2402" s="223">
        <f>ROUND(E2402*U2402,2)</f>
        <v>0</v>
      </c>
      <c r="W2402" s="223"/>
      <c r="X2402" s="223" t="s">
        <v>809</v>
      </c>
      <c r="Y2402" s="223" t="s">
        <v>261</v>
      </c>
      <c r="Z2402" s="212"/>
      <c r="AA2402" s="212"/>
      <c r="AB2402" s="212"/>
      <c r="AC2402" s="212"/>
      <c r="AD2402" s="212"/>
      <c r="AE2402" s="212"/>
      <c r="AF2402" s="212"/>
      <c r="AG2402" s="212" t="s">
        <v>810</v>
      </c>
      <c r="AH2402" s="212"/>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ht="22.5" outlineLevel="1" x14ac:dyDescent="0.2">
      <c r="A2403" s="257">
        <v>553</v>
      </c>
      <c r="B2403" s="258" t="s">
        <v>2809</v>
      </c>
      <c r="C2403" s="268" t="s">
        <v>2810</v>
      </c>
      <c r="D2403" s="259" t="s">
        <v>368</v>
      </c>
      <c r="E2403" s="260">
        <v>8</v>
      </c>
      <c r="F2403" s="261"/>
      <c r="G2403" s="262">
        <f>ROUND(E2403*F2403,2)</f>
        <v>0</v>
      </c>
      <c r="H2403" s="261"/>
      <c r="I2403" s="262">
        <f>ROUND(E2403*H2403,2)</f>
        <v>0</v>
      </c>
      <c r="J2403" s="261"/>
      <c r="K2403" s="262">
        <f>ROUND(E2403*J2403,2)</f>
        <v>0</v>
      </c>
      <c r="L2403" s="262">
        <v>21</v>
      </c>
      <c r="M2403" s="262">
        <f>G2403*(1+L2403/100)</f>
        <v>0</v>
      </c>
      <c r="N2403" s="260">
        <v>0</v>
      </c>
      <c r="O2403" s="260">
        <f>ROUND(E2403*N2403,2)</f>
        <v>0</v>
      </c>
      <c r="P2403" s="260">
        <v>0</v>
      </c>
      <c r="Q2403" s="260">
        <f>ROUND(E2403*P2403,2)</f>
        <v>0</v>
      </c>
      <c r="R2403" s="262"/>
      <c r="S2403" s="262" t="s">
        <v>649</v>
      </c>
      <c r="T2403" s="263" t="s">
        <v>259</v>
      </c>
      <c r="U2403" s="223">
        <v>0</v>
      </c>
      <c r="V2403" s="223">
        <f>ROUND(E2403*U2403,2)</f>
        <v>0</v>
      </c>
      <c r="W2403" s="223"/>
      <c r="X2403" s="223" t="s">
        <v>809</v>
      </c>
      <c r="Y2403" s="223" t="s">
        <v>261</v>
      </c>
      <c r="Z2403" s="212"/>
      <c r="AA2403" s="212"/>
      <c r="AB2403" s="212"/>
      <c r="AC2403" s="212"/>
      <c r="AD2403" s="212"/>
      <c r="AE2403" s="212"/>
      <c r="AF2403" s="212"/>
      <c r="AG2403" s="212" t="s">
        <v>810</v>
      </c>
      <c r="AH2403" s="212"/>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ht="22.5" outlineLevel="1" x14ac:dyDescent="0.2">
      <c r="A2404" s="257">
        <v>554</v>
      </c>
      <c r="B2404" s="258" t="s">
        <v>2811</v>
      </c>
      <c r="C2404" s="268" t="s">
        <v>2812</v>
      </c>
      <c r="D2404" s="259" t="s">
        <v>368</v>
      </c>
      <c r="E2404" s="260">
        <v>2</v>
      </c>
      <c r="F2404" s="261"/>
      <c r="G2404" s="262">
        <f>ROUND(E2404*F2404,2)</f>
        <v>0</v>
      </c>
      <c r="H2404" s="261"/>
      <c r="I2404" s="262">
        <f>ROUND(E2404*H2404,2)</f>
        <v>0</v>
      </c>
      <c r="J2404" s="261"/>
      <c r="K2404" s="262">
        <f>ROUND(E2404*J2404,2)</f>
        <v>0</v>
      </c>
      <c r="L2404" s="262">
        <v>21</v>
      </c>
      <c r="M2404" s="262">
        <f>G2404*(1+L2404/100)</f>
        <v>0</v>
      </c>
      <c r="N2404" s="260">
        <v>0</v>
      </c>
      <c r="O2404" s="260">
        <f>ROUND(E2404*N2404,2)</f>
        <v>0</v>
      </c>
      <c r="P2404" s="260">
        <v>0</v>
      </c>
      <c r="Q2404" s="260">
        <f>ROUND(E2404*P2404,2)</f>
        <v>0</v>
      </c>
      <c r="R2404" s="262"/>
      <c r="S2404" s="262" t="s">
        <v>649</v>
      </c>
      <c r="T2404" s="263" t="s">
        <v>259</v>
      </c>
      <c r="U2404" s="223">
        <v>0</v>
      </c>
      <c r="V2404" s="223">
        <f>ROUND(E2404*U2404,2)</f>
        <v>0</v>
      </c>
      <c r="W2404" s="223"/>
      <c r="X2404" s="223" t="s">
        <v>809</v>
      </c>
      <c r="Y2404" s="223" t="s">
        <v>261</v>
      </c>
      <c r="Z2404" s="212"/>
      <c r="AA2404" s="212"/>
      <c r="AB2404" s="212"/>
      <c r="AC2404" s="212"/>
      <c r="AD2404" s="212"/>
      <c r="AE2404" s="212"/>
      <c r="AF2404" s="212"/>
      <c r="AG2404" s="212" t="s">
        <v>810</v>
      </c>
      <c r="AH2404" s="212"/>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x14ac:dyDescent="0.2">
      <c r="A2405" s="228" t="s">
        <v>253</v>
      </c>
      <c r="B2405" s="229" t="s">
        <v>219</v>
      </c>
      <c r="C2405" s="244" t="s">
        <v>220</v>
      </c>
      <c r="D2405" s="230"/>
      <c r="E2405" s="231"/>
      <c r="F2405" s="232"/>
      <c r="G2405" s="232">
        <f>SUMIF(AG2406:AG2415,"&lt;&gt;NOR",G2406:G2415)</f>
        <v>0</v>
      </c>
      <c r="H2405" s="232"/>
      <c r="I2405" s="232">
        <f>SUM(I2406:I2415)</f>
        <v>0</v>
      </c>
      <c r="J2405" s="232"/>
      <c r="K2405" s="232">
        <f>SUM(K2406:K2415)</f>
        <v>0</v>
      </c>
      <c r="L2405" s="232"/>
      <c r="M2405" s="232">
        <f>SUM(M2406:M2415)</f>
        <v>0</v>
      </c>
      <c r="N2405" s="231"/>
      <c r="O2405" s="231">
        <f>SUM(O2406:O2415)</f>
        <v>0</v>
      </c>
      <c r="P2405" s="231"/>
      <c r="Q2405" s="231">
        <f>SUM(Q2406:Q2415)</f>
        <v>0</v>
      </c>
      <c r="R2405" s="232"/>
      <c r="S2405" s="232"/>
      <c r="T2405" s="233"/>
      <c r="U2405" s="227"/>
      <c r="V2405" s="227">
        <f>SUM(V2406:V2415)</f>
        <v>666.78</v>
      </c>
      <c r="W2405" s="227"/>
      <c r="X2405" s="227"/>
      <c r="Y2405" s="227"/>
      <c r="AG2405" t="s">
        <v>254</v>
      </c>
    </row>
    <row r="2406" spans="1:60" outlineLevel="1" x14ac:dyDescent="0.2">
      <c r="A2406" s="257">
        <v>555</v>
      </c>
      <c r="B2406" s="258" t="s">
        <v>2813</v>
      </c>
      <c r="C2406" s="268" t="s">
        <v>2814</v>
      </c>
      <c r="D2406" s="259" t="s">
        <v>404</v>
      </c>
      <c r="E2406" s="260">
        <v>214.23669000000001</v>
      </c>
      <c r="F2406" s="261"/>
      <c r="G2406" s="262">
        <f>ROUND(E2406*F2406,2)</f>
        <v>0</v>
      </c>
      <c r="H2406" s="261"/>
      <c r="I2406" s="262">
        <f>ROUND(E2406*H2406,2)</f>
        <v>0</v>
      </c>
      <c r="J2406" s="261"/>
      <c r="K2406" s="262">
        <f>ROUND(E2406*J2406,2)</f>
        <v>0</v>
      </c>
      <c r="L2406" s="262">
        <v>21</v>
      </c>
      <c r="M2406" s="262">
        <f>G2406*(1+L2406/100)</f>
        <v>0</v>
      </c>
      <c r="N2406" s="260">
        <v>0</v>
      </c>
      <c r="O2406" s="260">
        <f>ROUND(E2406*N2406,2)</f>
        <v>0</v>
      </c>
      <c r="P2406" s="260">
        <v>0</v>
      </c>
      <c r="Q2406" s="260">
        <f>ROUND(E2406*P2406,2)</f>
        <v>0</v>
      </c>
      <c r="R2406" s="262"/>
      <c r="S2406" s="262" t="s">
        <v>258</v>
      </c>
      <c r="T2406" s="263" t="s">
        <v>258</v>
      </c>
      <c r="U2406" s="223">
        <v>0.26500000000000001</v>
      </c>
      <c r="V2406" s="223">
        <f>ROUND(E2406*U2406,2)</f>
        <v>56.77</v>
      </c>
      <c r="W2406" s="223"/>
      <c r="X2406" s="223" t="s">
        <v>2815</v>
      </c>
      <c r="Y2406" s="223" t="s">
        <v>261</v>
      </c>
      <c r="Z2406" s="212"/>
      <c r="AA2406" s="212"/>
      <c r="AB2406" s="212"/>
      <c r="AC2406" s="212"/>
      <c r="AD2406" s="212"/>
      <c r="AE2406" s="212"/>
      <c r="AF2406" s="212"/>
      <c r="AG2406" s="212" t="s">
        <v>2816</v>
      </c>
      <c r="AH2406" s="212"/>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ht="22.5" outlineLevel="1" x14ac:dyDescent="0.2">
      <c r="A2407" s="257">
        <v>556</v>
      </c>
      <c r="B2407" s="258" t="s">
        <v>2817</v>
      </c>
      <c r="C2407" s="268" t="s">
        <v>2818</v>
      </c>
      <c r="D2407" s="259" t="s">
        <v>404</v>
      </c>
      <c r="E2407" s="260">
        <v>71.411519999999996</v>
      </c>
      <c r="F2407" s="261"/>
      <c r="G2407" s="262">
        <f>ROUND(E2407*F2407,2)</f>
        <v>0</v>
      </c>
      <c r="H2407" s="261"/>
      <c r="I2407" s="262">
        <f>ROUND(E2407*H2407,2)</f>
        <v>0</v>
      </c>
      <c r="J2407" s="261"/>
      <c r="K2407" s="262">
        <f>ROUND(E2407*J2407,2)</f>
        <v>0</v>
      </c>
      <c r="L2407" s="262">
        <v>21</v>
      </c>
      <c r="M2407" s="262">
        <f>G2407*(1+L2407/100)</f>
        <v>0</v>
      </c>
      <c r="N2407" s="260">
        <v>0</v>
      </c>
      <c r="O2407" s="260">
        <f>ROUND(E2407*N2407,2)</f>
        <v>0</v>
      </c>
      <c r="P2407" s="260">
        <v>0</v>
      </c>
      <c r="Q2407" s="260">
        <f>ROUND(E2407*P2407,2)</f>
        <v>0</v>
      </c>
      <c r="R2407" s="262" t="s">
        <v>1157</v>
      </c>
      <c r="S2407" s="262" t="s">
        <v>258</v>
      </c>
      <c r="T2407" s="263" t="s">
        <v>258</v>
      </c>
      <c r="U2407" s="223">
        <v>2.0089999999999999</v>
      </c>
      <c r="V2407" s="223">
        <f>ROUND(E2407*U2407,2)</f>
        <v>143.47</v>
      </c>
      <c r="W2407" s="223"/>
      <c r="X2407" s="223" t="s">
        <v>2815</v>
      </c>
      <c r="Y2407" s="223" t="s">
        <v>261</v>
      </c>
      <c r="Z2407" s="212"/>
      <c r="AA2407" s="212"/>
      <c r="AB2407" s="212"/>
      <c r="AC2407" s="212"/>
      <c r="AD2407" s="212"/>
      <c r="AE2407" s="212"/>
      <c r="AF2407" s="212"/>
      <c r="AG2407" s="212" t="s">
        <v>2816</v>
      </c>
      <c r="AH2407" s="212"/>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ht="22.5" outlineLevel="1" x14ac:dyDescent="0.2">
      <c r="A2408" s="257">
        <v>557</v>
      </c>
      <c r="B2408" s="258" t="s">
        <v>2819</v>
      </c>
      <c r="C2408" s="268" t="s">
        <v>2820</v>
      </c>
      <c r="D2408" s="259" t="s">
        <v>404</v>
      </c>
      <c r="E2408" s="260">
        <v>71.411519999999996</v>
      </c>
      <c r="F2408" s="261"/>
      <c r="G2408" s="262">
        <f>ROUND(E2408*F2408,2)</f>
        <v>0</v>
      </c>
      <c r="H2408" s="261"/>
      <c r="I2408" s="262">
        <f>ROUND(E2408*H2408,2)</f>
        <v>0</v>
      </c>
      <c r="J2408" s="261"/>
      <c r="K2408" s="262">
        <f>ROUND(E2408*J2408,2)</f>
        <v>0</v>
      </c>
      <c r="L2408" s="262">
        <v>21</v>
      </c>
      <c r="M2408" s="262">
        <f>G2408*(1+L2408/100)</f>
        <v>0</v>
      </c>
      <c r="N2408" s="260">
        <v>0</v>
      </c>
      <c r="O2408" s="260">
        <f>ROUND(E2408*N2408,2)</f>
        <v>0</v>
      </c>
      <c r="P2408" s="260">
        <v>0</v>
      </c>
      <c r="Q2408" s="260">
        <f>ROUND(E2408*P2408,2)</f>
        <v>0</v>
      </c>
      <c r="R2408" s="262" t="s">
        <v>1157</v>
      </c>
      <c r="S2408" s="262" t="s">
        <v>258</v>
      </c>
      <c r="T2408" s="263" t="s">
        <v>258</v>
      </c>
      <c r="U2408" s="223">
        <v>0.95899999999999996</v>
      </c>
      <c r="V2408" s="223">
        <f>ROUND(E2408*U2408,2)</f>
        <v>68.48</v>
      </c>
      <c r="W2408" s="223"/>
      <c r="X2408" s="223" t="s">
        <v>2815</v>
      </c>
      <c r="Y2408" s="223" t="s">
        <v>261</v>
      </c>
      <c r="Z2408" s="212"/>
      <c r="AA2408" s="212"/>
      <c r="AB2408" s="212"/>
      <c r="AC2408" s="212"/>
      <c r="AD2408" s="212"/>
      <c r="AE2408" s="212"/>
      <c r="AF2408" s="212"/>
      <c r="AG2408" s="212" t="s">
        <v>2816</v>
      </c>
      <c r="AH2408" s="212"/>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1" x14ac:dyDescent="0.2">
      <c r="A2409" s="257">
        <v>558</v>
      </c>
      <c r="B2409" s="258" t="s">
        <v>2821</v>
      </c>
      <c r="C2409" s="268" t="s">
        <v>2822</v>
      </c>
      <c r="D2409" s="259" t="s">
        <v>404</v>
      </c>
      <c r="E2409" s="260">
        <v>214.23669000000001</v>
      </c>
      <c r="F2409" s="261"/>
      <c r="G2409" s="262">
        <f>ROUND(E2409*F2409,2)</f>
        <v>0</v>
      </c>
      <c r="H2409" s="261"/>
      <c r="I2409" s="262">
        <f>ROUND(E2409*H2409,2)</f>
        <v>0</v>
      </c>
      <c r="J2409" s="261"/>
      <c r="K2409" s="262">
        <f>ROUND(E2409*J2409,2)</f>
        <v>0</v>
      </c>
      <c r="L2409" s="262">
        <v>21</v>
      </c>
      <c r="M2409" s="262">
        <f>G2409*(1+L2409/100)</f>
        <v>0</v>
      </c>
      <c r="N2409" s="260">
        <v>0</v>
      </c>
      <c r="O2409" s="260">
        <f>ROUND(E2409*N2409,2)</f>
        <v>0</v>
      </c>
      <c r="P2409" s="260">
        <v>0</v>
      </c>
      <c r="Q2409" s="260">
        <f>ROUND(E2409*P2409,2)</f>
        <v>0</v>
      </c>
      <c r="R2409" s="262" t="s">
        <v>1157</v>
      </c>
      <c r="S2409" s="262" t="s">
        <v>258</v>
      </c>
      <c r="T2409" s="263" t="s">
        <v>258</v>
      </c>
      <c r="U2409" s="223">
        <v>0.49</v>
      </c>
      <c r="V2409" s="223">
        <f>ROUND(E2409*U2409,2)</f>
        <v>104.98</v>
      </c>
      <c r="W2409" s="223"/>
      <c r="X2409" s="223" t="s">
        <v>2815</v>
      </c>
      <c r="Y2409" s="223" t="s">
        <v>261</v>
      </c>
      <c r="Z2409" s="212"/>
      <c r="AA2409" s="212"/>
      <c r="AB2409" s="212"/>
      <c r="AC2409" s="212"/>
      <c r="AD2409" s="212"/>
      <c r="AE2409" s="212"/>
      <c r="AF2409" s="212"/>
      <c r="AG2409" s="212" t="s">
        <v>2816</v>
      </c>
      <c r="AH2409" s="212"/>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1" x14ac:dyDescent="0.2">
      <c r="A2410" s="257">
        <v>559</v>
      </c>
      <c r="B2410" s="258" t="s">
        <v>2823</v>
      </c>
      <c r="C2410" s="268" t="s">
        <v>2824</v>
      </c>
      <c r="D2410" s="259" t="s">
        <v>404</v>
      </c>
      <c r="E2410" s="260">
        <v>2142.36688</v>
      </c>
      <c r="F2410" s="261"/>
      <c r="G2410" s="262">
        <f>ROUND(E2410*F2410,2)</f>
        <v>0</v>
      </c>
      <c r="H2410" s="261"/>
      <c r="I2410" s="262">
        <f>ROUND(E2410*H2410,2)</f>
        <v>0</v>
      </c>
      <c r="J2410" s="261"/>
      <c r="K2410" s="262">
        <f>ROUND(E2410*J2410,2)</f>
        <v>0</v>
      </c>
      <c r="L2410" s="262">
        <v>21</v>
      </c>
      <c r="M2410" s="262">
        <f>G2410*(1+L2410/100)</f>
        <v>0</v>
      </c>
      <c r="N2410" s="260">
        <v>0</v>
      </c>
      <c r="O2410" s="260">
        <f>ROUND(E2410*N2410,2)</f>
        <v>0</v>
      </c>
      <c r="P2410" s="260">
        <v>0</v>
      </c>
      <c r="Q2410" s="260">
        <f>ROUND(E2410*P2410,2)</f>
        <v>0</v>
      </c>
      <c r="R2410" s="262" t="s">
        <v>1157</v>
      </c>
      <c r="S2410" s="262" t="s">
        <v>258</v>
      </c>
      <c r="T2410" s="263" t="s">
        <v>258</v>
      </c>
      <c r="U2410" s="223">
        <v>0</v>
      </c>
      <c r="V2410" s="223">
        <f>ROUND(E2410*U2410,2)</f>
        <v>0</v>
      </c>
      <c r="W2410" s="223"/>
      <c r="X2410" s="223" t="s">
        <v>2815</v>
      </c>
      <c r="Y2410" s="223" t="s">
        <v>261</v>
      </c>
      <c r="Z2410" s="212"/>
      <c r="AA2410" s="212"/>
      <c r="AB2410" s="212"/>
      <c r="AC2410" s="212"/>
      <c r="AD2410" s="212"/>
      <c r="AE2410" s="212"/>
      <c r="AF2410" s="212"/>
      <c r="AG2410" s="212" t="s">
        <v>2816</v>
      </c>
      <c r="AH2410" s="212"/>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outlineLevel="1" x14ac:dyDescent="0.2">
      <c r="A2411" s="257">
        <v>560</v>
      </c>
      <c r="B2411" s="258" t="s">
        <v>2825</v>
      </c>
      <c r="C2411" s="268" t="s">
        <v>2826</v>
      </c>
      <c r="D2411" s="259" t="s">
        <v>404</v>
      </c>
      <c r="E2411" s="260">
        <v>214.23669000000001</v>
      </c>
      <c r="F2411" s="261"/>
      <c r="G2411" s="262">
        <f>ROUND(E2411*F2411,2)</f>
        <v>0</v>
      </c>
      <c r="H2411" s="261"/>
      <c r="I2411" s="262">
        <f>ROUND(E2411*H2411,2)</f>
        <v>0</v>
      </c>
      <c r="J2411" s="261"/>
      <c r="K2411" s="262">
        <f>ROUND(E2411*J2411,2)</f>
        <v>0</v>
      </c>
      <c r="L2411" s="262">
        <v>21</v>
      </c>
      <c r="M2411" s="262">
        <f>G2411*(1+L2411/100)</f>
        <v>0</v>
      </c>
      <c r="N2411" s="260">
        <v>0</v>
      </c>
      <c r="O2411" s="260">
        <f>ROUND(E2411*N2411,2)</f>
        <v>0</v>
      </c>
      <c r="P2411" s="260">
        <v>0</v>
      </c>
      <c r="Q2411" s="260">
        <f>ROUND(E2411*P2411,2)</f>
        <v>0</v>
      </c>
      <c r="R2411" s="262" t="s">
        <v>1157</v>
      </c>
      <c r="S2411" s="262" t="s">
        <v>258</v>
      </c>
      <c r="T2411" s="263" t="s">
        <v>258</v>
      </c>
      <c r="U2411" s="223">
        <v>0.94199999999999995</v>
      </c>
      <c r="V2411" s="223">
        <f>ROUND(E2411*U2411,2)</f>
        <v>201.81</v>
      </c>
      <c r="W2411" s="223"/>
      <c r="X2411" s="223" t="s">
        <v>2815</v>
      </c>
      <c r="Y2411" s="223" t="s">
        <v>261</v>
      </c>
      <c r="Z2411" s="212"/>
      <c r="AA2411" s="212"/>
      <c r="AB2411" s="212"/>
      <c r="AC2411" s="212"/>
      <c r="AD2411" s="212"/>
      <c r="AE2411" s="212"/>
      <c r="AF2411" s="212"/>
      <c r="AG2411" s="212" t="s">
        <v>2816</v>
      </c>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ht="22.5" outlineLevel="1" x14ac:dyDescent="0.2">
      <c r="A2412" s="257">
        <v>561</v>
      </c>
      <c r="B2412" s="258" t="s">
        <v>2827</v>
      </c>
      <c r="C2412" s="268" t="s">
        <v>2828</v>
      </c>
      <c r="D2412" s="259" t="s">
        <v>404</v>
      </c>
      <c r="E2412" s="260">
        <v>856.94674999999995</v>
      </c>
      <c r="F2412" s="261"/>
      <c r="G2412" s="262">
        <f>ROUND(E2412*F2412,2)</f>
        <v>0</v>
      </c>
      <c r="H2412" s="261"/>
      <c r="I2412" s="262">
        <f>ROUND(E2412*H2412,2)</f>
        <v>0</v>
      </c>
      <c r="J2412" s="261"/>
      <c r="K2412" s="262">
        <f>ROUND(E2412*J2412,2)</f>
        <v>0</v>
      </c>
      <c r="L2412" s="262">
        <v>21</v>
      </c>
      <c r="M2412" s="262">
        <f>G2412*(1+L2412/100)</f>
        <v>0</v>
      </c>
      <c r="N2412" s="260">
        <v>0</v>
      </c>
      <c r="O2412" s="260">
        <f>ROUND(E2412*N2412,2)</f>
        <v>0</v>
      </c>
      <c r="P2412" s="260">
        <v>0</v>
      </c>
      <c r="Q2412" s="260">
        <f>ROUND(E2412*P2412,2)</f>
        <v>0</v>
      </c>
      <c r="R2412" s="262" t="s">
        <v>1157</v>
      </c>
      <c r="S2412" s="262" t="s">
        <v>258</v>
      </c>
      <c r="T2412" s="263" t="s">
        <v>258</v>
      </c>
      <c r="U2412" s="223">
        <v>0.105</v>
      </c>
      <c r="V2412" s="223">
        <f>ROUND(E2412*U2412,2)</f>
        <v>89.98</v>
      </c>
      <c r="W2412" s="223"/>
      <c r="X2412" s="223" t="s">
        <v>2815</v>
      </c>
      <c r="Y2412" s="223" t="s">
        <v>261</v>
      </c>
      <c r="Z2412" s="212"/>
      <c r="AA2412" s="212"/>
      <c r="AB2412" s="212"/>
      <c r="AC2412" s="212"/>
      <c r="AD2412" s="212"/>
      <c r="AE2412" s="212"/>
      <c r="AF2412" s="212"/>
      <c r="AG2412" s="212" t="s">
        <v>2816</v>
      </c>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ht="22.5" outlineLevel="1" x14ac:dyDescent="0.2">
      <c r="A2413" s="257">
        <v>562</v>
      </c>
      <c r="B2413" s="258" t="s">
        <v>2829</v>
      </c>
      <c r="C2413" s="268" t="s">
        <v>2830</v>
      </c>
      <c r="D2413" s="259" t="s">
        <v>404</v>
      </c>
      <c r="E2413" s="260">
        <v>214.23669000000001</v>
      </c>
      <c r="F2413" s="261"/>
      <c r="G2413" s="262">
        <f>ROUND(E2413*F2413,2)</f>
        <v>0</v>
      </c>
      <c r="H2413" s="261"/>
      <c r="I2413" s="262">
        <f>ROUND(E2413*H2413,2)</f>
        <v>0</v>
      </c>
      <c r="J2413" s="261"/>
      <c r="K2413" s="262">
        <f>ROUND(E2413*J2413,2)</f>
        <v>0</v>
      </c>
      <c r="L2413" s="262">
        <v>21</v>
      </c>
      <c r="M2413" s="262">
        <f>G2413*(1+L2413/100)</f>
        <v>0</v>
      </c>
      <c r="N2413" s="260">
        <v>0</v>
      </c>
      <c r="O2413" s="260">
        <f>ROUND(E2413*N2413,2)</f>
        <v>0</v>
      </c>
      <c r="P2413" s="260">
        <v>0</v>
      </c>
      <c r="Q2413" s="260">
        <f>ROUND(E2413*P2413,2)</f>
        <v>0</v>
      </c>
      <c r="R2413" s="262" t="s">
        <v>1157</v>
      </c>
      <c r="S2413" s="262" t="s">
        <v>258</v>
      </c>
      <c r="T2413" s="263" t="s">
        <v>258</v>
      </c>
      <c r="U2413" s="223">
        <v>0</v>
      </c>
      <c r="V2413" s="223">
        <f>ROUND(E2413*U2413,2)</f>
        <v>0</v>
      </c>
      <c r="W2413" s="223"/>
      <c r="X2413" s="223" t="s">
        <v>2815</v>
      </c>
      <c r="Y2413" s="223" t="s">
        <v>261</v>
      </c>
      <c r="Z2413" s="212"/>
      <c r="AA2413" s="212"/>
      <c r="AB2413" s="212"/>
      <c r="AC2413" s="212"/>
      <c r="AD2413" s="212"/>
      <c r="AE2413" s="212"/>
      <c r="AF2413" s="212"/>
      <c r="AG2413" s="212" t="s">
        <v>2816</v>
      </c>
      <c r="AH2413" s="212"/>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1" x14ac:dyDescent="0.2">
      <c r="A2414" s="235">
        <v>563</v>
      </c>
      <c r="B2414" s="236" t="s">
        <v>2831</v>
      </c>
      <c r="C2414" s="245" t="s">
        <v>2832</v>
      </c>
      <c r="D2414" s="237" t="s">
        <v>404</v>
      </c>
      <c r="E2414" s="238">
        <v>214.23669000000001</v>
      </c>
      <c r="F2414" s="239"/>
      <c r="G2414" s="240">
        <f>ROUND(E2414*F2414,2)</f>
        <v>0</v>
      </c>
      <c r="H2414" s="239"/>
      <c r="I2414" s="240">
        <f>ROUND(E2414*H2414,2)</f>
        <v>0</v>
      </c>
      <c r="J2414" s="239"/>
      <c r="K2414" s="240">
        <f>ROUND(E2414*J2414,2)</f>
        <v>0</v>
      </c>
      <c r="L2414" s="240">
        <v>21</v>
      </c>
      <c r="M2414" s="240">
        <f>G2414*(1+L2414/100)</f>
        <v>0</v>
      </c>
      <c r="N2414" s="238">
        <v>0</v>
      </c>
      <c r="O2414" s="238">
        <f>ROUND(E2414*N2414,2)</f>
        <v>0</v>
      </c>
      <c r="P2414" s="238">
        <v>0</v>
      </c>
      <c r="Q2414" s="238">
        <f>ROUND(E2414*P2414,2)</f>
        <v>0</v>
      </c>
      <c r="R2414" s="240" t="s">
        <v>2833</v>
      </c>
      <c r="S2414" s="240" t="s">
        <v>258</v>
      </c>
      <c r="T2414" s="241" t="s">
        <v>258</v>
      </c>
      <c r="U2414" s="223">
        <v>6.0000000000000001E-3</v>
      </c>
      <c r="V2414" s="223">
        <f>ROUND(E2414*U2414,2)</f>
        <v>1.29</v>
      </c>
      <c r="W2414" s="223"/>
      <c r="X2414" s="223" t="s">
        <v>2815</v>
      </c>
      <c r="Y2414" s="223" t="s">
        <v>261</v>
      </c>
      <c r="Z2414" s="212"/>
      <c r="AA2414" s="212"/>
      <c r="AB2414" s="212"/>
      <c r="AC2414" s="212"/>
      <c r="AD2414" s="212"/>
      <c r="AE2414" s="212"/>
      <c r="AF2414" s="212"/>
      <c r="AG2414" s="212" t="s">
        <v>2816</v>
      </c>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2" x14ac:dyDescent="0.2">
      <c r="A2415" s="219"/>
      <c r="B2415" s="220"/>
      <c r="C2415" s="267" t="s">
        <v>2834</v>
      </c>
      <c r="D2415" s="256"/>
      <c r="E2415" s="256"/>
      <c r="F2415" s="256"/>
      <c r="G2415" s="256"/>
      <c r="H2415" s="223"/>
      <c r="I2415" s="223"/>
      <c r="J2415" s="223"/>
      <c r="K2415" s="223"/>
      <c r="L2415" s="223"/>
      <c r="M2415" s="223"/>
      <c r="N2415" s="222"/>
      <c r="O2415" s="222"/>
      <c r="P2415" s="222"/>
      <c r="Q2415" s="222"/>
      <c r="R2415" s="223"/>
      <c r="S2415" s="223"/>
      <c r="T2415" s="223"/>
      <c r="U2415" s="223"/>
      <c r="V2415" s="223"/>
      <c r="W2415" s="223"/>
      <c r="X2415" s="223"/>
      <c r="Y2415" s="223"/>
      <c r="Z2415" s="212"/>
      <c r="AA2415" s="212"/>
      <c r="AB2415" s="212"/>
      <c r="AC2415" s="212"/>
      <c r="AD2415" s="212"/>
      <c r="AE2415" s="212"/>
      <c r="AF2415" s="212"/>
      <c r="AG2415" s="212" t="s">
        <v>300</v>
      </c>
      <c r="AH2415" s="212"/>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x14ac:dyDescent="0.2">
      <c r="A2416" s="3"/>
      <c r="B2416" s="4"/>
      <c r="C2416" s="248"/>
      <c r="D2416" s="6"/>
      <c r="E2416" s="3"/>
      <c r="F2416" s="3"/>
      <c r="G2416" s="3"/>
      <c r="H2416" s="3"/>
      <c r="I2416" s="3"/>
      <c r="J2416" s="3"/>
      <c r="K2416" s="3"/>
      <c r="L2416" s="3"/>
      <c r="M2416" s="3"/>
      <c r="N2416" s="3"/>
      <c r="O2416" s="3"/>
      <c r="P2416" s="3"/>
      <c r="Q2416" s="3"/>
      <c r="R2416" s="3"/>
      <c r="S2416" s="3"/>
      <c r="T2416" s="3"/>
      <c r="U2416" s="3"/>
      <c r="V2416" s="3"/>
      <c r="W2416" s="3"/>
      <c r="X2416" s="3"/>
      <c r="Y2416" s="3"/>
      <c r="AE2416">
        <v>15</v>
      </c>
      <c r="AF2416">
        <v>21</v>
      </c>
      <c r="AG2416" t="s">
        <v>239</v>
      </c>
    </row>
    <row r="2417" spans="1:33" x14ac:dyDescent="0.2">
      <c r="A2417" s="215"/>
      <c r="B2417" s="216" t="s">
        <v>29</v>
      </c>
      <c r="C2417" s="249"/>
      <c r="D2417" s="217"/>
      <c r="E2417" s="218"/>
      <c r="F2417" s="218"/>
      <c r="G2417" s="234">
        <f>G8+G24+G46+G178+G229+G233+G359+G395+G464+G493+G579+G619+G713+G792+G873+G890+G901+G1208+G1211+G1247+G1320+G1325+G1383+G1391+G1638+G1654+G1735+G1759+G1943+G2018+G2070+G2157+G2178+G2194+G2228+G2317+G2337+G2376+G2397+G2405</f>
        <v>0</v>
      </c>
      <c r="H2417" s="3"/>
      <c r="I2417" s="3"/>
      <c r="J2417" s="3"/>
      <c r="K2417" s="3"/>
      <c r="L2417" s="3"/>
      <c r="M2417" s="3"/>
      <c r="N2417" s="3"/>
      <c r="O2417" s="3"/>
      <c r="P2417" s="3"/>
      <c r="Q2417" s="3"/>
      <c r="R2417" s="3"/>
      <c r="S2417" s="3"/>
      <c r="T2417" s="3"/>
      <c r="U2417" s="3"/>
      <c r="V2417" s="3"/>
      <c r="W2417" s="3"/>
      <c r="X2417" s="3"/>
      <c r="Y2417" s="3"/>
      <c r="AE2417">
        <f>SUMIF(L7:L2415,AE2416,G7:G2415)</f>
        <v>0</v>
      </c>
      <c r="AF2417">
        <f>SUMIF(L7:L2415,AF2416,G7:G2415)</f>
        <v>0</v>
      </c>
      <c r="AG2417" t="s">
        <v>290</v>
      </c>
    </row>
    <row r="2418" spans="1:33" x14ac:dyDescent="0.2">
      <c r="A2418" s="251" t="s">
        <v>2835</v>
      </c>
      <c r="B2418" s="251"/>
      <c r="C2418" s="248"/>
      <c r="D2418" s="6"/>
      <c r="E2418" s="3"/>
      <c r="F2418" s="3"/>
      <c r="G2418" s="3"/>
      <c r="H2418" s="3"/>
      <c r="I2418" s="3"/>
      <c r="J2418" s="3"/>
      <c r="K2418" s="3"/>
      <c r="L2418" s="3"/>
      <c r="M2418" s="3"/>
      <c r="N2418" s="3"/>
      <c r="O2418" s="3"/>
      <c r="P2418" s="3"/>
      <c r="Q2418" s="3"/>
      <c r="R2418" s="3"/>
      <c r="S2418" s="3"/>
      <c r="T2418" s="3"/>
      <c r="U2418" s="3"/>
      <c r="V2418" s="3"/>
      <c r="W2418" s="3"/>
      <c r="X2418" s="3"/>
      <c r="Y2418" s="3"/>
    </row>
    <row r="2419" spans="1:33" x14ac:dyDescent="0.2">
      <c r="A2419" s="3"/>
      <c r="B2419" s="4" t="s">
        <v>2836</v>
      </c>
      <c r="C2419" s="248" t="s">
        <v>2837</v>
      </c>
      <c r="D2419" s="6"/>
      <c r="E2419" s="3"/>
      <c r="F2419" s="3"/>
      <c r="G2419" s="3"/>
      <c r="H2419" s="3"/>
      <c r="I2419" s="3"/>
      <c r="J2419" s="3"/>
      <c r="K2419" s="3"/>
      <c r="L2419" s="3"/>
      <c r="M2419" s="3"/>
      <c r="N2419" s="3"/>
      <c r="O2419" s="3"/>
      <c r="P2419" s="3"/>
      <c r="Q2419" s="3"/>
      <c r="R2419" s="3"/>
      <c r="S2419" s="3"/>
      <c r="T2419" s="3"/>
      <c r="U2419" s="3"/>
      <c r="V2419" s="3"/>
      <c r="W2419" s="3"/>
      <c r="X2419" s="3"/>
      <c r="Y2419" s="3"/>
      <c r="AG2419" t="s">
        <v>2838</v>
      </c>
    </row>
    <row r="2420" spans="1:33" x14ac:dyDescent="0.2">
      <c r="A2420" s="3"/>
      <c r="B2420" s="4" t="s">
        <v>2839</v>
      </c>
      <c r="C2420" s="248" t="s">
        <v>2840</v>
      </c>
      <c r="D2420" s="6"/>
      <c r="E2420" s="3"/>
      <c r="F2420" s="3"/>
      <c r="G2420" s="3"/>
      <c r="H2420" s="3"/>
      <c r="I2420" s="3"/>
      <c r="J2420" s="3"/>
      <c r="K2420" s="3"/>
      <c r="L2420" s="3"/>
      <c r="M2420" s="3"/>
      <c r="N2420" s="3"/>
      <c r="O2420" s="3"/>
      <c r="P2420" s="3"/>
      <c r="Q2420" s="3"/>
      <c r="R2420" s="3"/>
      <c r="S2420" s="3"/>
      <c r="T2420" s="3"/>
      <c r="U2420" s="3"/>
      <c r="V2420" s="3"/>
      <c r="W2420" s="3"/>
      <c r="X2420" s="3"/>
      <c r="Y2420" s="3"/>
      <c r="AG2420" t="s">
        <v>2841</v>
      </c>
    </row>
    <row r="2421" spans="1:33" x14ac:dyDescent="0.2">
      <c r="A2421" s="3"/>
      <c r="B2421" s="4"/>
      <c r="C2421" s="248" t="s">
        <v>2842</v>
      </c>
      <c r="D2421" s="6"/>
      <c r="E2421" s="3"/>
      <c r="F2421" s="3"/>
      <c r="G2421" s="3"/>
      <c r="H2421" s="3"/>
      <c r="I2421" s="3"/>
      <c r="J2421" s="3"/>
      <c r="K2421" s="3"/>
      <c r="L2421" s="3"/>
      <c r="M2421" s="3"/>
      <c r="N2421" s="3"/>
      <c r="O2421" s="3"/>
      <c r="P2421" s="3"/>
      <c r="Q2421" s="3"/>
      <c r="R2421" s="3"/>
      <c r="S2421" s="3"/>
      <c r="T2421" s="3"/>
      <c r="U2421" s="3"/>
      <c r="V2421" s="3"/>
      <c r="W2421" s="3"/>
      <c r="X2421" s="3"/>
      <c r="Y2421" s="3"/>
      <c r="AG2421" t="s">
        <v>2843</v>
      </c>
    </row>
    <row r="2422" spans="1:33" x14ac:dyDescent="0.2">
      <c r="A2422" s="3"/>
      <c r="B2422" s="4"/>
      <c r="C2422" s="248"/>
      <c r="D2422" s="6"/>
      <c r="E2422" s="3"/>
      <c r="F2422" s="3"/>
      <c r="G2422" s="3"/>
      <c r="H2422" s="3"/>
      <c r="I2422" s="3"/>
      <c r="J2422" s="3"/>
      <c r="K2422" s="3"/>
      <c r="L2422" s="3"/>
      <c r="M2422" s="3"/>
      <c r="N2422" s="3"/>
      <c r="O2422" s="3"/>
      <c r="P2422" s="3"/>
      <c r="Q2422" s="3"/>
      <c r="R2422" s="3"/>
      <c r="S2422" s="3"/>
      <c r="T2422" s="3"/>
      <c r="U2422" s="3"/>
      <c r="V2422" s="3"/>
      <c r="W2422" s="3"/>
      <c r="X2422" s="3"/>
      <c r="Y2422" s="3"/>
    </row>
    <row r="2423" spans="1:33" x14ac:dyDescent="0.2">
      <c r="C2423" s="250"/>
      <c r="D2423" s="10"/>
      <c r="AG2423" t="s">
        <v>291</v>
      </c>
    </row>
    <row r="2424" spans="1:33" x14ac:dyDescent="0.2">
      <c r="D2424" s="10"/>
    </row>
    <row r="2425" spans="1:33" x14ac:dyDescent="0.2">
      <c r="D2425" s="10"/>
    </row>
    <row r="2426" spans="1:33" x14ac:dyDescent="0.2">
      <c r="D2426" s="10"/>
    </row>
    <row r="2427" spans="1:33" x14ac:dyDescent="0.2">
      <c r="D2427" s="10"/>
    </row>
    <row r="2428" spans="1:33" x14ac:dyDescent="0.2">
      <c r="D2428" s="10"/>
    </row>
    <row r="2429" spans="1:33" x14ac:dyDescent="0.2">
      <c r="D2429" s="10"/>
    </row>
    <row r="2430" spans="1:33" x14ac:dyDescent="0.2">
      <c r="D2430" s="10"/>
    </row>
    <row r="2431" spans="1:33" x14ac:dyDescent="0.2">
      <c r="D2431" s="10"/>
    </row>
    <row r="2432" spans="1:33"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RDrJfU9cRNVqoiMKCPqJa2mrUfjS68cogF+Ix2AxPEck0riIKqlZXLSkUNxh8DdKcloT7lwclarcdusNg/nbQ==" saltValue="ppM2TSu/j0vgB8yd5EPboQ==" spinCount="100000" sheet="1" formatRows="0"/>
  <mergeCells count="272">
    <mergeCell ref="C2241:G2241"/>
    <mergeCell ref="C2319:G2319"/>
    <mergeCell ref="C2396:G2396"/>
    <mergeCell ref="C2415:G2415"/>
    <mergeCell ref="C2196:G2196"/>
    <mergeCell ref="C2210:G2210"/>
    <mergeCell ref="C2224:G2224"/>
    <mergeCell ref="C2227:G2227"/>
    <mergeCell ref="C2230:G2230"/>
    <mergeCell ref="C2233:G2233"/>
    <mergeCell ref="C2161:G2161"/>
    <mergeCell ref="C2166:G2166"/>
    <mergeCell ref="C2167:G2167"/>
    <mergeCell ref="C2177:G2177"/>
    <mergeCell ref="C2180:G2180"/>
    <mergeCell ref="C2181:G2181"/>
    <mergeCell ref="C2020:G2020"/>
    <mergeCell ref="C2023:G2023"/>
    <mergeCell ref="C2069:G2069"/>
    <mergeCell ref="C2125:G2125"/>
    <mergeCell ref="C2156:G2156"/>
    <mergeCell ref="C2160:G2160"/>
    <mergeCell ref="C1841:G1841"/>
    <mergeCell ref="C1942:G1942"/>
    <mergeCell ref="C1947:G1947"/>
    <mergeCell ref="C1955:G1955"/>
    <mergeCell ref="C1976:G1976"/>
    <mergeCell ref="C2017:G2017"/>
    <mergeCell ref="C1758:G1758"/>
    <mergeCell ref="C1766:G1766"/>
    <mergeCell ref="C1769:G1769"/>
    <mergeCell ref="C1779:G1779"/>
    <mergeCell ref="C1783:G1783"/>
    <mergeCell ref="C1839:G1839"/>
    <mergeCell ref="C1743:G1743"/>
    <mergeCell ref="C1745:G1745"/>
    <mergeCell ref="C1747:G1747"/>
    <mergeCell ref="C1750:G1750"/>
    <mergeCell ref="C1752:G1752"/>
    <mergeCell ref="C1754:G1754"/>
    <mergeCell ref="C1716:G1716"/>
    <mergeCell ref="C1719:G1719"/>
    <mergeCell ref="C1722:G1722"/>
    <mergeCell ref="C1725:G1725"/>
    <mergeCell ref="C1734:G1734"/>
    <mergeCell ref="C1741:G1741"/>
    <mergeCell ref="C1694:G1694"/>
    <mergeCell ref="C1700:G1700"/>
    <mergeCell ref="C1701:G1701"/>
    <mergeCell ref="C1708:G1708"/>
    <mergeCell ref="C1712:G1712"/>
    <mergeCell ref="C1713:G1713"/>
    <mergeCell ref="C1667:G1667"/>
    <mergeCell ref="C1670:G1670"/>
    <mergeCell ref="C1680:G1680"/>
    <mergeCell ref="C1684:G1684"/>
    <mergeCell ref="C1685:G1685"/>
    <mergeCell ref="C1689:G1689"/>
    <mergeCell ref="C1642:G1642"/>
    <mergeCell ref="C1648:G1648"/>
    <mergeCell ref="C1653:G1653"/>
    <mergeCell ref="C1660:G1660"/>
    <mergeCell ref="C1661:G1661"/>
    <mergeCell ref="C1664:G1664"/>
    <mergeCell ref="C1551:G1551"/>
    <mergeCell ref="C1552:G1552"/>
    <mergeCell ref="C1553:G1553"/>
    <mergeCell ref="C1554:G1554"/>
    <mergeCell ref="C1557:G1557"/>
    <mergeCell ref="C1637:G1637"/>
    <mergeCell ref="C1429:G1429"/>
    <mergeCell ref="C1478:G1478"/>
    <mergeCell ref="C1547:G1547"/>
    <mergeCell ref="C1548:G1548"/>
    <mergeCell ref="C1549:G1549"/>
    <mergeCell ref="C1550:G1550"/>
    <mergeCell ref="C1382:G1382"/>
    <mergeCell ref="C1385:G1385"/>
    <mergeCell ref="C1387:G1387"/>
    <mergeCell ref="C1390:G1390"/>
    <mergeCell ref="C1395:G1395"/>
    <mergeCell ref="C1424:G1424"/>
    <mergeCell ref="C1251:G1251"/>
    <mergeCell ref="C1264:G1264"/>
    <mergeCell ref="C1319:G1319"/>
    <mergeCell ref="C1324:G1324"/>
    <mergeCell ref="C1335:G1335"/>
    <mergeCell ref="C1340:G1340"/>
    <mergeCell ref="C1070:G1070"/>
    <mergeCell ref="C1074:G1074"/>
    <mergeCell ref="C1095:G1095"/>
    <mergeCell ref="C1210:G1210"/>
    <mergeCell ref="C1232:G1232"/>
    <mergeCell ref="C1246:G1246"/>
    <mergeCell ref="C1052:G1052"/>
    <mergeCell ref="C1056:G1056"/>
    <mergeCell ref="C1057:G1057"/>
    <mergeCell ref="C1062:G1062"/>
    <mergeCell ref="C1063:G1063"/>
    <mergeCell ref="C1069:G1069"/>
    <mergeCell ref="C1009:G1009"/>
    <mergeCell ref="C1019:G1019"/>
    <mergeCell ref="C1023:G1023"/>
    <mergeCell ref="C1028:G1028"/>
    <mergeCell ref="C1032:G1032"/>
    <mergeCell ref="C1051:G1051"/>
    <mergeCell ref="C930:G930"/>
    <mergeCell ref="C939:G939"/>
    <mergeCell ref="C966:G966"/>
    <mergeCell ref="C970:G970"/>
    <mergeCell ref="C985:G985"/>
    <mergeCell ref="C989:G989"/>
    <mergeCell ref="C876:G876"/>
    <mergeCell ref="C882:G882"/>
    <mergeCell ref="C903:G903"/>
    <mergeCell ref="C912:G912"/>
    <mergeCell ref="C918:G918"/>
    <mergeCell ref="C925:G925"/>
    <mergeCell ref="C835:G835"/>
    <mergeCell ref="C838:G838"/>
    <mergeCell ref="C841:G841"/>
    <mergeCell ref="C844:G844"/>
    <mergeCell ref="C847:G847"/>
    <mergeCell ref="C875:G875"/>
    <mergeCell ref="C794:G794"/>
    <mergeCell ref="C799:G799"/>
    <mergeCell ref="C803:G803"/>
    <mergeCell ref="C807:G807"/>
    <mergeCell ref="C810:G810"/>
    <mergeCell ref="C831:G831"/>
    <mergeCell ref="C724:G724"/>
    <mergeCell ref="C731:G731"/>
    <mergeCell ref="C736:G736"/>
    <mergeCell ref="C742:G742"/>
    <mergeCell ref="C746:G746"/>
    <mergeCell ref="C750:G750"/>
    <mergeCell ref="C708:G708"/>
    <mergeCell ref="C709:G709"/>
    <mergeCell ref="C710:G710"/>
    <mergeCell ref="C711:G711"/>
    <mergeCell ref="C712:G712"/>
    <mergeCell ref="C715:G715"/>
    <mergeCell ref="C679:G679"/>
    <mergeCell ref="C687:G687"/>
    <mergeCell ref="C688:G688"/>
    <mergeCell ref="C694:G694"/>
    <mergeCell ref="C695:G695"/>
    <mergeCell ref="C702:G702"/>
    <mergeCell ref="C657:G657"/>
    <mergeCell ref="C661:G661"/>
    <mergeCell ref="C666:G666"/>
    <mergeCell ref="C669:G669"/>
    <mergeCell ref="C675:G675"/>
    <mergeCell ref="C678:G678"/>
    <mergeCell ref="C626:G626"/>
    <mergeCell ref="C630:G630"/>
    <mergeCell ref="C633:G633"/>
    <mergeCell ref="C643:G643"/>
    <mergeCell ref="C646:G646"/>
    <mergeCell ref="C652:G652"/>
    <mergeCell ref="C607:G607"/>
    <mergeCell ref="C610:G610"/>
    <mergeCell ref="C613:G613"/>
    <mergeCell ref="C621:G621"/>
    <mergeCell ref="C622:G622"/>
    <mergeCell ref="C625:G625"/>
    <mergeCell ref="C588:G588"/>
    <mergeCell ref="C589:G589"/>
    <mergeCell ref="C592:G592"/>
    <mergeCell ref="C596:G596"/>
    <mergeCell ref="C602:G602"/>
    <mergeCell ref="C603:G603"/>
    <mergeCell ref="C519:G519"/>
    <mergeCell ref="C527:G527"/>
    <mergeCell ref="C536:G536"/>
    <mergeCell ref="C543:G543"/>
    <mergeCell ref="C581:G581"/>
    <mergeCell ref="C586:G586"/>
    <mergeCell ref="C495:G495"/>
    <mergeCell ref="C500:G500"/>
    <mergeCell ref="C504:G504"/>
    <mergeCell ref="C509:G509"/>
    <mergeCell ref="C512:G512"/>
    <mergeCell ref="C516:G516"/>
    <mergeCell ref="C430:G430"/>
    <mergeCell ref="C447:G447"/>
    <mergeCell ref="C451:G451"/>
    <mergeCell ref="C466:G466"/>
    <mergeCell ref="C475:G475"/>
    <mergeCell ref="C482:G482"/>
    <mergeCell ref="C364:G364"/>
    <mergeCell ref="C397:G397"/>
    <mergeCell ref="C405:G405"/>
    <mergeCell ref="C410:G410"/>
    <mergeCell ref="C415:G415"/>
    <mergeCell ref="C419:G419"/>
    <mergeCell ref="C325:G325"/>
    <mergeCell ref="C326:G326"/>
    <mergeCell ref="C348:G348"/>
    <mergeCell ref="C349:G349"/>
    <mergeCell ref="C350:G350"/>
    <mergeCell ref="C351:G351"/>
    <mergeCell ref="C316:G316"/>
    <mergeCell ref="C317:G317"/>
    <mergeCell ref="C318:G318"/>
    <mergeCell ref="C319:G319"/>
    <mergeCell ref="C323:G323"/>
    <mergeCell ref="C324:G324"/>
    <mergeCell ref="C300:G300"/>
    <mergeCell ref="C301:G301"/>
    <mergeCell ref="C310:G310"/>
    <mergeCell ref="C311:G311"/>
    <mergeCell ref="C312:G312"/>
    <mergeCell ref="C313:G313"/>
    <mergeCell ref="C291:G291"/>
    <mergeCell ref="C292:G292"/>
    <mergeCell ref="C293:G293"/>
    <mergeCell ref="C294:G294"/>
    <mergeCell ref="C298:G298"/>
    <mergeCell ref="C299:G299"/>
    <mergeCell ref="C239:G239"/>
    <mergeCell ref="C244:G244"/>
    <mergeCell ref="C249:G249"/>
    <mergeCell ref="C253:G253"/>
    <mergeCell ref="C257:G257"/>
    <mergeCell ref="C269:G269"/>
    <mergeCell ref="C220:G220"/>
    <mergeCell ref="C223:G223"/>
    <mergeCell ref="C224:G224"/>
    <mergeCell ref="C225:G225"/>
    <mergeCell ref="C231:G231"/>
    <mergeCell ref="C235:G235"/>
    <mergeCell ref="C204:G204"/>
    <mergeCell ref="C209:G209"/>
    <mergeCell ref="C213:G213"/>
    <mergeCell ref="C214:G214"/>
    <mergeCell ref="C218:G218"/>
    <mergeCell ref="C219:G219"/>
    <mergeCell ref="C185:G185"/>
    <mergeCell ref="C188:G188"/>
    <mergeCell ref="C194:G194"/>
    <mergeCell ref="C195:G195"/>
    <mergeCell ref="C199:G199"/>
    <mergeCell ref="C202:G202"/>
    <mergeCell ref="C78:G78"/>
    <mergeCell ref="C83:G83"/>
    <mergeCell ref="C107:G107"/>
    <mergeCell ref="C126:G126"/>
    <mergeCell ref="C143:G143"/>
    <mergeCell ref="C180:G180"/>
    <mergeCell ref="C45:G45"/>
    <mergeCell ref="C48:G48"/>
    <mergeCell ref="C63:G63"/>
    <mergeCell ref="C68:G68"/>
    <mergeCell ref="C72:G72"/>
    <mergeCell ref="C75:G75"/>
    <mergeCell ref="C32:G32"/>
    <mergeCell ref="C35:G35"/>
    <mergeCell ref="C36:G36"/>
    <mergeCell ref="C38:G38"/>
    <mergeCell ref="C41:G41"/>
    <mergeCell ref="C44:G44"/>
    <mergeCell ref="A1:G1"/>
    <mergeCell ref="C2:G2"/>
    <mergeCell ref="C3:G3"/>
    <mergeCell ref="C4:G4"/>
    <mergeCell ref="A2418:B2418"/>
    <mergeCell ref="C10:G10"/>
    <mergeCell ref="C13:G13"/>
    <mergeCell ref="C15:G15"/>
    <mergeCell ref="C21:G21"/>
    <mergeCell ref="C29:G2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F5CF-36D7-44F9-8E30-61A7ABCC64E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292</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55</v>
      </c>
      <c r="C3" s="201" t="s">
        <v>56</v>
      </c>
      <c r="D3" s="199"/>
      <c r="E3" s="199"/>
      <c r="F3" s="199"/>
      <c r="G3" s="200"/>
      <c r="AC3" s="176" t="s">
        <v>226</v>
      </c>
      <c r="AG3" t="s">
        <v>229</v>
      </c>
    </row>
    <row r="4" spans="1:60" ht="24.95" customHeight="1" x14ac:dyDescent="0.2">
      <c r="A4" s="202" t="s">
        <v>9</v>
      </c>
      <c r="B4" s="203" t="s">
        <v>59</v>
      </c>
      <c r="C4" s="204" t="s">
        <v>60</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109</v>
      </c>
      <c r="C8" s="244" t="s">
        <v>110</v>
      </c>
      <c r="D8" s="230"/>
      <c r="E8" s="231"/>
      <c r="F8" s="232"/>
      <c r="G8" s="232">
        <f>SUMIF(AG9:AG10,"&lt;&gt;NOR",G9:G10)</f>
        <v>0</v>
      </c>
      <c r="H8" s="232"/>
      <c r="I8" s="232">
        <f>SUM(I9:I10)</f>
        <v>0</v>
      </c>
      <c r="J8" s="232"/>
      <c r="K8" s="232">
        <f>SUM(K9:K10)</f>
        <v>0</v>
      </c>
      <c r="L8" s="232"/>
      <c r="M8" s="232">
        <f>SUM(M9:M10)</f>
        <v>0</v>
      </c>
      <c r="N8" s="231"/>
      <c r="O8" s="231">
        <f>SUM(O9:O10)</f>
        <v>0</v>
      </c>
      <c r="P8" s="231"/>
      <c r="Q8" s="231">
        <f>SUM(Q9:Q10)</f>
        <v>0</v>
      </c>
      <c r="R8" s="232"/>
      <c r="S8" s="232"/>
      <c r="T8" s="233"/>
      <c r="U8" s="227"/>
      <c r="V8" s="227">
        <f>SUM(V9:V10)</f>
        <v>24</v>
      </c>
      <c r="W8" s="227"/>
      <c r="X8" s="227"/>
      <c r="Y8" s="227"/>
      <c r="AG8" t="s">
        <v>254</v>
      </c>
    </row>
    <row r="9" spans="1:60" outlineLevel="1" x14ac:dyDescent="0.2">
      <c r="A9" s="235">
        <v>1</v>
      </c>
      <c r="B9" s="236" t="s">
        <v>2845</v>
      </c>
      <c r="C9" s="245" t="s">
        <v>2846</v>
      </c>
      <c r="D9" s="237" t="s">
        <v>804</v>
      </c>
      <c r="E9" s="238">
        <v>24</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649</v>
      </c>
      <c r="T9" s="241" t="s">
        <v>259</v>
      </c>
      <c r="U9" s="223">
        <v>1</v>
      </c>
      <c r="V9" s="223">
        <f>ROUND(E9*U9,2)</f>
        <v>24</v>
      </c>
      <c r="W9" s="223"/>
      <c r="X9" s="223" t="s">
        <v>297</v>
      </c>
      <c r="Y9" s="223" t="s">
        <v>261</v>
      </c>
      <c r="Z9" s="212"/>
      <c r="AA9" s="212"/>
      <c r="AB9" s="212"/>
      <c r="AC9" s="212"/>
      <c r="AD9" s="212"/>
      <c r="AE9" s="212"/>
      <c r="AF9" s="212"/>
      <c r="AG9" s="212" t="s">
        <v>298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7" t="s">
        <v>2847</v>
      </c>
      <c r="D10" s="225"/>
      <c r="E10" s="226">
        <v>24</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289</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8" t="s">
        <v>253</v>
      </c>
      <c r="B11" s="229" t="s">
        <v>123</v>
      </c>
      <c r="C11" s="244" t="s">
        <v>124</v>
      </c>
      <c r="D11" s="230"/>
      <c r="E11" s="231"/>
      <c r="F11" s="232"/>
      <c r="G11" s="232">
        <f>SUMIF(AG12:AG42,"&lt;&gt;NOR",G12:G42)</f>
        <v>0</v>
      </c>
      <c r="H11" s="232"/>
      <c r="I11" s="232">
        <f>SUM(I12:I42)</f>
        <v>0</v>
      </c>
      <c r="J11" s="232"/>
      <c r="K11" s="232">
        <f>SUM(K12:K42)</f>
        <v>0</v>
      </c>
      <c r="L11" s="232"/>
      <c r="M11" s="232">
        <f>SUM(M12:M42)</f>
        <v>0</v>
      </c>
      <c r="N11" s="231"/>
      <c r="O11" s="231">
        <f>SUM(O12:O42)</f>
        <v>0.01</v>
      </c>
      <c r="P11" s="231"/>
      <c r="Q11" s="231">
        <f>SUM(Q12:Q42)</f>
        <v>3.0200000000000005</v>
      </c>
      <c r="R11" s="232"/>
      <c r="S11" s="232"/>
      <c r="T11" s="233"/>
      <c r="U11" s="227"/>
      <c r="V11" s="227">
        <f>SUM(V12:V42)</f>
        <v>68.069999999999993</v>
      </c>
      <c r="W11" s="227"/>
      <c r="X11" s="227"/>
      <c r="Y11" s="227"/>
      <c r="AG11" t="s">
        <v>254</v>
      </c>
    </row>
    <row r="12" spans="1:60" outlineLevel="1" x14ac:dyDescent="0.2">
      <c r="A12" s="235">
        <v>2</v>
      </c>
      <c r="B12" s="236" t="s">
        <v>2848</v>
      </c>
      <c r="C12" s="245" t="s">
        <v>2849</v>
      </c>
      <c r="D12" s="237" t="s">
        <v>524</v>
      </c>
      <c r="E12" s="238">
        <v>50</v>
      </c>
      <c r="F12" s="239"/>
      <c r="G12" s="240">
        <f>ROUND(E12*F12,2)</f>
        <v>0</v>
      </c>
      <c r="H12" s="239"/>
      <c r="I12" s="240">
        <f>ROUND(E12*H12,2)</f>
        <v>0</v>
      </c>
      <c r="J12" s="239"/>
      <c r="K12" s="240">
        <f>ROUND(E12*J12,2)</f>
        <v>0</v>
      </c>
      <c r="L12" s="240">
        <v>21</v>
      </c>
      <c r="M12" s="240">
        <f>G12*(1+L12/100)</f>
        <v>0</v>
      </c>
      <c r="N12" s="238">
        <v>0</v>
      </c>
      <c r="O12" s="238">
        <f>ROUND(E12*N12,2)</f>
        <v>0</v>
      </c>
      <c r="P12" s="238">
        <v>2.0999999999999999E-3</v>
      </c>
      <c r="Q12" s="238">
        <f>ROUND(E12*P12,2)</f>
        <v>0.11</v>
      </c>
      <c r="R12" s="240" t="s">
        <v>1279</v>
      </c>
      <c r="S12" s="240" t="s">
        <v>258</v>
      </c>
      <c r="T12" s="241" t="s">
        <v>258</v>
      </c>
      <c r="U12" s="223">
        <v>3.1E-2</v>
      </c>
      <c r="V12" s="223">
        <f>ROUND(E12*U12,2)</f>
        <v>1.55</v>
      </c>
      <c r="W12" s="223"/>
      <c r="X12" s="223" t="s">
        <v>297</v>
      </c>
      <c r="Y12" s="223" t="s">
        <v>261</v>
      </c>
      <c r="Z12" s="212"/>
      <c r="AA12" s="212"/>
      <c r="AB12" s="212"/>
      <c r="AC12" s="212"/>
      <c r="AD12" s="212"/>
      <c r="AE12" s="212"/>
      <c r="AF12" s="212"/>
      <c r="AG12" s="212" t="s">
        <v>298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7" t="s">
        <v>2850</v>
      </c>
      <c r="D13" s="256"/>
      <c r="E13" s="256"/>
      <c r="F13" s="256"/>
      <c r="G13" s="256"/>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5">
        <v>3</v>
      </c>
      <c r="B14" s="236" t="s">
        <v>2851</v>
      </c>
      <c r="C14" s="245" t="s">
        <v>2852</v>
      </c>
      <c r="D14" s="237" t="s">
        <v>524</v>
      </c>
      <c r="E14" s="238">
        <v>25</v>
      </c>
      <c r="F14" s="239"/>
      <c r="G14" s="240">
        <f>ROUND(E14*F14,2)</f>
        <v>0</v>
      </c>
      <c r="H14" s="239"/>
      <c r="I14" s="240">
        <f>ROUND(E14*H14,2)</f>
        <v>0</v>
      </c>
      <c r="J14" s="239"/>
      <c r="K14" s="240">
        <f>ROUND(E14*J14,2)</f>
        <v>0</v>
      </c>
      <c r="L14" s="240">
        <v>21</v>
      </c>
      <c r="M14" s="240">
        <f>G14*(1+L14/100)</f>
        <v>0</v>
      </c>
      <c r="N14" s="238">
        <v>0</v>
      </c>
      <c r="O14" s="238">
        <f>ROUND(E14*N14,2)</f>
        <v>0</v>
      </c>
      <c r="P14" s="238">
        <v>1.98E-3</v>
      </c>
      <c r="Q14" s="238">
        <f>ROUND(E14*P14,2)</f>
        <v>0.05</v>
      </c>
      <c r="R14" s="240" t="s">
        <v>1279</v>
      </c>
      <c r="S14" s="240" t="s">
        <v>258</v>
      </c>
      <c r="T14" s="241" t="s">
        <v>258</v>
      </c>
      <c r="U14" s="223">
        <v>8.3000000000000004E-2</v>
      </c>
      <c r="V14" s="223">
        <f>ROUND(E14*U14,2)</f>
        <v>2.08</v>
      </c>
      <c r="W14" s="223"/>
      <c r="X14" s="223" t="s">
        <v>297</v>
      </c>
      <c r="Y14" s="223" t="s">
        <v>261</v>
      </c>
      <c r="Z14" s="212"/>
      <c r="AA14" s="212"/>
      <c r="AB14" s="212"/>
      <c r="AC14" s="212"/>
      <c r="AD14" s="212"/>
      <c r="AE14" s="212"/>
      <c r="AF14" s="212"/>
      <c r="AG14" s="212" t="s">
        <v>298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7" t="s">
        <v>2850</v>
      </c>
      <c r="D15" s="256"/>
      <c r="E15" s="256"/>
      <c r="F15" s="256"/>
      <c r="G15" s="256"/>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5">
        <v>4</v>
      </c>
      <c r="B16" s="236" t="s">
        <v>2853</v>
      </c>
      <c r="C16" s="245" t="s">
        <v>2854</v>
      </c>
      <c r="D16" s="237" t="s">
        <v>404</v>
      </c>
      <c r="E16" s="238">
        <v>7.7249999999999999E-2</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t="s">
        <v>1279</v>
      </c>
      <c r="S16" s="240" t="s">
        <v>258</v>
      </c>
      <c r="T16" s="241" t="s">
        <v>258</v>
      </c>
      <c r="U16" s="223">
        <v>3.379</v>
      </c>
      <c r="V16" s="223">
        <f>ROUND(E16*U16,2)</f>
        <v>0.26</v>
      </c>
      <c r="W16" s="223"/>
      <c r="X16" s="223" t="s">
        <v>297</v>
      </c>
      <c r="Y16" s="223" t="s">
        <v>261</v>
      </c>
      <c r="Z16" s="212"/>
      <c r="AA16" s="212"/>
      <c r="AB16" s="212"/>
      <c r="AC16" s="212"/>
      <c r="AD16" s="212"/>
      <c r="AE16" s="212"/>
      <c r="AF16" s="212"/>
      <c r="AG16" s="212" t="s">
        <v>298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7" t="s">
        <v>2855</v>
      </c>
      <c r="D17" s="256"/>
      <c r="E17" s="256"/>
      <c r="F17" s="256"/>
      <c r="G17" s="256"/>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5">
        <v>5</v>
      </c>
      <c r="B18" s="236" t="s">
        <v>2856</v>
      </c>
      <c r="C18" s="245" t="s">
        <v>2857</v>
      </c>
      <c r="D18" s="237" t="s">
        <v>404</v>
      </c>
      <c r="E18" s="238">
        <v>7.7249999999999999E-2</v>
      </c>
      <c r="F18" s="239"/>
      <c r="G18" s="240">
        <f>ROUND(E18*F18,2)</f>
        <v>0</v>
      </c>
      <c r="H18" s="239"/>
      <c r="I18" s="240">
        <f>ROUND(E18*H18,2)</f>
        <v>0</v>
      </c>
      <c r="J18" s="239"/>
      <c r="K18" s="240">
        <f>ROUND(E18*J18,2)</f>
        <v>0</v>
      </c>
      <c r="L18" s="240">
        <v>21</v>
      </c>
      <c r="M18" s="240">
        <f>G18*(1+L18/100)</f>
        <v>0</v>
      </c>
      <c r="N18" s="238">
        <v>0</v>
      </c>
      <c r="O18" s="238">
        <f>ROUND(E18*N18,2)</f>
        <v>0</v>
      </c>
      <c r="P18" s="238">
        <v>0</v>
      </c>
      <c r="Q18" s="238">
        <f>ROUND(E18*P18,2)</f>
        <v>0</v>
      </c>
      <c r="R18" s="240" t="s">
        <v>1279</v>
      </c>
      <c r="S18" s="240" t="s">
        <v>258</v>
      </c>
      <c r="T18" s="241" t="s">
        <v>258</v>
      </c>
      <c r="U18" s="223">
        <v>4.1550000000000002</v>
      </c>
      <c r="V18" s="223">
        <f>ROUND(E18*U18,2)</f>
        <v>0.32</v>
      </c>
      <c r="W18" s="223"/>
      <c r="X18" s="223" t="s">
        <v>297</v>
      </c>
      <c r="Y18" s="223" t="s">
        <v>261</v>
      </c>
      <c r="Z18" s="212"/>
      <c r="AA18" s="212"/>
      <c r="AB18" s="212"/>
      <c r="AC18" s="212"/>
      <c r="AD18" s="212"/>
      <c r="AE18" s="212"/>
      <c r="AF18" s="212"/>
      <c r="AG18" s="212" t="s">
        <v>298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7" t="s">
        <v>2855</v>
      </c>
      <c r="D19" s="256"/>
      <c r="E19" s="256"/>
      <c r="F19" s="256"/>
      <c r="G19" s="256"/>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6</v>
      </c>
      <c r="B20" s="258" t="s">
        <v>2858</v>
      </c>
      <c r="C20" s="268" t="s">
        <v>2859</v>
      </c>
      <c r="D20" s="259" t="s">
        <v>524</v>
      </c>
      <c r="E20" s="260">
        <v>70</v>
      </c>
      <c r="F20" s="261"/>
      <c r="G20" s="262">
        <f>ROUND(E20*F20,2)</f>
        <v>0</v>
      </c>
      <c r="H20" s="261"/>
      <c r="I20" s="262">
        <f>ROUND(E20*H20,2)</f>
        <v>0</v>
      </c>
      <c r="J20" s="261"/>
      <c r="K20" s="262">
        <f>ROUND(E20*J20,2)</f>
        <v>0</v>
      </c>
      <c r="L20" s="262">
        <v>21</v>
      </c>
      <c r="M20" s="262">
        <f>G20*(1+L20/100)</f>
        <v>0</v>
      </c>
      <c r="N20" s="260">
        <v>0</v>
      </c>
      <c r="O20" s="260">
        <f>ROUND(E20*N20,2)</f>
        <v>0</v>
      </c>
      <c r="P20" s="260">
        <v>2.1299999999999999E-3</v>
      </c>
      <c r="Q20" s="260">
        <f>ROUND(E20*P20,2)</f>
        <v>0.15</v>
      </c>
      <c r="R20" s="262" t="s">
        <v>1279</v>
      </c>
      <c r="S20" s="262" t="s">
        <v>258</v>
      </c>
      <c r="T20" s="263" t="s">
        <v>258</v>
      </c>
      <c r="U20" s="223">
        <v>0.17299999999999999</v>
      </c>
      <c r="V20" s="223">
        <f>ROUND(E20*U20,2)</f>
        <v>12.11</v>
      </c>
      <c r="W20" s="223"/>
      <c r="X20" s="223" t="s">
        <v>297</v>
      </c>
      <c r="Y20" s="223" t="s">
        <v>261</v>
      </c>
      <c r="Z20" s="212"/>
      <c r="AA20" s="212"/>
      <c r="AB20" s="212"/>
      <c r="AC20" s="212"/>
      <c r="AD20" s="212"/>
      <c r="AE20" s="212"/>
      <c r="AF20" s="212"/>
      <c r="AG20" s="212" t="s">
        <v>298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7</v>
      </c>
      <c r="B21" s="258" t="s">
        <v>2860</v>
      </c>
      <c r="C21" s="268" t="s">
        <v>2861</v>
      </c>
      <c r="D21" s="259" t="s">
        <v>524</v>
      </c>
      <c r="E21" s="260">
        <v>20</v>
      </c>
      <c r="F21" s="261"/>
      <c r="G21" s="262">
        <f>ROUND(E21*F21,2)</f>
        <v>0</v>
      </c>
      <c r="H21" s="261"/>
      <c r="I21" s="262">
        <f>ROUND(E21*H21,2)</f>
        <v>0</v>
      </c>
      <c r="J21" s="261"/>
      <c r="K21" s="262">
        <f>ROUND(E21*J21,2)</f>
        <v>0</v>
      </c>
      <c r="L21" s="262">
        <v>21</v>
      </c>
      <c r="M21" s="262">
        <f>G21*(1+L21/100)</f>
        <v>0</v>
      </c>
      <c r="N21" s="260">
        <v>0</v>
      </c>
      <c r="O21" s="260">
        <f>ROUND(E21*N21,2)</f>
        <v>0</v>
      </c>
      <c r="P21" s="260">
        <v>4.9699999999999996E-3</v>
      </c>
      <c r="Q21" s="260">
        <f>ROUND(E21*P21,2)</f>
        <v>0.1</v>
      </c>
      <c r="R21" s="262" t="s">
        <v>1279</v>
      </c>
      <c r="S21" s="262" t="s">
        <v>258</v>
      </c>
      <c r="T21" s="263" t="s">
        <v>258</v>
      </c>
      <c r="U21" s="223">
        <v>0.20399999999999999</v>
      </c>
      <c r="V21" s="223">
        <f>ROUND(E21*U21,2)</f>
        <v>4.08</v>
      </c>
      <c r="W21" s="223"/>
      <c r="X21" s="223" t="s">
        <v>297</v>
      </c>
      <c r="Y21" s="223" t="s">
        <v>261</v>
      </c>
      <c r="Z21" s="212"/>
      <c r="AA21" s="212"/>
      <c r="AB21" s="212"/>
      <c r="AC21" s="212"/>
      <c r="AD21" s="212"/>
      <c r="AE21" s="212"/>
      <c r="AF21" s="212"/>
      <c r="AG21" s="212" t="s">
        <v>298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8</v>
      </c>
      <c r="B22" s="258" t="s">
        <v>2862</v>
      </c>
      <c r="C22" s="268" t="s">
        <v>2863</v>
      </c>
      <c r="D22" s="259" t="s">
        <v>524</v>
      </c>
      <c r="E22" s="260">
        <v>90</v>
      </c>
      <c r="F22" s="261"/>
      <c r="G22" s="262">
        <f>ROUND(E22*F22,2)</f>
        <v>0</v>
      </c>
      <c r="H22" s="261"/>
      <c r="I22" s="262">
        <f>ROUND(E22*H22,2)</f>
        <v>0</v>
      </c>
      <c r="J22" s="261"/>
      <c r="K22" s="262">
        <f>ROUND(E22*J22,2)</f>
        <v>0</v>
      </c>
      <c r="L22" s="262">
        <v>21</v>
      </c>
      <c r="M22" s="262">
        <f>G22*(1+L22/100)</f>
        <v>0</v>
      </c>
      <c r="N22" s="260">
        <v>0</v>
      </c>
      <c r="O22" s="260">
        <f>ROUND(E22*N22,2)</f>
        <v>0</v>
      </c>
      <c r="P22" s="260">
        <v>2.3000000000000001E-4</v>
      </c>
      <c r="Q22" s="260">
        <f>ROUND(E22*P22,2)</f>
        <v>0.02</v>
      </c>
      <c r="R22" s="262" t="s">
        <v>1279</v>
      </c>
      <c r="S22" s="262" t="s">
        <v>258</v>
      </c>
      <c r="T22" s="263" t="s">
        <v>258</v>
      </c>
      <c r="U22" s="223">
        <v>7.1999999999999995E-2</v>
      </c>
      <c r="V22" s="223">
        <f>ROUND(E22*U22,2)</f>
        <v>6.48</v>
      </c>
      <c r="W22" s="223"/>
      <c r="X22" s="223" t="s">
        <v>297</v>
      </c>
      <c r="Y22" s="223" t="s">
        <v>261</v>
      </c>
      <c r="Z22" s="212"/>
      <c r="AA22" s="212"/>
      <c r="AB22" s="212"/>
      <c r="AC22" s="212"/>
      <c r="AD22" s="212"/>
      <c r="AE22" s="212"/>
      <c r="AF22" s="212"/>
      <c r="AG22" s="212" t="s">
        <v>298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5">
        <v>9</v>
      </c>
      <c r="B23" s="236" t="s">
        <v>2864</v>
      </c>
      <c r="C23" s="245" t="s">
        <v>2865</v>
      </c>
      <c r="D23" s="237" t="s">
        <v>404</v>
      </c>
      <c r="E23" s="238">
        <v>0.1346</v>
      </c>
      <c r="F23" s="239"/>
      <c r="G23" s="240">
        <f>ROUND(E23*F23,2)</f>
        <v>0</v>
      </c>
      <c r="H23" s="239"/>
      <c r="I23" s="240">
        <f>ROUND(E23*H23,2)</f>
        <v>0</v>
      </c>
      <c r="J23" s="239"/>
      <c r="K23" s="240">
        <f>ROUND(E23*J23,2)</f>
        <v>0</v>
      </c>
      <c r="L23" s="240">
        <v>21</v>
      </c>
      <c r="M23" s="240">
        <f>G23*(1+L23/100)</f>
        <v>0</v>
      </c>
      <c r="N23" s="238">
        <v>0</v>
      </c>
      <c r="O23" s="238">
        <f>ROUND(E23*N23,2)</f>
        <v>0</v>
      </c>
      <c r="P23" s="238">
        <v>0</v>
      </c>
      <c r="Q23" s="238">
        <f>ROUND(E23*P23,2)</f>
        <v>0</v>
      </c>
      <c r="R23" s="240" t="s">
        <v>1279</v>
      </c>
      <c r="S23" s="240" t="s">
        <v>258</v>
      </c>
      <c r="T23" s="241" t="s">
        <v>258</v>
      </c>
      <c r="U23" s="223">
        <v>3.379</v>
      </c>
      <c r="V23" s="223">
        <f>ROUND(E23*U23,2)</f>
        <v>0.45</v>
      </c>
      <c r="W23" s="223"/>
      <c r="X23" s="223" t="s">
        <v>297</v>
      </c>
      <c r="Y23" s="223" t="s">
        <v>261</v>
      </c>
      <c r="Z23" s="212"/>
      <c r="AA23" s="212"/>
      <c r="AB23" s="212"/>
      <c r="AC23" s="212"/>
      <c r="AD23" s="212"/>
      <c r="AE23" s="212"/>
      <c r="AF23" s="212"/>
      <c r="AG23" s="212" t="s">
        <v>298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7" t="s">
        <v>2866</v>
      </c>
      <c r="D24" s="256"/>
      <c r="E24" s="256"/>
      <c r="F24" s="256"/>
      <c r="G24" s="256"/>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5">
        <v>10</v>
      </c>
      <c r="B25" s="236" t="s">
        <v>2867</v>
      </c>
      <c r="C25" s="245" t="s">
        <v>2868</v>
      </c>
      <c r="D25" s="237" t="s">
        <v>404</v>
      </c>
      <c r="E25" s="238">
        <v>0.1346</v>
      </c>
      <c r="F25" s="239"/>
      <c r="G25" s="240">
        <f>ROUND(E25*F25,2)</f>
        <v>0</v>
      </c>
      <c r="H25" s="239"/>
      <c r="I25" s="240">
        <f>ROUND(E25*H25,2)</f>
        <v>0</v>
      </c>
      <c r="J25" s="239"/>
      <c r="K25" s="240">
        <f>ROUND(E25*J25,2)</f>
        <v>0</v>
      </c>
      <c r="L25" s="240">
        <v>21</v>
      </c>
      <c r="M25" s="240">
        <f>G25*(1+L25/100)</f>
        <v>0</v>
      </c>
      <c r="N25" s="238">
        <v>0</v>
      </c>
      <c r="O25" s="238">
        <f>ROUND(E25*N25,2)</f>
        <v>0</v>
      </c>
      <c r="P25" s="238">
        <v>0</v>
      </c>
      <c r="Q25" s="238">
        <f>ROUND(E25*P25,2)</f>
        <v>0</v>
      </c>
      <c r="R25" s="240" t="s">
        <v>1279</v>
      </c>
      <c r="S25" s="240" t="s">
        <v>258</v>
      </c>
      <c r="T25" s="241" t="s">
        <v>258</v>
      </c>
      <c r="U25" s="223">
        <v>4.1550000000000002</v>
      </c>
      <c r="V25" s="223">
        <f>ROUND(E25*U25,2)</f>
        <v>0.56000000000000005</v>
      </c>
      <c r="W25" s="223"/>
      <c r="X25" s="223" t="s">
        <v>297</v>
      </c>
      <c r="Y25" s="223" t="s">
        <v>261</v>
      </c>
      <c r="Z25" s="212"/>
      <c r="AA25" s="212"/>
      <c r="AB25" s="212"/>
      <c r="AC25" s="212"/>
      <c r="AD25" s="212"/>
      <c r="AE25" s="212"/>
      <c r="AF25" s="212"/>
      <c r="AG25" s="212" t="s">
        <v>298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7" t="s">
        <v>2866</v>
      </c>
      <c r="D26" s="256"/>
      <c r="E26" s="256"/>
      <c r="F26" s="256"/>
      <c r="G26" s="256"/>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11</v>
      </c>
      <c r="B27" s="258" t="s">
        <v>2869</v>
      </c>
      <c r="C27" s="268" t="s">
        <v>2870</v>
      </c>
      <c r="D27" s="259" t="s">
        <v>524</v>
      </c>
      <c r="E27" s="260">
        <v>12</v>
      </c>
      <c r="F27" s="261"/>
      <c r="G27" s="262">
        <f>ROUND(E27*F27,2)</f>
        <v>0</v>
      </c>
      <c r="H27" s="261"/>
      <c r="I27" s="262">
        <f>ROUND(E27*H27,2)</f>
        <v>0</v>
      </c>
      <c r="J27" s="261"/>
      <c r="K27" s="262">
        <f>ROUND(E27*J27,2)</f>
        <v>0</v>
      </c>
      <c r="L27" s="262">
        <v>21</v>
      </c>
      <c r="M27" s="262">
        <f>G27*(1+L27/100)</f>
        <v>0</v>
      </c>
      <c r="N27" s="260">
        <v>2.5000000000000001E-4</v>
      </c>
      <c r="O27" s="260">
        <f>ROUND(E27*N27,2)</f>
        <v>0</v>
      </c>
      <c r="P27" s="260">
        <v>4.7299999999999998E-3</v>
      </c>
      <c r="Q27" s="260">
        <f>ROUND(E27*P27,2)</f>
        <v>0.06</v>
      </c>
      <c r="R27" s="262" t="s">
        <v>1279</v>
      </c>
      <c r="S27" s="262" t="s">
        <v>258</v>
      </c>
      <c r="T27" s="263" t="s">
        <v>258</v>
      </c>
      <c r="U27" s="223">
        <v>3.7999999999999999E-2</v>
      </c>
      <c r="V27" s="223">
        <f>ROUND(E27*U27,2)</f>
        <v>0.46</v>
      </c>
      <c r="W27" s="223"/>
      <c r="X27" s="223" t="s">
        <v>297</v>
      </c>
      <c r="Y27" s="223" t="s">
        <v>635</v>
      </c>
      <c r="Z27" s="212"/>
      <c r="AA27" s="212"/>
      <c r="AB27" s="212"/>
      <c r="AC27" s="212"/>
      <c r="AD27" s="212"/>
      <c r="AE27" s="212"/>
      <c r="AF27" s="212"/>
      <c r="AG27" s="212" t="s">
        <v>298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12</v>
      </c>
      <c r="B28" s="258" t="s">
        <v>2871</v>
      </c>
      <c r="C28" s="268" t="s">
        <v>2872</v>
      </c>
      <c r="D28" s="259" t="s">
        <v>524</v>
      </c>
      <c r="E28" s="260">
        <v>25</v>
      </c>
      <c r="F28" s="261"/>
      <c r="G28" s="262">
        <f>ROUND(E28*F28,2)</f>
        <v>0</v>
      </c>
      <c r="H28" s="261"/>
      <c r="I28" s="262">
        <f>ROUND(E28*H28,2)</f>
        <v>0</v>
      </c>
      <c r="J28" s="261"/>
      <c r="K28" s="262">
        <f>ROUND(E28*J28,2)</f>
        <v>0</v>
      </c>
      <c r="L28" s="262">
        <v>21</v>
      </c>
      <c r="M28" s="262">
        <f>G28*(1+L28/100)</f>
        <v>0</v>
      </c>
      <c r="N28" s="260">
        <v>2.5000000000000001E-4</v>
      </c>
      <c r="O28" s="260">
        <f>ROUND(E28*N28,2)</f>
        <v>0.01</v>
      </c>
      <c r="P28" s="260">
        <v>5.5300000000000002E-3</v>
      </c>
      <c r="Q28" s="260">
        <f>ROUND(E28*P28,2)</f>
        <v>0.14000000000000001</v>
      </c>
      <c r="R28" s="262" t="s">
        <v>1279</v>
      </c>
      <c r="S28" s="262" t="s">
        <v>258</v>
      </c>
      <c r="T28" s="263" t="s">
        <v>258</v>
      </c>
      <c r="U28" s="223">
        <v>4.8000000000000001E-2</v>
      </c>
      <c r="V28" s="223">
        <f>ROUND(E28*U28,2)</f>
        <v>1.2</v>
      </c>
      <c r="W28" s="223"/>
      <c r="X28" s="223" t="s">
        <v>297</v>
      </c>
      <c r="Y28" s="223" t="s">
        <v>261</v>
      </c>
      <c r="Z28" s="212"/>
      <c r="AA28" s="212"/>
      <c r="AB28" s="212"/>
      <c r="AC28" s="212"/>
      <c r="AD28" s="212"/>
      <c r="AE28" s="212"/>
      <c r="AF28" s="212"/>
      <c r="AG28" s="212" t="s">
        <v>298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5">
        <v>13</v>
      </c>
      <c r="B29" s="236" t="s">
        <v>2873</v>
      </c>
      <c r="C29" s="245" t="s">
        <v>2865</v>
      </c>
      <c r="D29" s="237" t="s">
        <v>404</v>
      </c>
      <c r="E29" s="238">
        <v>0.19500999999999999</v>
      </c>
      <c r="F29" s="239"/>
      <c r="G29" s="240">
        <f>ROUND(E29*F29,2)</f>
        <v>0</v>
      </c>
      <c r="H29" s="239"/>
      <c r="I29" s="240">
        <f>ROUND(E29*H29,2)</f>
        <v>0</v>
      </c>
      <c r="J29" s="239"/>
      <c r="K29" s="240">
        <f>ROUND(E29*J29,2)</f>
        <v>0</v>
      </c>
      <c r="L29" s="240">
        <v>21</v>
      </c>
      <c r="M29" s="240">
        <f>G29*(1+L29/100)</f>
        <v>0</v>
      </c>
      <c r="N29" s="238">
        <v>0</v>
      </c>
      <c r="O29" s="238">
        <f>ROUND(E29*N29,2)</f>
        <v>0</v>
      </c>
      <c r="P29" s="238">
        <v>0</v>
      </c>
      <c r="Q29" s="238">
        <f>ROUND(E29*P29,2)</f>
        <v>0</v>
      </c>
      <c r="R29" s="240" t="s">
        <v>1279</v>
      </c>
      <c r="S29" s="240" t="s">
        <v>258</v>
      </c>
      <c r="T29" s="241" t="s">
        <v>258</v>
      </c>
      <c r="U29" s="223">
        <v>3.379</v>
      </c>
      <c r="V29" s="223">
        <f>ROUND(E29*U29,2)</f>
        <v>0.66</v>
      </c>
      <c r="W29" s="223"/>
      <c r="X29" s="223" t="s">
        <v>297</v>
      </c>
      <c r="Y29" s="223" t="s">
        <v>261</v>
      </c>
      <c r="Z29" s="212"/>
      <c r="AA29" s="212"/>
      <c r="AB29" s="212"/>
      <c r="AC29" s="212"/>
      <c r="AD29" s="212"/>
      <c r="AE29" s="212"/>
      <c r="AF29" s="212"/>
      <c r="AG29" s="212" t="s">
        <v>298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7" t="s">
        <v>2866</v>
      </c>
      <c r="D30" s="256"/>
      <c r="E30" s="256"/>
      <c r="F30" s="256"/>
      <c r="G30" s="256"/>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14</v>
      </c>
      <c r="B31" s="258" t="s">
        <v>2874</v>
      </c>
      <c r="C31" s="268" t="s">
        <v>2875</v>
      </c>
      <c r="D31" s="259" t="s">
        <v>1278</v>
      </c>
      <c r="E31" s="260">
        <v>7</v>
      </c>
      <c r="F31" s="261"/>
      <c r="G31" s="262">
        <f>ROUND(E31*F31,2)</f>
        <v>0</v>
      </c>
      <c r="H31" s="261"/>
      <c r="I31" s="262">
        <f>ROUND(E31*H31,2)</f>
        <v>0</v>
      </c>
      <c r="J31" s="261"/>
      <c r="K31" s="262">
        <f>ROUND(E31*J31,2)</f>
        <v>0</v>
      </c>
      <c r="L31" s="262">
        <v>21</v>
      </c>
      <c r="M31" s="262">
        <f>G31*(1+L31/100)</f>
        <v>0</v>
      </c>
      <c r="N31" s="260">
        <v>0</v>
      </c>
      <c r="O31" s="260">
        <f>ROUND(E31*N31,2)</f>
        <v>0</v>
      </c>
      <c r="P31" s="260">
        <v>3.4200000000000001E-2</v>
      </c>
      <c r="Q31" s="260">
        <f>ROUND(E31*P31,2)</f>
        <v>0.24</v>
      </c>
      <c r="R31" s="262" t="s">
        <v>1279</v>
      </c>
      <c r="S31" s="262" t="s">
        <v>258</v>
      </c>
      <c r="T31" s="263" t="s">
        <v>258</v>
      </c>
      <c r="U31" s="223">
        <v>0.46500000000000002</v>
      </c>
      <c r="V31" s="223">
        <f>ROUND(E31*U31,2)</f>
        <v>3.26</v>
      </c>
      <c r="W31" s="223"/>
      <c r="X31" s="223" t="s">
        <v>297</v>
      </c>
      <c r="Y31" s="223" t="s">
        <v>261</v>
      </c>
      <c r="Z31" s="212"/>
      <c r="AA31" s="212"/>
      <c r="AB31" s="212"/>
      <c r="AC31" s="212"/>
      <c r="AD31" s="212"/>
      <c r="AE31" s="212"/>
      <c r="AF31" s="212"/>
      <c r="AG31" s="212" t="s">
        <v>298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15</v>
      </c>
      <c r="B32" s="258" t="s">
        <v>2876</v>
      </c>
      <c r="C32" s="268" t="s">
        <v>2877</v>
      </c>
      <c r="D32" s="259" t="s">
        <v>1278</v>
      </c>
      <c r="E32" s="260">
        <v>4</v>
      </c>
      <c r="F32" s="261"/>
      <c r="G32" s="262">
        <f>ROUND(E32*F32,2)</f>
        <v>0</v>
      </c>
      <c r="H32" s="261"/>
      <c r="I32" s="262">
        <f>ROUND(E32*H32,2)</f>
        <v>0</v>
      </c>
      <c r="J32" s="261"/>
      <c r="K32" s="262">
        <f>ROUND(E32*J32,2)</f>
        <v>0</v>
      </c>
      <c r="L32" s="262">
        <v>21</v>
      </c>
      <c r="M32" s="262">
        <f>G32*(1+L32/100)</f>
        <v>0</v>
      </c>
      <c r="N32" s="260">
        <v>0</v>
      </c>
      <c r="O32" s="260">
        <f>ROUND(E32*N32,2)</f>
        <v>0</v>
      </c>
      <c r="P32" s="260">
        <v>1.72E-2</v>
      </c>
      <c r="Q32" s="260">
        <f>ROUND(E32*P32,2)</f>
        <v>7.0000000000000007E-2</v>
      </c>
      <c r="R32" s="262" t="s">
        <v>1279</v>
      </c>
      <c r="S32" s="262" t="s">
        <v>258</v>
      </c>
      <c r="T32" s="263" t="s">
        <v>258</v>
      </c>
      <c r="U32" s="223">
        <v>0.40300000000000002</v>
      </c>
      <c r="V32" s="223">
        <f>ROUND(E32*U32,2)</f>
        <v>1.61</v>
      </c>
      <c r="W32" s="223"/>
      <c r="X32" s="223" t="s">
        <v>297</v>
      </c>
      <c r="Y32" s="223" t="s">
        <v>261</v>
      </c>
      <c r="Z32" s="212"/>
      <c r="AA32" s="212"/>
      <c r="AB32" s="212"/>
      <c r="AC32" s="212"/>
      <c r="AD32" s="212"/>
      <c r="AE32" s="212"/>
      <c r="AF32" s="212"/>
      <c r="AG32" s="212" t="s">
        <v>298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16</v>
      </c>
      <c r="B33" s="258" t="s">
        <v>2878</v>
      </c>
      <c r="C33" s="268" t="s">
        <v>2879</v>
      </c>
      <c r="D33" s="259" t="s">
        <v>1278</v>
      </c>
      <c r="E33" s="260">
        <v>17</v>
      </c>
      <c r="F33" s="261"/>
      <c r="G33" s="262">
        <f>ROUND(E33*F33,2)</f>
        <v>0</v>
      </c>
      <c r="H33" s="261"/>
      <c r="I33" s="262">
        <f>ROUND(E33*H33,2)</f>
        <v>0</v>
      </c>
      <c r="J33" s="261"/>
      <c r="K33" s="262">
        <f>ROUND(E33*J33,2)</f>
        <v>0</v>
      </c>
      <c r="L33" s="262">
        <v>21</v>
      </c>
      <c r="M33" s="262">
        <f>G33*(1+L33/100)</f>
        <v>0</v>
      </c>
      <c r="N33" s="260">
        <v>0</v>
      </c>
      <c r="O33" s="260">
        <f>ROUND(E33*N33,2)</f>
        <v>0</v>
      </c>
      <c r="P33" s="260">
        <v>1.9460000000000002E-2</v>
      </c>
      <c r="Q33" s="260">
        <f>ROUND(E33*P33,2)</f>
        <v>0.33</v>
      </c>
      <c r="R33" s="262" t="s">
        <v>1279</v>
      </c>
      <c r="S33" s="262" t="s">
        <v>258</v>
      </c>
      <c r="T33" s="263" t="s">
        <v>258</v>
      </c>
      <c r="U33" s="223">
        <v>0.38200000000000001</v>
      </c>
      <c r="V33" s="223">
        <f>ROUND(E33*U33,2)</f>
        <v>6.49</v>
      </c>
      <c r="W33" s="223"/>
      <c r="X33" s="223" t="s">
        <v>297</v>
      </c>
      <c r="Y33" s="223" t="s">
        <v>261</v>
      </c>
      <c r="Z33" s="212"/>
      <c r="AA33" s="212"/>
      <c r="AB33" s="212"/>
      <c r="AC33" s="212"/>
      <c r="AD33" s="212"/>
      <c r="AE33" s="212"/>
      <c r="AF33" s="212"/>
      <c r="AG33" s="212" t="s">
        <v>298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17</v>
      </c>
      <c r="B34" s="258" t="s">
        <v>2880</v>
      </c>
      <c r="C34" s="268" t="s">
        <v>2881</v>
      </c>
      <c r="D34" s="259" t="s">
        <v>368</v>
      </c>
      <c r="E34" s="260">
        <v>7</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t="s">
        <v>1279</v>
      </c>
      <c r="S34" s="262" t="s">
        <v>258</v>
      </c>
      <c r="T34" s="263" t="s">
        <v>258</v>
      </c>
      <c r="U34" s="223">
        <v>8.1000000000000003E-2</v>
      </c>
      <c r="V34" s="223">
        <f>ROUND(E34*U34,2)</f>
        <v>0.56999999999999995</v>
      </c>
      <c r="W34" s="223"/>
      <c r="X34" s="223" t="s">
        <v>297</v>
      </c>
      <c r="Y34" s="223" t="s">
        <v>261</v>
      </c>
      <c r="Z34" s="212"/>
      <c r="AA34" s="212"/>
      <c r="AB34" s="212"/>
      <c r="AC34" s="212"/>
      <c r="AD34" s="212"/>
      <c r="AE34" s="212"/>
      <c r="AF34" s="212"/>
      <c r="AG34" s="212" t="s">
        <v>298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18</v>
      </c>
      <c r="B35" s="258" t="s">
        <v>2882</v>
      </c>
      <c r="C35" s="268" t="s">
        <v>2883</v>
      </c>
      <c r="D35" s="259" t="s">
        <v>1278</v>
      </c>
      <c r="E35" s="260">
        <v>1</v>
      </c>
      <c r="F35" s="261"/>
      <c r="G35" s="262">
        <f>ROUND(E35*F35,2)</f>
        <v>0</v>
      </c>
      <c r="H35" s="261"/>
      <c r="I35" s="262">
        <f>ROUND(E35*H35,2)</f>
        <v>0</v>
      </c>
      <c r="J35" s="261"/>
      <c r="K35" s="262">
        <f>ROUND(E35*J35,2)</f>
        <v>0</v>
      </c>
      <c r="L35" s="262">
        <v>21</v>
      </c>
      <c r="M35" s="262">
        <f>G35*(1+L35/100)</f>
        <v>0</v>
      </c>
      <c r="N35" s="260">
        <v>0</v>
      </c>
      <c r="O35" s="260">
        <f>ROUND(E35*N35,2)</f>
        <v>0</v>
      </c>
      <c r="P35" s="260">
        <v>3.2899999999999999E-2</v>
      </c>
      <c r="Q35" s="260">
        <f>ROUND(E35*P35,2)</f>
        <v>0.03</v>
      </c>
      <c r="R35" s="262" t="s">
        <v>1279</v>
      </c>
      <c r="S35" s="262" t="s">
        <v>258</v>
      </c>
      <c r="T35" s="263" t="s">
        <v>258</v>
      </c>
      <c r="U35" s="223">
        <v>0.432</v>
      </c>
      <c r="V35" s="223">
        <f>ROUND(E35*U35,2)</f>
        <v>0.43</v>
      </c>
      <c r="W35" s="223"/>
      <c r="X35" s="223" t="s">
        <v>297</v>
      </c>
      <c r="Y35" s="223" t="s">
        <v>261</v>
      </c>
      <c r="Z35" s="212"/>
      <c r="AA35" s="212"/>
      <c r="AB35" s="212"/>
      <c r="AC35" s="212"/>
      <c r="AD35" s="212"/>
      <c r="AE35" s="212"/>
      <c r="AF35" s="212"/>
      <c r="AG35" s="212" t="s">
        <v>298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5">
        <v>19</v>
      </c>
      <c r="B36" s="236" t="s">
        <v>2884</v>
      </c>
      <c r="C36" s="245" t="s">
        <v>2885</v>
      </c>
      <c r="D36" s="237" t="s">
        <v>1278</v>
      </c>
      <c r="E36" s="238">
        <v>4</v>
      </c>
      <c r="F36" s="239"/>
      <c r="G36" s="240">
        <f>ROUND(E36*F36,2)</f>
        <v>0</v>
      </c>
      <c r="H36" s="239"/>
      <c r="I36" s="240">
        <f>ROUND(E36*H36,2)</f>
        <v>0</v>
      </c>
      <c r="J36" s="239"/>
      <c r="K36" s="240">
        <f>ROUND(E36*J36,2)</f>
        <v>0</v>
      </c>
      <c r="L36" s="240">
        <v>21</v>
      </c>
      <c r="M36" s="240">
        <f>G36*(1+L36/100)</f>
        <v>0</v>
      </c>
      <c r="N36" s="238">
        <v>0</v>
      </c>
      <c r="O36" s="238">
        <f>ROUND(E36*N36,2)</f>
        <v>0</v>
      </c>
      <c r="P36" s="238">
        <v>3.4700000000000002E-2</v>
      </c>
      <c r="Q36" s="238">
        <f>ROUND(E36*P36,2)</f>
        <v>0.14000000000000001</v>
      </c>
      <c r="R36" s="240" t="s">
        <v>1279</v>
      </c>
      <c r="S36" s="240" t="s">
        <v>258</v>
      </c>
      <c r="T36" s="241" t="s">
        <v>258</v>
      </c>
      <c r="U36" s="223">
        <v>0.56899999999999995</v>
      </c>
      <c r="V36" s="223">
        <f>ROUND(E36*U36,2)</f>
        <v>2.2799999999999998</v>
      </c>
      <c r="W36" s="223"/>
      <c r="X36" s="223" t="s">
        <v>297</v>
      </c>
      <c r="Y36" s="223" t="s">
        <v>261</v>
      </c>
      <c r="Z36" s="212"/>
      <c r="AA36" s="212"/>
      <c r="AB36" s="212"/>
      <c r="AC36" s="212"/>
      <c r="AD36" s="212"/>
      <c r="AE36" s="212"/>
      <c r="AF36" s="212"/>
      <c r="AG36" s="212" t="s">
        <v>298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7" t="s">
        <v>2886</v>
      </c>
      <c r="D37" s="256"/>
      <c r="E37" s="256"/>
      <c r="F37" s="256"/>
      <c r="G37" s="256"/>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5">
        <v>20</v>
      </c>
      <c r="B38" s="236" t="s">
        <v>2887</v>
      </c>
      <c r="C38" s="245" t="s">
        <v>2888</v>
      </c>
      <c r="D38" s="237" t="s">
        <v>404</v>
      </c>
      <c r="E38" s="238">
        <v>1.87832</v>
      </c>
      <c r="F38" s="239"/>
      <c r="G38" s="240">
        <f>ROUND(E38*F38,2)</f>
        <v>0</v>
      </c>
      <c r="H38" s="239"/>
      <c r="I38" s="240">
        <f>ROUND(E38*H38,2)</f>
        <v>0</v>
      </c>
      <c r="J38" s="239"/>
      <c r="K38" s="240">
        <f>ROUND(E38*J38,2)</f>
        <v>0</v>
      </c>
      <c r="L38" s="240">
        <v>21</v>
      </c>
      <c r="M38" s="240">
        <f>G38*(1+L38/100)</f>
        <v>0</v>
      </c>
      <c r="N38" s="238">
        <v>0</v>
      </c>
      <c r="O38" s="238">
        <f>ROUND(E38*N38,2)</f>
        <v>0</v>
      </c>
      <c r="P38" s="238">
        <v>0</v>
      </c>
      <c r="Q38" s="238">
        <f>ROUND(E38*P38,2)</f>
        <v>0</v>
      </c>
      <c r="R38" s="240" t="s">
        <v>1279</v>
      </c>
      <c r="S38" s="240" t="s">
        <v>258</v>
      </c>
      <c r="T38" s="241" t="s">
        <v>258</v>
      </c>
      <c r="U38" s="223">
        <v>3.97</v>
      </c>
      <c r="V38" s="223">
        <f>ROUND(E38*U38,2)</f>
        <v>7.46</v>
      </c>
      <c r="W38" s="223"/>
      <c r="X38" s="223" t="s">
        <v>297</v>
      </c>
      <c r="Y38" s="223" t="s">
        <v>261</v>
      </c>
      <c r="Z38" s="212"/>
      <c r="AA38" s="212"/>
      <c r="AB38" s="212"/>
      <c r="AC38" s="212"/>
      <c r="AD38" s="212"/>
      <c r="AE38" s="212"/>
      <c r="AF38" s="212"/>
      <c r="AG38" s="212" t="s">
        <v>298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7" t="s">
        <v>2866</v>
      </c>
      <c r="D39" s="256"/>
      <c r="E39" s="256"/>
      <c r="F39" s="256"/>
      <c r="G39" s="256"/>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2889</v>
      </c>
      <c r="C40" s="268" t="s">
        <v>2890</v>
      </c>
      <c r="D40" s="259" t="s">
        <v>1278</v>
      </c>
      <c r="E40" s="260">
        <v>28</v>
      </c>
      <c r="F40" s="261"/>
      <c r="G40" s="262">
        <f>ROUND(E40*F40,2)</f>
        <v>0</v>
      </c>
      <c r="H40" s="261"/>
      <c r="I40" s="262">
        <f>ROUND(E40*H40,2)</f>
        <v>0</v>
      </c>
      <c r="J40" s="261"/>
      <c r="K40" s="262">
        <f>ROUND(E40*J40,2)</f>
        <v>0</v>
      </c>
      <c r="L40" s="262">
        <v>21</v>
      </c>
      <c r="M40" s="262">
        <f>G40*(1+L40/100)</f>
        <v>0</v>
      </c>
      <c r="N40" s="260">
        <v>0</v>
      </c>
      <c r="O40" s="260">
        <f>ROUND(E40*N40,2)</f>
        <v>0</v>
      </c>
      <c r="P40" s="260">
        <v>1.56E-3</v>
      </c>
      <c r="Q40" s="260">
        <f>ROUND(E40*P40,2)</f>
        <v>0.04</v>
      </c>
      <c r="R40" s="262" t="s">
        <v>1279</v>
      </c>
      <c r="S40" s="262" t="s">
        <v>258</v>
      </c>
      <c r="T40" s="263" t="s">
        <v>258</v>
      </c>
      <c r="U40" s="223">
        <v>0.217</v>
      </c>
      <c r="V40" s="223">
        <f>ROUND(E40*U40,2)</f>
        <v>6.08</v>
      </c>
      <c r="W40" s="223"/>
      <c r="X40" s="223" t="s">
        <v>297</v>
      </c>
      <c r="Y40" s="223" t="s">
        <v>261</v>
      </c>
      <c r="Z40" s="212"/>
      <c r="AA40" s="212"/>
      <c r="AB40" s="212"/>
      <c r="AC40" s="212"/>
      <c r="AD40" s="212"/>
      <c r="AE40" s="212"/>
      <c r="AF40" s="212"/>
      <c r="AG40" s="212" t="s">
        <v>298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2891</v>
      </c>
      <c r="C41" s="268" t="s">
        <v>2892</v>
      </c>
      <c r="D41" s="259" t="s">
        <v>368</v>
      </c>
      <c r="E41" s="260">
        <v>3</v>
      </c>
      <c r="F41" s="261"/>
      <c r="G41" s="262">
        <f>ROUND(E41*F41,2)</f>
        <v>0</v>
      </c>
      <c r="H41" s="261"/>
      <c r="I41" s="262">
        <f>ROUND(E41*H41,2)</f>
        <v>0</v>
      </c>
      <c r="J41" s="261"/>
      <c r="K41" s="262">
        <f>ROUND(E41*J41,2)</f>
        <v>0</v>
      </c>
      <c r="L41" s="262">
        <v>21</v>
      </c>
      <c r="M41" s="262">
        <f>G41*(1+L41/100)</f>
        <v>0</v>
      </c>
      <c r="N41" s="260">
        <v>0</v>
      </c>
      <c r="O41" s="260">
        <f>ROUND(E41*N41,2)</f>
        <v>0</v>
      </c>
      <c r="P41" s="260">
        <v>0.51195999999999997</v>
      </c>
      <c r="Q41" s="260">
        <f>ROUND(E41*P41,2)</f>
        <v>1.54</v>
      </c>
      <c r="R41" s="262" t="s">
        <v>2893</v>
      </c>
      <c r="S41" s="262" t="s">
        <v>258</v>
      </c>
      <c r="T41" s="263" t="s">
        <v>258</v>
      </c>
      <c r="U41" s="223">
        <v>2.4780000000000002</v>
      </c>
      <c r="V41" s="223">
        <f>ROUND(E41*U41,2)</f>
        <v>7.43</v>
      </c>
      <c r="W41" s="223"/>
      <c r="X41" s="223" t="s">
        <v>297</v>
      </c>
      <c r="Y41" s="223" t="s">
        <v>261</v>
      </c>
      <c r="Z41" s="212"/>
      <c r="AA41" s="212"/>
      <c r="AB41" s="212"/>
      <c r="AC41" s="212"/>
      <c r="AD41" s="212"/>
      <c r="AE41" s="212"/>
      <c r="AF41" s="212"/>
      <c r="AG41" s="212" t="s">
        <v>298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2894</v>
      </c>
      <c r="C42" s="268" t="s">
        <v>2895</v>
      </c>
      <c r="D42" s="259" t="s">
        <v>368</v>
      </c>
      <c r="E42" s="260">
        <v>3</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t="s">
        <v>2893</v>
      </c>
      <c r="S42" s="262" t="s">
        <v>258</v>
      </c>
      <c r="T42" s="263" t="s">
        <v>258</v>
      </c>
      <c r="U42" s="223">
        <v>0.75</v>
      </c>
      <c r="V42" s="223">
        <f>ROUND(E42*U42,2)</f>
        <v>2.25</v>
      </c>
      <c r="W42" s="223"/>
      <c r="X42" s="223" t="s">
        <v>297</v>
      </c>
      <c r="Y42" s="223" t="s">
        <v>261</v>
      </c>
      <c r="Z42" s="212"/>
      <c r="AA42" s="212"/>
      <c r="AB42" s="212"/>
      <c r="AC42" s="212"/>
      <c r="AD42" s="212"/>
      <c r="AE42" s="212"/>
      <c r="AF42" s="212"/>
      <c r="AG42" s="212" t="s">
        <v>298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8" t="s">
        <v>253</v>
      </c>
      <c r="B43" s="229" t="s">
        <v>133</v>
      </c>
      <c r="C43" s="244" t="s">
        <v>134</v>
      </c>
      <c r="D43" s="230"/>
      <c r="E43" s="231"/>
      <c r="F43" s="232"/>
      <c r="G43" s="232">
        <f>SUMIF(AG44:AG91,"&lt;&gt;NOR",G44:G91)</f>
        <v>0</v>
      </c>
      <c r="H43" s="232"/>
      <c r="I43" s="232">
        <f>SUM(I44:I91)</f>
        <v>0</v>
      </c>
      <c r="J43" s="232"/>
      <c r="K43" s="232">
        <f>SUM(K44:K91)</f>
        <v>0</v>
      </c>
      <c r="L43" s="232"/>
      <c r="M43" s="232">
        <f>SUM(M44:M91)</f>
        <v>0</v>
      </c>
      <c r="N43" s="231"/>
      <c r="O43" s="231">
        <f>SUM(O44:O91)</f>
        <v>2.76</v>
      </c>
      <c r="P43" s="231"/>
      <c r="Q43" s="231">
        <f>SUM(Q44:Q91)</f>
        <v>0</v>
      </c>
      <c r="R43" s="232"/>
      <c r="S43" s="232"/>
      <c r="T43" s="233"/>
      <c r="U43" s="227"/>
      <c r="V43" s="227">
        <f>SUM(V44:V91)</f>
        <v>160.65</v>
      </c>
      <c r="W43" s="227"/>
      <c r="X43" s="227"/>
      <c r="Y43" s="227"/>
      <c r="AG43" t="s">
        <v>254</v>
      </c>
    </row>
    <row r="44" spans="1:60" outlineLevel="1" x14ac:dyDescent="0.2">
      <c r="A44" s="257">
        <v>24</v>
      </c>
      <c r="B44" s="258" t="s">
        <v>2896</v>
      </c>
      <c r="C44" s="268" t="s">
        <v>2897</v>
      </c>
      <c r="D44" s="259" t="s">
        <v>524</v>
      </c>
      <c r="E44" s="260">
        <v>157</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t="s">
        <v>2898</v>
      </c>
      <c r="S44" s="262" t="s">
        <v>258</v>
      </c>
      <c r="T44" s="263" t="s">
        <v>258</v>
      </c>
      <c r="U44" s="223">
        <v>4.5999999999999999E-2</v>
      </c>
      <c r="V44" s="223">
        <f>ROUND(E44*U44,2)</f>
        <v>7.22</v>
      </c>
      <c r="W44" s="223"/>
      <c r="X44" s="223" t="s">
        <v>297</v>
      </c>
      <c r="Y44" s="223" t="s">
        <v>261</v>
      </c>
      <c r="Z44" s="212"/>
      <c r="AA44" s="212"/>
      <c r="AB44" s="212"/>
      <c r="AC44" s="212"/>
      <c r="AD44" s="212"/>
      <c r="AE44" s="212"/>
      <c r="AF44" s="212"/>
      <c r="AG44" s="212" t="s">
        <v>298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25</v>
      </c>
      <c r="B45" s="258" t="s">
        <v>2899</v>
      </c>
      <c r="C45" s="268" t="s">
        <v>2900</v>
      </c>
      <c r="D45" s="259" t="s">
        <v>368</v>
      </c>
      <c r="E45" s="260">
        <v>3</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t="s">
        <v>1279</v>
      </c>
      <c r="S45" s="262" t="s">
        <v>258</v>
      </c>
      <c r="T45" s="263" t="s">
        <v>258</v>
      </c>
      <c r="U45" s="223">
        <v>1.1679999999999999</v>
      </c>
      <c r="V45" s="223">
        <f>ROUND(E45*U45,2)</f>
        <v>3.5</v>
      </c>
      <c r="W45" s="223"/>
      <c r="X45" s="223" t="s">
        <v>297</v>
      </c>
      <c r="Y45" s="223" t="s">
        <v>261</v>
      </c>
      <c r="Z45" s="212"/>
      <c r="AA45" s="212"/>
      <c r="AB45" s="212"/>
      <c r="AC45" s="212"/>
      <c r="AD45" s="212"/>
      <c r="AE45" s="212"/>
      <c r="AF45" s="212"/>
      <c r="AG45" s="212" t="s">
        <v>298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5">
        <v>26</v>
      </c>
      <c r="B46" s="236" t="s">
        <v>2901</v>
      </c>
      <c r="C46" s="245" t="s">
        <v>2902</v>
      </c>
      <c r="D46" s="237" t="s">
        <v>524</v>
      </c>
      <c r="E46" s="238">
        <v>14</v>
      </c>
      <c r="F46" s="239"/>
      <c r="G46" s="240">
        <f>ROUND(E46*F46,2)</f>
        <v>0</v>
      </c>
      <c r="H46" s="239"/>
      <c r="I46" s="240">
        <f>ROUND(E46*H46,2)</f>
        <v>0</v>
      </c>
      <c r="J46" s="239"/>
      <c r="K46" s="240">
        <f>ROUND(E46*J46,2)</f>
        <v>0</v>
      </c>
      <c r="L46" s="240">
        <v>21</v>
      </c>
      <c r="M46" s="240">
        <f>G46*(1+L46/100)</f>
        <v>0</v>
      </c>
      <c r="N46" s="238">
        <v>3.8000000000000002E-4</v>
      </c>
      <c r="O46" s="238">
        <f>ROUND(E46*N46,2)</f>
        <v>0.01</v>
      </c>
      <c r="P46" s="238">
        <v>0</v>
      </c>
      <c r="Q46" s="238">
        <f>ROUND(E46*P46,2)</f>
        <v>0</v>
      </c>
      <c r="R46" s="240" t="s">
        <v>1279</v>
      </c>
      <c r="S46" s="240" t="s">
        <v>258</v>
      </c>
      <c r="T46" s="241" t="s">
        <v>258</v>
      </c>
      <c r="U46" s="223">
        <v>0.32</v>
      </c>
      <c r="V46" s="223">
        <f>ROUND(E46*U46,2)</f>
        <v>4.4800000000000004</v>
      </c>
      <c r="W46" s="223"/>
      <c r="X46" s="223" t="s">
        <v>297</v>
      </c>
      <c r="Y46" s="223" t="s">
        <v>261</v>
      </c>
      <c r="Z46" s="212"/>
      <c r="AA46" s="212"/>
      <c r="AB46" s="212"/>
      <c r="AC46" s="212"/>
      <c r="AD46" s="212"/>
      <c r="AE46" s="212"/>
      <c r="AF46" s="212"/>
      <c r="AG46" s="212" t="s">
        <v>298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7" t="s">
        <v>2903</v>
      </c>
      <c r="D47" s="256"/>
      <c r="E47" s="256"/>
      <c r="F47" s="256"/>
      <c r="G47" s="256"/>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9" t="s">
        <v>2904</v>
      </c>
      <c r="D48" s="264"/>
      <c r="E48" s="264"/>
      <c r="F48" s="264"/>
      <c r="G48" s="26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264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5">
        <v>27</v>
      </c>
      <c r="B49" s="236" t="s">
        <v>2905</v>
      </c>
      <c r="C49" s="245" t="s">
        <v>2906</v>
      </c>
      <c r="D49" s="237" t="s">
        <v>524</v>
      </c>
      <c r="E49" s="238">
        <v>42</v>
      </c>
      <c r="F49" s="239"/>
      <c r="G49" s="240">
        <f>ROUND(E49*F49,2)</f>
        <v>0</v>
      </c>
      <c r="H49" s="239"/>
      <c r="I49" s="240">
        <f>ROUND(E49*H49,2)</f>
        <v>0</v>
      </c>
      <c r="J49" s="239"/>
      <c r="K49" s="240">
        <f>ROUND(E49*J49,2)</f>
        <v>0</v>
      </c>
      <c r="L49" s="240">
        <v>21</v>
      </c>
      <c r="M49" s="240">
        <f>G49*(1+L49/100)</f>
        <v>0</v>
      </c>
      <c r="N49" s="238">
        <v>4.6999999999999999E-4</v>
      </c>
      <c r="O49" s="238">
        <f>ROUND(E49*N49,2)</f>
        <v>0.02</v>
      </c>
      <c r="P49" s="238">
        <v>0</v>
      </c>
      <c r="Q49" s="238">
        <f>ROUND(E49*P49,2)</f>
        <v>0</v>
      </c>
      <c r="R49" s="240" t="s">
        <v>1279</v>
      </c>
      <c r="S49" s="240" t="s">
        <v>258</v>
      </c>
      <c r="T49" s="241" t="s">
        <v>258</v>
      </c>
      <c r="U49" s="223">
        <v>0.35899999999999999</v>
      </c>
      <c r="V49" s="223">
        <f>ROUND(E49*U49,2)</f>
        <v>15.08</v>
      </c>
      <c r="W49" s="223"/>
      <c r="X49" s="223" t="s">
        <v>297</v>
      </c>
      <c r="Y49" s="223" t="s">
        <v>261</v>
      </c>
      <c r="Z49" s="212"/>
      <c r="AA49" s="212"/>
      <c r="AB49" s="212"/>
      <c r="AC49" s="212"/>
      <c r="AD49" s="212"/>
      <c r="AE49" s="212"/>
      <c r="AF49" s="212"/>
      <c r="AG49" s="212" t="s">
        <v>298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7" t="s">
        <v>2903</v>
      </c>
      <c r="D50" s="256"/>
      <c r="E50" s="256"/>
      <c r="F50" s="256"/>
      <c r="G50" s="256"/>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9" t="s">
        <v>2904</v>
      </c>
      <c r="D51" s="264"/>
      <c r="E51" s="264"/>
      <c r="F51" s="264"/>
      <c r="G51" s="264"/>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264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5">
        <v>28</v>
      </c>
      <c r="B52" s="236" t="s">
        <v>2907</v>
      </c>
      <c r="C52" s="245" t="s">
        <v>2908</v>
      </c>
      <c r="D52" s="237" t="s">
        <v>524</v>
      </c>
      <c r="E52" s="238">
        <v>8</v>
      </c>
      <c r="F52" s="239"/>
      <c r="G52" s="240">
        <f>ROUND(E52*F52,2)</f>
        <v>0</v>
      </c>
      <c r="H52" s="239"/>
      <c r="I52" s="240">
        <f>ROUND(E52*H52,2)</f>
        <v>0</v>
      </c>
      <c r="J52" s="239"/>
      <c r="K52" s="240">
        <f>ROUND(E52*J52,2)</f>
        <v>0</v>
      </c>
      <c r="L52" s="240">
        <v>21</v>
      </c>
      <c r="M52" s="240">
        <f>G52*(1+L52/100)</f>
        <v>0</v>
      </c>
      <c r="N52" s="238">
        <v>6.9999999999999999E-4</v>
      </c>
      <c r="O52" s="238">
        <f>ROUND(E52*N52,2)</f>
        <v>0.01</v>
      </c>
      <c r="P52" s="238">
        <v>0</v>
      </c>
      <c r="Q52" s="238">
        <f>ROUND(E52*P52,2)</f>
        <v>0</v>
      </c>
      <c r="R52" s="240" t="s">
        <v>1279</v>
      </c>
      <c r="S52" s="240" t="s">
        <v>258</v>
      </c>
      <c r="T52" s="241" t="s">
        <v>258</v>
      </c>
      <c r="U52" s="223">
        <v>0.45200000000000001</v>
      </c>
      <c r="V52" s="223">
        <f>ROUND(E52*U52,2)</f>
        <v>3.62</v>
      </c>
      <c r="W52" s="223"/>
      <c r="X52" s="223" t="s">
        <v>297</v>
      </c>
      <c r="Y52" s="223" t="s">
        <v>261</v>
      </c>
      <c r="Z52" s="212"/>
      <c r="AA52" s="212"/>
      <c r="AB52" s="212"/>
      <c r="AC52" s="212"/>
      <c r="AD52" s="212"/>
      <c r="AE52" s="212"/>
      <c r="AF52" s="212"/>
      <c r="AG52" s="212" t="s">
        <v>298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7" t="s">
        <v>2903</v>
      </c>
      <c r="D53" s="256"/>
      <c r="E53" s="256"/>
      <c r="F53" s="256"/>
      <c r="G53" s="256"/>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9" t="s">
        <v>2904</v>
      </c>
      <c r="D54" s="264"/>
      <c r="E54" s="264"/>
      <c r="F54" s="264"/>
      <c r="G54" s="264"/>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264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5">
        <v>29</v>
      </c>
      <c r="B55" s="236" t="s">
        <v>2909</v>
      </c>
      <c r="C55" s="245" t="s">
        <v>2910</v>
      </c>
      <c r="D55" s="237" t="s">
        <v>524</v>
      </c>
      <c r="E55" s="238">
        <v>26</v>
      </c>
      <c r="F55" s="239"/>
      <c r="G55" s="240">
        <f>ROUND(E55*F55,2)</f>
        <v>0</v>
      </c>
      <c r="H55" s="239"/>
      <c r="I55" s="240">
        <f>ROUND(E55*H55,2)</f>
        <v>0</v>
      </c>
      <c r="J55" s="239"/>
      <c r="K55" s="240">
        <f>ROUND(E55*J55,2)</f>
        <v>0</v>
      </c>
      <c r="L55" s="240">
        <v>21</v>
      </c>
      <c r="M55" s="240">
        <f>G55*(1+L55/100)</f>
        <v>0</v>
      </c>
      <c r="N55" s="238">
        <v>1.5200000000000001E-3</v>
      </c>
      <c r="O55" s="238">
        <f>ROUND(E55*N55,2)</f>
        <v>0.04</v>
      </c>
      <c r="P55" s="238">
        <v>0</v>
      </c>
      <c r="Q55" s="238">
        <f>ROUND(E55*P55,2)</f>
        <v>0</v>
      </c>
      <c r="R55" s="240" t="s">
        <v>1279</v>
      </c>
      <c r="S55" s="240" t="s">
        <v>258</v>
      </c>
      <c r="T55" s="241" t="s">
        <v>258</v>
      </c>
      <c r="U55" s="223">
        <v>1.173</v>
      </c>
      <c r="V55" s="223">
        <f>ROUND(E55*U55,2)</f>
        <v>30.5</v>
      </c>
      <c r="W55" s="223"/>
      <c r="X55" s="223" t="s">
        <v>297</v>
      </c>
      <c r="Y55" s="223" t="s">
        <v>261</v>
      </c>
      <c r="Z55" s="212"/>
      <c r="AA55" s="212"/>
      <c r="AB55" s="212"/>
      <c r="AC55" s="212"/>
      <c r="AD55" s="212"/>
      <c r="AE55" s="212"/>
      <c r="AF55" s="212"/>
      <c r="AG55" s="212" t="s">
        <v>298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7" t="s">
        <v>2903</v>
      </c>
      <c r="D56" s="256"/>
      <c r="E56" s="256"/>
      <c r="F56" s="256"/>
      <c r="G56" s="256"/>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9" t="s">
        <v>2904</v>
      </c>
      <c r="D57" s="264"/>
      <c r="E57" s="264"/>
      <c r="F57" s="264"/>
      <c r="G57" s="264"/>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264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5">
        <v>30</v>
      </c>
      <c r="B58" s="236" t="s">
        <v>2911</v>
      </c>
      <c r="C58" s="245" t="s">
        <v>2912</v>
      </c>
      <c r="D58" s="237" t="s">
        <v>524</v>
      </c>
      <c r="E58" s="238">
        <v>29</v>
      </c>
      <c r="F58" s="239"/>
      <c r="G58" s="240">
        <f>ROUND(E58*F58,2)</f>
        <v>0</v>
      </c>
      <c r="H58" s="239"/>
      <c r="I58" s="240">
        <f>ROUND(E58*H58,2)</f>
        <v>0</v>
      </c>
      <c r="J58" s="239"/>
      <c r="K58" s="240">
        <f>ROUND(E58*J58,2)</f>
        <v>0</v>
      </c>
      <c r="L58" s="240">
        <v>21</v>
      </c>
      <c r="M58" s="240">
        <f>G58*(1+L58/100)</f>
        <v>0</v>
      </c>
      <c r="N58" s="238">
        <v>7.7999999999999999E-4</v>
      </c>
      <c r="O58" s="238">
        <f>ROUND(E58*N58,2)</f>
        <v>0.02</v>
      </c>
      <c r="P58" s="238">
        <v>0</v>
      </c>
      <c r="Q58" s="238">
        <f>ROUND(E58*P58,2)</f>
        <v>0</v>
      </c>
      <c r="R58" s="240" t="s">
        <v>1279</v>
      </c>
      <c r="S58" s="240" t="s">
        <v>258</v>
      </c>
      <c r="T58" s="241" t="s">
        <v>258</v>
      </c>
      <c r="U58" s="223">
        <v>0.81899999999999995</v>
      </c>
      <c r="V58" s="223">
        <f>ROUND(E58*U58,2)</f>
        <v>23.75</v>
      </c>
      <c r="W58" s="223"/>
      <c r="X58" s="223" t="s">
        <v>297</v>
      </c>
      <c r="Y58" s="223" t="s">
        <v>261</v>
      </c>
      <c r="Z58" s="212"/>
      <c r="AA58" s="212"/>
      <c r="AB58" s="212"/>
      <c r="AC58" s="212"/>
      <c r="AD58" s="212"/>
      <c r="AE58" s="212"/>
      <c r="AF58" s="212"/>
      <c r="AG58" s="212" t="s">
        <v>298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7" t="s">
        <v>2903</v>
      </c>
      <c r="D59" s="256"/>
      <c r="E59" s="256"/>
      <c r="F59" s="256"/>
      <c r="G59" s="256"/>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9" t="s">
        <v>2913</v>
      </c>
      <c r="D60" s="264"/>
      <c r="E60" s="264"/>
      <c r="F60" s="264"/>
      <c r="G60" s="264"/>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264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9" t="s">
        <v>2914</v>
      </c>
      <c r="D61" s="264"/>
      <c r="E61" s="264"/>
      <c r="F61" s="264"/>
      <c r="G61" s="264"/>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264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5">
        <v>31</v>
      </c>
      <c r="B62" s="236" t="s">
        <v>2915</v>
      </c>
      <c r="C62" s="245" t="s">
        <v>2916</v>
      </c>
      <c r="D62" s="237" t="s">
        <v>524</v>
      </c>
      <c r="E62" s="238">
        <v>28</v>
      </c>
      <c r="F62" s="239"/>
      <c r="G62" s="240">
        <f>ROUND(E62*F62,2)</f>
        <v>0</v>
      </c>
      <c r="H62" s="239"/>
      <c r="I62" s="240">
        <f>ROUND(E62*H62,2)</f>
        <v>0</v>
      </c>
      <c r="J62" s="239"/>
      <c r="K62" s="240">
        <f>ROUND(E62*J62,2)</f>
        <v>0</v>
      </c>
      <c r="L62" s="240">
        <v>21</v>
      </c>
      <c r="M62" s="240">
        <f>G62*(1+L62/100)</f>
        <v>0</v>
      </c>
      <c r="N62" s="238">
        <v>1.31E-3</v>
      </c>
      <c r="O62" s="238">
        <f>ROUND(E62*N62,2)</f>
        <v>0.04</v>
      </c>
      <c r="P62" s="238">
        <v>0</v>
      </c>
      <c r="Q62" s="238">
        <f>ROUND(E62*P62,2)</f>
        <v>0</v>
      </c>
      <c r="R62" s="240" t="s">
        <v>1279</v>
      </c>
      <c r="S62" s="240" t="s">
        <v>258</v>
      </c>
      <c r="T62" s="241" t="s">
        <v>258</v>
      </c>
      <c r="U62" s="223">
        <v>0.79700000000000004</v>
      </c>
      <c r="V62" s="223">
        <f>ROUND(E62*U62,2)</f>
        <v>22.32</v>
      </c>
      <c r="W62" s="223"/>
      <c r="X62" s="223" t="s">
        <v>297</v>
      </c>
      <c r="Y62" s="223" t="s">
        <v>261</v>
      </c>
      <c r="Z62" s="212"/>
      <c r="AA62" s="212"/>
      <c r="AB62" s="212"/>
      <c r="AC62" s="212"/>
      <c r="AD62" s="212"/>
      <c r="AE62" s="212"/>
      <c r="AF62" s="212"/>
      <c r="AG62" s="212" t="s">
        <v>298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7" t="s">
        <v>2903</v>
      </c>
      <c r="D63" s="256"/>
      <c r="E63" s="256"/>
      <c r="F63" s="256"/>
      <c r="G63" s="256"/>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9" t="s">
        <v>2913</v>
      </c>
      <c r="D64" s="264"/>
      <c r="E64" s="264"/>
      <c r="F64" s="264"/>
      <c r="G64" s="264"/>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264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9" t="s">
        <v>2914</v>
      </c>
      <c r="D65" s="264"/>
      <c r="E65" s="264"/>
      <c r="F65" s="264"/>
      <c r="G65" s="264"/>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264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5">
        <v>32</v>
      </c>
      <c r="B66" s="236" t="s">
        <v>2917</v>
      </c>
      <c r="C66" s="245" t="s">
        <v>2918</v>
      </c>
      <c r="D66" s="237" t="s">
        <v>524</v>
      </c>
      <c r="E66" s="238">
        <v>10</v>
      </c>
      <c r="F66" s="239"/>
      <c r="G66" s="240">
        <f>ROUND(E66*F66,2)</f>
        <v>0</v>
      </c>
      <c r="H66" s="239"/>
      <c r="I66" s="240">
        <f>ROUND(E66*H66,2)</f>
        <v>0</v>
      </c>
      <c r="J66" s="239"/>
      <c r="K66" s="240">
        <f>ROUND(E66*J66,2)</f>
        <v>0</v>
      </c>
      <c r="L66" s="240">
        <v>21</v>
      </c>
      <c r="M66" s="240">
        <f>G66*(1+L66/100)</f>
        <v>0</v>
      </c>
      <c r="N66" s="238">
        <v>1.73E-3</v>
      </c>
      <c r="O66" s="238">
        <f>ROUND(E66*N66,2)</f>
        <v>0.02</v>
      </c>
      <c r="P66" s="238">
        <v>0</v>
      </c>
      <c r="Q66" s="238">
        <f>ROUND(E66*P66,2)</f>
        <v>0</v>
      </c>
      <c r="R66" s="240" t="s">
        <v>1279</v>
      </c>
      <c r="S66" s="240" t="s">
        <v>258</v>
      </c>
      <c r="T66" s="241" t="s">
        <v>258</v>
      </c>
      <c r="U66" s="223">
        <v>0.82899999999999996</v>
      </c>
      <c r="V66" s="223">
        <f>ROUND(E66*U66,2)</f>
        <v>8.2899999999999991</v>
      </c>
      <c r="W66" s="223"/>
      <c r="X66" s="223" t="s">
        <v>297</v>
      </c>
      <c r="Y66" s="223" t="s">
        <v>261</v>
      </c>
      <c r="Z66" s="212"/>
      <c r="AA66" s="212"/>
      <c r="AB66" s="212"/>
      <c r="AC66" s="212"/>
      <c r="AD66" s="212"/>
      <c r="AE66" s="212"/>
      <c r="AF66" s="212"/>
      <c r="AG66" s="212" t="s">
        <v>298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7" t="s">
        <v>2903</v>
      </c>
      <c r="D67" s="256"/>
      <c r="E67" s="256"/>
      <c r="F67" s="256"/>
      <c r="G67" s="256"/>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9" t="s">
        <v>2913</v>
      </c>
      <c r="D68" s="264"/>
      <c r="E68" s="264"/>
      <c r="F68" s="264"/>
      <c r="G68" s="264"/>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264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69" t="s">
        <v>2914</v>
      </c>
      <c r="D69" s="264"/>
      <c r="E69" s="264"/>
      <c r="F69" s="264"/>
      <c r="G69" s="264"/>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264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5">
        <v>33</v>
      </c>
      <c r="B70" s="236" t="s">
        <v>2919</v>
      </c>
      <c r="C70" s="245" t="s">
        <v>2920</v>
      </c>
      <c r="D70" s="237" t="s">
        <v>368</v>
      </c>
      <c r="E70" s="238">
        <v>19</v>
      </c>
      <c r="F70" s="239"/>
      <c r="G70" s="240">
        <f>ROUND(E70*F70,2)</f>
        <v>0</v>
      </c>
      <c r="H70" s="239"/>
      <c r="I70" s="240">
        <f>ROUND(E70*H70,2)</f>
        <v>0</v>
      </c>
      <c r="J70" s="239"/>
      <c r="K70" s="240">
        <f>ROUND(E70*J70,2)</f>
        <v>0</v>
      </c>
      <c r="L70" s="240">
        <v>21</v>
      </c>
      <c r="M70" s="240">
        <f>G70*(1+L70/100)</f>
        <v>0</v>
      </c>
      <c r="N70" s="238">
        <v>0</v>
      </c>
      <c r="O70" s="238">
        <f>ROUND(E70*N70,2)</f>
        <v>0</v>
      </c>
      <c r="P70" s="238">
        <v>0</v>
      </c>
      <c r="Q70" s="238">
        <f>ROUND(E70*P70,2)</f>
        <v>0</v>
      </c>
      <c r="R70" s="240" t="s">
        <v>1279</v>
      </c>
      <c r="S70" s="240" t="s">
        <v>258</v>
      </c>
      <c r="T70" s="241" t="s">
        <v>258</v>
      </c>
      <c r="U70" s="223">
        <v>0.157</v>
      </c>
      <c r="V70" s="223">
        <f>ROUND(E70*U70,2)</f>
        <v>2.98</v>
      </c>
      <c r="W70" s="223"/>
      <c r="X70" s="223" t="s">
        <v>297</v>
      </c>
      <c r="Y70" s="223" t="s">
        <v>261</v>
      </c>
      <c r="Z70" s="212"/>
      <c r="AA70" s="212"/>
      <c r="AB70" s="212"/>
      <c r="AC70" s="212"/>
      <c r="AD70" s="212"/>
      <c r="AE70" s="212"/>
      <c r="AF70" s="212"/>
      <c r="AG70" s="212" t="s">
        <v>298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7" t="s">
        <v>2921</v>
      </c>
      <c r="D71" s="256"/>
      <c r="E71" s="256"/>
      <c r="F71" s="256"/>
      <c r="G71" s="256"/>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5">
        <v>34</v>
      </c>
      <c r="B72" s="236" t="s">
        <v>2922</v>
      </c>
      <c r="C72" s="245" t="s">
        <v>2923</v>
      </c>
      <c r="D72" s="237" t="s">
        <v>368</v>
      </c>
      <c r="E72" s="238">
        <v>7</v>
      </c>
      <c r="F72" s="239"/>
      <c r="G72" s="240">
        <f>ROUND(E72*F72,2)</f>
        <v>0</v>
      </c>
      <c r="H72" s="239"/>
      <c r="I72" s="240">
        <f>ROUND(E72*H72,2)</f>
        <v>0</v>
      </c>
      <c r="J72" s="239"/>
      <c r="K72" s="240">
        <f>ROUND(E72*J72,2)</f>
        <v>0</v>
      </c>
      <c r="L72" s="240">
        <v>21</v>
      </c>
      <c r="M72" s="240">
        <f>G72*(1+L72/100)</f>
        <v>0</v>
      </c>
      <c r="N72" s="238">
        <v>0</v>
      </c>
      <c r="O72" s="238">
        <f>ROUND(E72*N72,2)</f>
        <v>0</v>
      </c>
      <c r="P72" s="238">
        <v>0</v>
      </c>
      <c r="Q72" s="238">
        <f>ROUND(E72*P72,2)</f>
        <v>0</v>
      </c>
      <c r="R72" s="240" t="s">
        <v>1279</v>
      </c>
      <c r="S72" s="240" t="s">
        <v>258</v>
      </c>
      <c r="T72" s="241" t="s">
        <v>258</v>
      </c>
      <c r="U72" s="223">
        <v>0.17399999999999999</v>
      </c>
      <c r="V72" s="223">
        <f>ROUND(E72*U72,2)</f>
        <v>1.22</v>
      </c>
      <c r="W72" s="223"/>
      <c r="X72" s="223" t="s">
        <v>297</v>
      </c>
      <c r="Y72" s="223" t="s">
        <v>261</v>
      </c>
      <c r="Z72" s="212"/>
      <c r="AA72" s="212"/>
      <c r="AB72" s="212"/>
      <c r="AC72" s="212"/>
      <c r="AD72" s="212"/>
      <c r="AE72" s="212"/>
      <c r="AF72" s="212"/>
      <c r="AG72" s="212" t="s">
        <v>298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7" t="s">
        <v>2921</v>
      </c>
      <c r="D73" s="256"/>
      <c r="E73" s="256"/>
      <c r="F73" s="256"/>
      <c r="G73" s="256"/>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5">
        <v>35</v>
      </c>
      <c r="B74" s="236" t="s">
        <v>2924</v>
      </c>
      <c r="C74" s="245" t="s">
        <v>2925</v>
      </c>
      <c r="D74" s="237" t="s">
        <v>368</v>
      </c>
      <c r="E74" s="238">
        <v>2</v>
      </c>
      <c r="F74" s="239"/>
      <c r="G74" s="240">
        <f>ROUND(E74*F74,2)</f>
        <v>0</v>
      </c>
      <c r="H74" s="239"/>
      <c r="I74" s="240">
        <f>ROUND(E74*H74,2)</f>
        <v>0</v>
      </c>
      <c r="J74" s="239"/>
      <c r="K74" s="240">
        <f>ROUND(E74*J74,2)</f>
        <v>0</v>
      </c>
      <c r="L74" s="240">
        <v>21</v>
      </c>
      <c r="M74" s="240">
        <f>G74*(1+L74/100)</f>
        <v>0</v>
      </c>
      <c r="N74" s="238">
        <v>0</v>
      </c>
      <c r="O74" s="238">
        <f>ROUND(E74*N74,2)</f>
        <v>0</v>
      </c>
      <c r="P74" s="238">
        <v>0</v>
      </c>
      <c r="Q74" s="238">
        <f>ROUND(E74*P74,2)</f>
        <v>0</v>
      </c>
      <c r="R74" s="240" t="s">
        <v>1279</v>
      </c>
      <c r="S74" s="240" t="s">
        <v>258</v>
      </c>
      <c r="T74" s="241" t="s">
        <v>258</v>
      </c>
      <c r="U74" s="223">
        <v>0.21099999999999999</v>
      </c>
      <c r="V74" s="223">
        <f>ROUND(E74*U74,2)</f>
        <v>0.42</v>
      </c>
      <c r="W74" s="223"/>
      <c r="X74" s="223" t="s">
        <v>297</v>
      </c>
      <c r="Y74" s="223" t="s">
        <v>261</v>
      </c>
      <c r="Z74" s="212"/>
      <c r="AA74" s="212"/>
      <c r="AB74" s="212"/>
      <c r="AC74" s="212"/>
      <c r="AD74" s="212"/>
      <c r="AE74" s="212"/>
      <c r="AF74" s="212"/>
      <c r="AG74" s="212" t="s">
        <v>298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7" t="s">
        <v>2921</v>
      </c>
      <c r="D75" s="256"/>
      <c r="E75" s="256"/>
      <c r="F75" s="256"/>
      <c r="G75" s="256"/>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5">
        <v>36</v>
      </c>
      <c r="B76" s="236" t="s">
        <v>2926</v>
      </c>
      <c r="C76" s="245" t="s">
        <v>2927</v>
      </c>
      <c r="D76" s="237" t="s">
        <v>368</v>
      </c>
      <c r="E76" s="238">
        <v>14</v>
      </c>
      <c r="F76" s="239"/>
      <c r="G76" s="240">
        <f>ROUND(E76*F76,2)</f>
        <v>0</v>
      </c>
      <c r="H76" s="239"/>
      <c r="I76" s="240">
        <f>ROUND(E76*H76,2)</f>
        <v>0</v>
      </c>
      <c r="J76" s="239"/>
      <c r="K76" s="240">
        <f>ROUND(E76*J76,2)</f>
        <v>0</v>
      </c>
      <c r="L76" s="240">
        <v>21</v>
      </c>
      <c r="M76" s="240">
        <f>G76*(1+L76/100)</f>
        <v>0</v>
      </c>
      <c r="N76" s="238">
        <v>0</v>
      </c>
      <c r="O76" s="238">
        <f>ROUND(E76*N76,2)</f>
        <v>0</v>
      </c>
      <c r="P76" s="238">
        <v>0</v>
      </c>
      <c r="Q76" s="238">
        <f>ROUND(E76*P76,2)</f>
        <v>0</v>
      </c>
      <c r="R76" s="240" t="s">
        <v>1279</v>
      </c>
      <c r="S76" s="240" t="s">
        <v>258</v>
      </c>
      <c r="T76" s="241" t="s">
        <v>258</v>
      </c>
      <c r="U76" s="223">
        <v>0.25900000000000001</v>
      </c>
      <c r="V76" s="223">
        <f>ROUND(E76*U76,2)</f>
        <v>3.63</v>
      </c>
      <c r="W76" s="223"/>
      <c r="X76" s="223" t="s">
        <v>297</v>
      </c>
      <c r="Y76" s="223" t="s">
        <v>261</v>
      </c>
      <c r="Z76" s="212"/>
      <c r="AA76" s="212"/>
      <c r="AB76" s="212"/>
      <c r="AC76" s="212"/>
      <c r="AD76" s="212"/>
      <c r="AE76" s="212"/>
      <c r="AF76" s="212"/>
      <c r="AG76" s="212" t="s">
        <v>298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7" t="s">
        <v>2921</v>
      </c>
      <c r="D77" s="256"/>
      <c r="E77" s="256"/>
      <c r="F77" s="256"/>
      <c r="G77" s="256"/>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37</v>
      </c>
      <c r="B78" s="258" t="s">
        <v>2928</v>
      </c>
      <c r="C78" s="268" t="s">
        <v>2929</v>
      </c>
      <c r="D78" s="259" t="s">
        <v>368</v>
      </c>
      <c r="E78" s="260">
        <v>2</v>
      </c>
      <c r="F78" s="261"/>
      <c r="G78" s="262">
        <f>ROUND(E78*F78,2)</f>
        <v>0</v>
      </c>
      <c r="H78" s="261"/>
      <c r="I78" s="262">
        <f>ROUND(E78*H78,2)</f>
        <v>0</v>
      </c>
      <c r="J78" s="261"/>
      <c r="K78" s="262">
        <f>ROUND(E78*J78,2)</f>
        <v>0</v>
      </c>
      <c r="L78" s="262">
        <v>21</v>
      </c>
      <c r="M78" s="262">
        <f>G78*(1+L78/100)</f>
        <v>0</v>
      </c>
      <c r="N78" s="260">
        <v>2.7E-4</v>
      </c>
      <c r="O78" s="260">
        <f>ROUND(E78*N78,2)</f>
        <v>0</v>
      </c>
      <c r="P78" s="260">
        <v>0</v>
      </c>
      <c r="Q78" s="260">
        <f>ROUND(E78*P78,2)</f>
        <v>0</v>
      </c>
      <c r="R78" s="262" t="s">
        <v>1279</v>
      </c>
      <c r="S78" s="262" t="s">
        <v>258</v>
      </c>
      <c r="T78" s="263" t="s">
        <v>258</v>
      </c>
      <c r="U78" s="223">
        <v>0.33300000000000002</v>
      </c>
      <c r="V78" s="223">
        <f>ROUND(E78*U78,2)</f>
        <v>0.67</v>
      </c>
      <c r="W78" s="223"/>
      <c r="X78" s="223" t="s">
        <v>297</v>
      </c>
      <c r="Y78" s="223" t="s">
        <v>261</v>
      </c>
      <c r="Z78" s="212"/>
      <c r="AA78" s="212"/>
      <c r="AB78" s="212"/>
      <c r="AC78" s="212"/>
      <c r="AD78" s="212"/>
      <c r="AE78" s="212"/>
      <c r="AF78" s="212"/>
      <c r="AG78" s="212" t="s">
        <v>298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5">
        <v>38</v>
      </c>
      <c r="B79" s="236" t="s">
        <v>2930</v>
      </c>
      <c r="C79" s="245" t="s">
        <v>2931</v>
      </c>
      <c r="D79" s="237" t="s">
        <v>524</v>
      </c>
      <c r="E79" s="238">
        <v>157</v>
      </c>
      <c r="F79" s="239"/>
      <c r="G79" s="240">
        <f>ROUND(E79*F79,2)</f>
        <v>0</v>
      </c>
      <c r="H79" s="239"/>
      <c r="I79" s="240">
        <f>ROUND(E79*H79,2)</f>
        <v>0</v>
      </c>
      <c r="J79" s="239"/>
      <c r="K79" s="240">
        <f>ROUND(E79*J79,2)</f>
        <v>0</v>
      </c>
      <c r="L79" s="240">
        <v>21</v>
      </c>
      <c r="M79" s="240">
        <f>G79*(1+L79/100)</f>
        <v>0</v>
      </c>
      <c r="N79" s="238">
        <v>0</v>
      </c>
      <c r="O79" s="238">
        <f>ROUND(E79*N79,2)</f>
        <v>0</v>
      </c>
      <c r="P79" s="238">
        <v>0</v>
      </c>
      <c r="Q79" s="238">
        <f>ROUND(E79*P79,2)</f>
        <v>0</v>
      </c>
      <c r="R79" s="240" t="s">
        <v>1279</v>
      </c>
      <c r="S79" s="240" t="s">
        <v>258</v>
      </c>
      <c r="T79" s="241" t="s">
        <v>258</v>
      </c>
      <c r="U79" s="223">
        <v>4.8000000000000001E-2</v>
      </c>
      <c r="V79" s="223">
        <f>ROUND(E79*U79,2)</f>
        <v>7.54</v>
      </c>
      <c r="W79" s="223"/>
      <c r="X79" s="223" t="s">
        <v>297</v>
      </c>
      <c r="Y79" s="223" t="s">
        <v>261</v>
      </c>
      <c r="Z79" s="212"/>
      <c r="AA79" s="212"/>
      <c r="AB79" s="212"/>
      <c r="AC79" s="212"/>
      <c r="AD79" s="212"/>
      <c r="AE79" s="212"/>
      <c r="AF79" s="212"/>
      <c r="AG79" s="212" t="s">
        <v>298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7" t="s">
        <v>2932</v>
      </c>
      <c r="D80" s="225"/>
      <c r="E80" s="226">
        <v>157</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289</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5">
        <v>39</v>
      </c>
      <c r="B81" s="236" t="s">
        <v>2933</v>
      </c>
      <c r="C81" s="245" t="s">
        <v>2934</v>
      </c>
      <c r="D81" s="237" t="s">
        <v>368</v>
      </c>
      <c r="E81" s="238">
        <v>12</v>
      </c>
      <c r="F81" s="239"/>
      <c r="G81" s="240">
        <f>ROUND(E81*F81,2)</f>
        <v>0</v>
      </c>
      <c r="H81" s="239"/>
      <c r="I81" s="240">
        <f>ROUND(E81*H81,2)</f>
        <v>0</v>
      </c>
      <c r="J81" s="239"/>
      <c r="K81" s="240">
        <f>ROUND(E81*J81,2)</f>
        <v>0</v>
      </c>
      <c r="L81" s="240">
        <v>21</v>
      </c>
      <c r="M81" s="240">
        <f>G81*(1+L81/100)</f>
        <v>0</v>
      </c>
      <c r="N81" s="238">
        <v>9.0000000000000006E-5</v>
      </c>
      <c r="O81" s="238">
        <f>ROUND(E81*N81,2)</f>
        <v>0</v>
      </c>
      <c r="P81" s="238">
        <v>0</v>
      </c>
      <c r="Q81" s="238">
        <f>ROUND(E81*P81,2)</f>
        <v>0</v>
      </c>
      <c r="R81" s="240" t="s">
        <v>1279</v>
      </c>
      <c r="S81" s="240" t="s">
        <v>258</v>
      </c>
      <c r="T81" s="241" t="s">
        <v>258</v>
      </c>
      <c r="U81" s="223">
        <v>0.18</v>
      </c>
      <c r="V81" s="223">
        <f>ROUND(E81*U81,2)</f>
        <v>2.16</v>
      </c>
      <c r="W81" s="223"/>
      <c r="X81" s="223" t="s">
        <v>297</v>
      </c>
      <c r="Y81" s="223" t="s">
        <v>261</v>
      </c>
      <c r="Z81" s="212"/>
      <c r="AA81" s="212"/>
      <c r="AB81" s="212"/>
      <c r="AC81" s="212"/>
      <c r="AD81" s="212"/>
      <c r="AE81" s="212"/>
      <c r="AF81" s="212"/>
      <c r="AG81" s="212" t="s">
        <v>298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7" t="s">
        <v>2935</v>
      </c>
      <c r="D82" s="256"/>
      <c r="E82" s="256"/>
      <c r="F82" s="256"/>
      <c r="G82" s="256"/>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300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57">
        <v>40</v>
      </c>
      <c r="B83" s="258" t="s">
        <v>2936</v>
      </c>
      <c r="C83" s="268" t="s">
        <v>2937</v>
      </c>
      <c r="D83" s="259" t="s">
        <v>368</v>
      </c>
      <c r="E83" s="260">
        <v>1</v>
      </c>
      <c r="F83" s="261"/>
      <c r="G83" s="262">
        <f>ROUND(E83*F83,2)</f>
        <v>0</v>
      </c>
      <c r="H83" s="261"/>
      <c r="I83" s="262">
        <f>ROUND(E83*H83,2)</f>
        <v>0</v>
      </c>
      <c r="J83" s="261"/>
      <c r="K83" s="262">
        <f>ROUND(E83*J83,2)</f>
        <v>0</v>
      </c>
      <c r="L83" s="262">
        <v>21</v>
      </c>
      <c r="M83" s="262">
        <f>G83*(1+L83/100)</f>
        <v>0</v>
      </c>
      <c r="N83" s="260">
        <v>2.3000000000000001E-4</v>
      </c>
      <c r="O83" s="260">
        <f>ROUND(E83*N83,2)</f>
        <v>0</v>
      </c>
      <c r="P83" s="260">
        <v>0</v>
      </c>
      <c r="Q83" s="260">
        <f>ROUND(E83*P83,2)</f>
        <v>0</v>
      </c>
      <c r="R83" s="262" t="s">
        <v>1279</v>
      </c>
      <c r="S83" s="262" t="s">
        <v>258</v>
      </c>
      <c r="T83" s="263" t="s">
        <v>258</v>
      </c>
      <c r="U83" s="223">
        <v>0.23699999999999999</v>
      </c>
      <c r="V83" s="223">
        <f>ROUND(E83*U83,2)</f>
        <v>0.24</v>
      </c>
      <c r="W83" s="223"/>
      <c r="X83" s="223" t="s">
        <v>297</v>
      </c>
      <c r="Y83" s="223" t="s">
        <v>261</v>
      </c>
      <c r="Z83" s="212"/>
      <c r="AA83" s="212"/>
      <c r="AB83" s="212"/>
      <c r="AC83" s="212"/>
      <c r="AD83" s="212"/>
      <c r="AE83" s="212"/>
      <c r="AF83" s="212"/>
      <c r="AG83" s="212" t="s">
        <v>298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57">
        <v>41</v>
      </c>
      <c r="B84" s="258" t="s">
        <v>2938</v>
      </c>
      <c r="C84" s="268" t="s">
        <v>2939</v>
      </c>
      <c r="D84" s="259" t="s">
        <v>524</v>
      </c>
      <c r="E84" s="260">
        <v>6</v>
      </c>
      <c r="F84" s="261"/>
      <c r="G84" s="262">
        <f>ROUND(E84*F84,2)</f>
        <v>0</v>
      </c>
      <c r="H84" s="261"/>
      <c r="I84" s="262">
        <f>ROUND(E84*H84,2)</f>
        <v>0</v>
      </c>
      <c r="J84" s="261"/>
      <c r="K84" s="262">
        <f>ROUND(E84*J84,2)</f>
        <v>0</v>
      </c>
      <c r="L84" s="262">
        <v>21</v>
      </c>
      <c r="M84" s="262">
        <f>G84*(1+L84/100)</f>
        <v>0</v>
      </c>
      <c r="N84" s="260">
        <v>0.21664</v>
      </c>
      <c r="O84" s="260">
        <f>ROUND(E84*N84,2)</f>
        <v>1.3</v>
      </c>
      <c r="P84" s="260">
        <v>0</v>
      </c>
      <c r="Q84" s="260">
        <f>ROUND(E84*P84,2)</f>
        <v>0</v>
      </c>
      <c r="R84" s="262" t="s">
        <v>1684</v>
      </c>
      <c r="S84" s="262" t="s">
        <v>258</v>
      </c>
      <c r="T84" s="263" t="s">
        <v>258</v>
      </c>
      <c r="U84" s="223">
        <v>1.89974</v>
      </c>
      <c r="V84" s="223">
        <f>ROUND(E84*U84,2)</f>
        <v>11.4</v>
      </c>
      <c r="W84" s="223"/>
      <c r="X84" s="223" t="s">
        <v>809</v>
      </c>
      <c r="Y84" s="223" t="s">
        <v>261</v>
      </c>
      <c r="Z84" s="212"/>
      <c r="AA84" s="212"/>
      <c r="AB84" s="212"/>
      <c r="AC84" s="212"/>
      <c r="AD84" s="212"/>
      <c r="AE84" s="212"/>
      <c r="AF84" s="212"/>
      <c r="AG84" s="212" t="s">
        <v>810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7">
        <v>42</v>
      </c>
      <c r="B85" s="258" t="s">
        <v>2940</v>
      </c>
      <c r="C85" s="268" t="s">
        <v>2941</v>
      </c>
      <c r="D85" s="259" t="s">
        <v>524</v>
      </c>
      <c r="E85" s="260">
        <v>6</v>
      </c>
      <c r="F85" s="261"/>
      <c r="G85" s="262">
        <f>ROUND(E85*F85,2)</f>
        <v>0</v>
      </c>
      <c r="H85" s="261"/>
      <c r="I85" s="262">
        <f>ROUND(E85*H85,2)</f>
        <v>0</v>
      </c>
      <c r="J85" s="261"/>
      <c r="K85" s="262">
        <f>ROUND(E85*J85,2)</f>
        <v>0</v>
      </c>
      <c r="L85" s="262">
        <v>21</v>
      </c>
      <c r="M85" s="262">
        <f>G85*(1+L85/100)</f>
        <v>0</v>
      </c>
      <c r="N85" s="260">
        <v>0.21706</v>
      </c>
      <c r="O85" s="260">
        <f>ROUND(E85*N85,2)</f>
        <v>1.3</v>
      </c>
      <c r="P85" s="260">
        <v>0</v>
      </c>
      <c r="Q85" s="260">
        <f>ROUND(E85*P85,2)</f>
        <v>0</v>
      </c>
      <c r="R85" s="262" t="s">
        <v>1684</v>
      </c>
      <c r="S85" s="262" t="s">
        <v>258</v>
      </c>
      <c r="T85" s="263" t="s">
        <v>258</v>
      </c>
      <c r="U85" s="223">
        <v>1.90038</v>
      </c>
      <c r="V85" s="223">
        <f>ROUND(E85*U85,2)</f>
        <v>11.4</v>
      </c>
      <c r="W85" s="223"/>
      <c r="X85" s="223" t="s">
        <v>809</v>
      </c>
      <c r="Y85" s="223" t="s">
        <v>261</v>
      </c>
      <c r="Z85" s="212"/>
      <c r="AA85" s="212"/>
      <c r="AB85" s="212"/>
      <c r="AC85" s="212"/>
      <c r="AD85" s="212"/>
      <c r="AE85" s="212"/>
      <c r="AF85" s="212"/>
      <c r="AG85" s="212" t="s">
        <v>810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43</v>
      </c>
      <c r="B86" s="258" t="s">
        <v>2942</v>
      </c>
      <c r="C86" s="268" t="s">
        <v>2943</v>
      </c>
      <c r="D86" s="259" t="s">
        <v>368</v>
      </c>
      <c r="E86" s="260">
        <v>5</v>
      </c>
      <c r="F86" s="261"/>
      <c r="G86" s="262">
        <f>ROUND(E86*F86,2)</f>
        <v>0</v>
      </c>
      <c r="H86" s="261"/>
      <c r="I86" s="262">
        <f>ROUND(E86*H86,2)</f>
        <v>0</v>
      </c>
      <c r="J86" s="261"/>
      <c r="K86" s="262">
        <f>ROUND(E86*J86,2)</f>
        <v>0</v>
      </c>
      <c r="L86" s="262">
        <v>21</v>
      </c>
      <c r="M86" s="262">
        <f>G86*(1+L86/100)</f>
        <v>0</v>
      </c>
      <c r="N86" s="260">
        <v>3.0000000000000001E-5</v>
      </c>
      <c r="O86" s="260">
        <f>ROUND(E86*N86,2)</f>
        <v>0</v>
      </c>
      <c r="P86" s="260">
        <v>0</v>
      </c>
      <c r="Q86" s="260">
        <f>ROUND(E86*P86,2)</f>
        <v>0</v>
      </c>
      <c r="R86" s="262" t="s">
        <v>461</v>
      </c>
      <c r="S86" s="262" t="s">
        <v>258</v>
      </c>
      <c r="T86" s="263" t="s">
        <v>258</v>
      </c>
      <c r="U86" s="223">
        <v>0</v>
      </c>
      <c r="V86" s="223">
        <f>ROUND(E86*U86,2)</f>
        <v>0</v>
      </c>
      <c r="W86" s="223"/>
      <c r="X86" s="223" t="s">
        <v>462</v>
      </c>
      <c r="Y86" s="223" t="s">
        <v>261</v>
      </c>
      <c r="Z86" s="212"/>
      <c r="AA86" s="212"/>
      <c r="AB86" s="212"/>
      <c r="AC86" s="212"/>
      <c r="AD86" s="212"/>
      <c r="AE86" s="212"/>
      <c r="AF86" s="212"/>
      <c r="AG86" s="212" t="s">
        <v>463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7">
        <v>44</v>
      </c>
      <c r="B87" s="258" t="s">
        <v>2944</v>
      </c>
      <c r="C87" s="268" t="s">
        <v>2945</v>
      </c>
      <c r="D87" s="259" t="s">
        <v>368</v>
      </c>
      <c r="E87" s="260">
        <v>2</v>
      </c>
      <c r="F87" s="261"/>
      <c r="G87" s="262">
        <f>ROUND(E87*F87,2)</f>
        <v>0</v>
      </c>
      <c r="H87" s="261"/>
      <c r="I87" s="262">
        <f>ROUND(E87*H87,2)</f>
        <v>0</v>
      </c>
      <c r="J87" s="261"/>
      <c r="K87" s="262">
        <f>ROUND(E87*J87,2)</f>
        <v>0</v>
      </c>
      <c r="L87" s="262">
        <v>21</v>
      </c>
      <c r="M87" s="262">
        <f>G87*(1+L87/100)</f>
        <v>0</v>
      </c>
      <c r="N87" s="260">
        <v>6.0000000000000002E-5</v>
      </c>
      <c r="O87" s="260">
        <f>ROUND(E87*N87,2)</f>
        <v>0</v>
      </c>
      <c r="P87" s="260">
        <v>0</v>
      </c>
      <c r="Q87" s="260">
        <f>ROUND(E87*P87,2)</f>
        <v>0</v>
      </c>
      <c r="R87" s="262" t="s">
        <v>461</v>
      </c>
      <c r="S87" s="262" t="s">
        <v>258</v>
      </c>
      <c r="T87" s="263" t="s">
        <v>258</v>
      </c>
      <c r="U87" s="223">
        <v>0</v>
      </c>
      <c r="V87" s="223">
        <f>ROUND(E87*U87,2)</f>
        <v>0</v>
      </c>
      <c r="W87" s="223"/>
      <c r="X87" s="223" t="s">
        <v>462</v>
      </c>
      <c r="Y87" s="223" t="s">
        <v>261</v>
      </c>
      <c r="Z87" s="212"/>
      <c r="AA87" s="212"/>
      <c r="AB87" s="212"/>
      <c r="AC87" s="212"/>
      <c r="AD87" s="212"/>
      <c r="AE87" s="212"/>
      <c r="AF87" s="212"/>
      <c r="AG87" s="212" t="s">
        <v>463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45</v>
      </c>
      <c r="B88" s="258" t="s">
        <v>2946</v>
      </c>
      <c r="C88" s="268" t="s">
        <v>2947</v>
      </c>
      <c r="D88" s="259" t="s">
        <v>368</v>
      </c>
      <c r="E88" s="260">
        <v>2</v>
      </c>
      <c r="F88" s="261"/>
      <c r="G88" s="262">
        <f>ROUND(E88*F88,2)</f>
        <v>0</v>
      </c>
      <c r="H88" s="261"/>
      <c r="I88" s="262">
        <f>ROUND(E88*H88,2)</f>
        <v>0</v>
      </c>
      <c r="J88" s="261"/>
      <c r="K88" s="262">
        <f>ROUND(E88*J88,2)</f>
        <v>0</v>
      </c>
      <c r="L88" s="262">
        <v>21</v>
      </c>
      <c r="M88" s="262">
        <f>G88*(1+L88/100)</f>
        <v>0</v>
      </c>
      <c r="N88" s="260">
        <v>2.0000000000000001E-4</v>
      </c>
      <c r="O88" s="260">
        <f>ROUND(E88*N88,2)</f>
        <v>0</v>
      </c>
      <c r="P88" s="260">
        <v>0</v>
      </c>
      <c r="Q88" s="260">
        <f>ROUND(E88*P88,2)</f>
        <v>0</v>
      </c>
      <c r="R88" s="262" t="s">
        <v>461</v>
      </c>
      <c r="S88" s="262" t="s">
        <v>258</v>
      </c>
      <c r="T88" s="263" t="s">
        <v>258</v>
      </c>
      <c r="U88" s="223">
        <v>0</v>
      </c>
      <c r="V88" s="223">
        <f>ROUND(E88*U88,2)</f>
        <v>0</v>
      </c>
      <c r="W88" s="223"/>
      <c r="X88" s="223" t="s">
        <v>462</v>
      </c>
      <c r="Y88" s="223" t="s">
        <v>261</v>
      </c>
      <c r="Z88" s="212"/>
      <c r="AA88" s="212"/>
      <c r="AB88" s="212"/>
      <c r="AC88" s="212"/>
      <c r="AD88" s="212"/>
      <c r="AE88" s="212"/>
      <c r="AF88" s="212"/>
      <c r="AG88" s="212" t="s">
        <v>463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57">
        <v>46</v>
      </c>
      <c r="B89" s="258" t="s">
        <v>2948</v>
      </c>
      <c r="C89" s="268" t="s">
        <v>2949</v>
      </c>
      <c r="D89" s="259" t="s">
        <v>368</v>
      </c>
      <c r="E89" s="260">
        <v>2</v>
      </c>
      <c r="F89" s="261"/>
      <c r="G89" s="262">
        <f>ROUND(E89*F89,2)</f>
        <v>0</v>
      </c>
      <c r="H89" s="261"/>
      <c r="I89" s="262">
        <f>ROUND(E89*H89,2)</f>
        <v>0</v>
      </c>
      <c r="J89" s="261"/>
      <c r="K89" s="262">
        <f>ROUND(E89*J89,2)</f>
        <v>0</v>
      </c>
      <c r="L89" s="262">
        <v>21</v>
      </c>
      <c r="M89" s="262">
        <f>G89*(1+L89/100)</f>
        <v>0</v>
      </c>
      <c r="N89" s="260">
        <v>3.8000000000000002E-4</v>
      </c>
      <c r="O89" s="260">
        <f>ROUND(E89*N89,2)</f>
        <v>0</v>
      </c>
      <c r="P89" s="260">
        <v>0</v>
      </c>
      <c r="Q89" s="260">
        <f>ROUND(E89*P89,2)</f>
        <v>0</v>
      </c>
      <c r="R89" s="262" t="s">
        <v>461</v>
      </c>
      <c r="S89" s="262" t="s">
        <v>258</v>
      </c>
      <c r="T89" s="263" t="s">
        <v>258</v>
      </c>
      <c r="U89" s="223">
        <v>0</v>
      </c>
      <c r="V89" s="223">
        <f>ROUND(E89*U89,2)</f>
        <v>0</v>
      </c>
      <c r="W89" s="223"/>
      <c r="X89" s="223" t="s">
        <v>462</v>
      </c>
      <c r="Y89" s="223" t="s">
        <v>261</v>
      </c>
      <c r="Z89" s="212"/>
      <c r="AA89" s="212"/>
      <c r="AB89" s="212"/>
      <c r="AC89" s="212"/>
      <c r="AD89" s="212"/>
      <c r="AE89" s="212"/>
      <c r="AF89" s="212"/>
      <c r="AG89" s="212" t="s">
        <v>463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5">
        <v>47</v>
      </c>
      <c r="B90" s="236" t="s">
        <v>2950</v>
      </c>
      <c r="C90" s="245" t="s">
        <v>2951</v>
      </c>
      <c r="D90" s="237" t="s">
        <v>404</v>
      </c>
      <c r="E90" s="238">
        <v>0.15006</v>
      </c>
      <c r="F90" s="239"/>
      <c r="G90" s="240">
        <f>ROUND(E90*F90,2)</f>
        <v>0</v>
      </c>
      <c r="H90" s="239"/>
      <c r="I90" s="240">
        <f>ROUND(E90*H90,2)</f>
        <v>0</v>
      </c>
      <c r="J90" s="239"/>
      <c r="K90" s="240">
        <f>ROUND(E90*J90,2)</f>
        <v>0</v>
      </c>
      <c r="L90" s="240">
        <v>21</v>
      </c>
      <c r="M90" s="240">
        <f>G90*(1+L90/100)</f>
        <v>0</v>
      </c>
      <c r="N90" s="238">
        <v>0</v>
      </c>
      <c r="O90" s="238">
        <f>ROUND(E90*N90,2)</f>
        <v>0</v>
      </c>
      <c r="P90" s="238">
        <v>0</v>
      </c>
      <c r="Q90" s="238">
        <f>ROUND(E90*P90,2)</f>
        <v>0</v>
      </c>
      <c r="R90" s="240" t="s">
        <v>1279</v>
      </c>
      <c r="S90" s="240" t="s">
        <v>258</v>
      </c>
      <c r="T90" s="241" t="s">
        <v>258</v>
      </c>
      <c r="U90" s="223">
        <v>1.5229999999999999</v>
      </c>
      <c r="V90" s="223">
        <f>ROUND(E90*U90,2)</f>
        <v>0.23</v>
      </c>
      <c r="W90" s="223"/>
      <c r="X90" s="223" t="s">
        <v>1580</v>
      </c>
      <c r="Y90" s="223" t="s">
        <v>261</v>
      </c>
      <c r="Z90" s="212"/>
      <c r="AA90" s="212"/>
      <c r="AB90" s="212"/>
      <c r="AC90" s="212"/>
      <c r="AD90" s="212"/>
      <c r="AE90" s="212"/>
      <c r="AF90" s="212"/>
      <c r="AG90" s="212" t="s">
        <v>1581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7" t="s">
        <v>1769</v>
      </c>
      <c r="D91" s="256"/>
      <c r="E91" s="256"/>
      <c r="F91" s="256"/>
      <c r="G91" s="256"/>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300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8" t="s">
        <v>253</v>
      </c>
      <c r="B92" s="229" t="s">
        <v>135</v>
      </c>
      <c r="C92" s="244" t="s">
        <v>136</v>
      </c>
      <c r="D92" s="230"/>
      <c r="E92" s="231"/>
      <c r="F92" s="232"/>
      <c r="G92" s="232">
        <f>SUMIF(AG93:AG177,"&lt;&gt;NOR",G93:G177)</f>
        <v>0</v>
      </c>
      <c r="H92" s="232"/>
      <c r="I92" s="232">
        <f>SUM(I93:I177)</f>
        <v>0</v>
      </c>
      <c r="J92" s="232"/>
      <c r="K92" s="232">
        <f>SUM(K93:K177)</f>
        <v>0</v>
      </c>
      <c r="L92" s="232"/>
      <c r="M92" s="232">
        <f>SUM(M93:M177)</f>
        <v>0</v>
      </c>
      <c r="N92" s="231"/>
      <c r="O92" s="231">
        <f>SUM(O93:O177)</f>
        <v>0.78000000000000025</v>
      </c>
      <c r="P92" s="231"/>
      <c r="Q92" s="231">
        <f>SUM(Q93:Q177)</f>
        <v>0</v>
      </c>
      <c r="R92" s="232"/>
      <c r="S92" s="232"/>
      <c r="T92" s="233"/>
      <c r="U92" s="227"/>
      <c r="V92" s="227">
        <f>SUM(V93:V177)</f>
        <v>207.26999999999995</v>
      </c>
      <c r="W92" s="227"/>
      <c r="X92" s="227"/>
      <c r="Y92" s="227"/>
      <c r="AG92" t="s">
        <v>254</v>
      </c>
    </row>
    <row r="93" spans="1:60" ht="22.5" outlineLevel="1" x14ac:dyDescent="0.2">
      <c r="A93" s="235">
        <v>48</v>
      </c>
      <c r="B93" s="236" t="s">
        <v>2952</v>
      </c>
      <c r="C93" s="245" t="s">
        <v>2953</v>
      </c>
      <c r="D93" s="237" t="s">
        <v>524</v>
      </c>
      <c r="E93" s="238">
        <v>12</v>
      </c>
      <c r="F93" s="239"/>
      <c r="G93" s="240">
        <f>ROUND(E93*F93,2)</f>
        <v>0</v>
      </c>
      <c r="H93" s="239"/>
      <c r="I93" s="240">
        <f>ROUND(E93*H93,2)</f>
        <v>0</v>
      </c>
      <c r="J93" s="239"/>
      <c r="K93" s="240">
        <f>ROUND(E93*J93,2)</f>
        <v>0</v>
      </c>
      <c r="L93" s="240">
        <v>21</v>
      </c>
      <c r="M93" s="240">
        <f>G93*(1+L93/100)</f>
        <v>0</v>
      </c>
      <c r="N93" s="238">
        <v>1.6080000000000001E-2</v>
      </c>
      <c r="O93" s="238">
        <f>ROUND(E93*N93,2)</f>
        <v>0.19</v>
      </c>
      <c r="P93" s="238">
        <v>0</v>
      </c>
      <c r="Q93" s="238">
        <f>ROUND(E93*P93,2)</f>
        <v>0</v>
      </c>
      <c r="R93" s="240" t="s">
        <v>1279</v>
      </c>
      <c r="S93" s="240" t="s">
        <v>258</v>
      </c>
      <c r="T93" s="241" t="s">
        <v>258</v>
      </c>
      <c r="U93" s="223">
        <v>0.91800000000000004</v>
      </c>
      <c r="V93" s="223">
        <f>ROUND(E93*U93,2)</f>
        <v>11.02</v>
      </c>
      <c r="W93" s="223"/>
      <c r="X93" s="223" t="s">
        <v>297</v>
      </c>
      <c r="Y93" s="223" t="s">
        <v>261</v>
      </c>
      <c r="Z93" s="212"/>
      <c r="AA93" s="212"/>
      <c r="AB93" s="212"/>
      <c r="AC93" s="212"/>
      <c r="AD93" s="212"/>
      <c r="AE93" s="212"/>
      <c r="AF93" s="212"/>
      <c r="AG93" s="212" t="s">
        <v>298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6" t="s">
        <v>2954</v>
      </c>
      <c r="D94" s="243"/>
      <c r="E94" s="243"/>
      <c r="F94" s="243"/>
      <c r="G94" s="24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264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7" t="s">
        <v>2955</v>
      </c>
      <c r="D95" s="225"/>
      <c r="E95" s="226">
        <v>12</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289</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5">
        <v>49</v>
      </c>
      <c r="B96" s="236" t="s">
        <v>2956</v>
      </c>
      <c r="C96" s="245" t="s">
        <v>2957</v>
      </c>
      <c r="D96" s="237" t="s">
        <v>524</v>
      </c>
      <c r="E96" s="238">
        <v>20</v>
      </c>
      <c r="F96" s="239"/>
      <c r="G96" s="240">
        <f>ROUND(E96*F96,2)</f>
        <v>0</v>
      </c>
      <c r="H96" s="239"/>
      <c r="I96" s="240">
        <f>ROUND(E96*H96,2)</f>
        <v>0</v>
      </c>
      <c r="J96" s="239"/>
      <c r="K96" s="240">
        <f>ROUND(E96*J96,2)</f>
        <v>0</v>
      </c>
      <c r="L96" s="240">
        <v>21</v>
      </c>
      <c r="M96" s="240">
        <f>G96*(1+L96/100)</f>
        <v>0</v>
      </c>
      <c r="N96" s="238">
        <v>1.7930000000000001E-2</v>
      </c>
      <c r="O96" s="238">
        <f>ROUND(E96*N96,2)</f>
        <v>0.36</v>
      </c>
      <c r="P96" s="238">
        <v>0</v>
      </c>
      <c r="Q96" s="238">
        <f>ROUND(E96*P96,2)</f>
        <v>0</v>
      </c>
      <c r="R96" s="240" t="s">
        <v>1279</v>
      </c>
      <c r="S96" s="240" t="s">
        <v>258</v>
      </c>
      <c r="T96" s="241" t="s">
        <v>258</v>
      </c>
      <c r="U96" s="223">
        <v>1.0169999999999999</v>
      </c>
      <c r="V96" s="223">
        <f>ROUND(E96*U96,2)</f>
        <v>20.34</v>
      </c>
      <c r="W96" s="223"/>
      <c r="X96" s="223" t="s">
        <v>297</v>
      </c>
      <c r="Y96" s="223" t="s">
        <v>261</v>
      </c>
      <c r="Z96" s="212"/>
      <c r="AA96" s="212"/>
      <c r="AB96" s="212"/>
      <c r="AC96" s="212"/>
      <c r="AD96" s="212"/>
      <c r="AE96" s="212"/>
      <c r="AF96" s="212"/>
      <c r="AG96" s="212" t="s">
        <v>298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6" t="s">
        <v>2954</v>
      </c>
      <c r="D97" s="243"/>
      <c r="E97" s="243"/>
      <c r="F97" s="243"/>
      <c r="G97" s="24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264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7" t="s">
        <v>2958</v>
      </c>
      <c r="D98" s="225"/>
      <c r="E98" s="226">
        <v>20</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289</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50</v>
      </c>
      <c r="B99" s="258" t="s">
        <v>2959</v>
      </c>
      <c r="C99" s="268" t="s">
        <v>2960</v>
      </c>
      <c r="D99" s="259" t="s">
        <v>368</v>
      </c>
      <c r="E99" s="260">
        <v>1</v>
      </c>
      <c r="F99" s="261"/>
      <c r="G99" s="262">
        <f>ROUND(E99*F99,2)</f>
        <v>0</v>
      </c>
      <c r="H99" s="261"/>
      <c r="I99" s="262">
        <f>ROUND(E99*H99,2)</f>
        <v>0</v>
      </c>
      <c r="J99" s="261"/>
      <c r="K99" s="262">
        <f>ROUND(E99*J99,2)</f>
        <v>0</v>
      </c>
      <c r="L99" s="262">
        <v>21</v>
      </c>
      <c r="M99" s="262">
        <f>G99*(1+L99/100)</f>
        <v>0</v>
      </c>
      <c r="N99" s="260">
        <v>0</v>
      </c>
      <c r="O99" s="260">
        <f>ROUND(E99*N99,2)</f>
        <v>0</v>
      </c>
      <c r="P99" s="260">
        <v>0</v>
      </c>
      <c r="Q99" s="260">
        <f>ROUND(E99*P99,2)</f>
        <v>0</v>
      </c>
      <c r="R99" s="262" t="s">
        <v>1279</v>
      </c>
      <c r="S99" s="262" t="s">
        <v>258</v>
      </c>
      <c r="T99" s="263" t="s">
        <v>258</v>
      </c>
      <c r="U99" s="223">
        <v>0.40600999999999998</v>
      </c>
      <c r="V99" s="223">
        <f>ROUND(E99*U99,2)</f>
        <v>0.41</v>
      </c>
      <c r="W99" s="223"/>
      <c r="X99" s="223" t="s">
        <v>297</v>
      </c>
      <c r="Y99" s="223" t="s">
        <v>261</v>
      </c>
      <c r="Z99" s="212"/>
      <c r="AA99" s="212"/>
      <c r="AB99" s="212"/>
      <c r="AC99" s="212"/>
      <c r="AD99" s="212"/>
      <c r="AE99" s="212"/>
      <c r="AF99" s="212"/>
      <c r="AG99" s="212" t="s">
        <v>298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5">
        <v>51</v>
      </c>
      <c r="B100" s="236" t="s">
        <v>2961</v>
      </c>
      <c r="C100" s="245" t="s">
        <v>2962</v>
      </c>
      <c r="D100" s="237" t="s">
        <v>524</v>
      </c>
      <c r="E100" s="238">
        <v>84</v>
      </c>
      <c r="F100" s="239"/>
      <c r="G100" s="240">
        <f>ROUND(E100*F100,2)</f>
        <v>0</v>
      </c>
      <c r="H100" s="239"/>
      <c r="I100" s="240">
        <f>ROUND(E100*H100,2)</f>
        <v>0</v>
      </c>
      <c r="J100" s="239"/>
      <c r="K100" s="240">
        <f>ROUND(E100*J100,2)</f>
        <v>0</v>
      </c>
      <c r="L100" s="240">
        <v>21</v>
      </c>
      <c r="M100" s="240">
        <f>G100*(1+L100/100)</f>
        <v>0</v>
      </c>
      <c r="N100" s="238">
        <v>4.2999999999999999E-4</v>
      </c>
      <c r="O100" s="238">
        <f>ROUND(E100*N100,2)</f>
        <v>0.04</v>
      </c>
      <c r="P100" s="238">
        <v>0</v>
      </c>
      <c r="Q100" s="238">
        <f>ROUND(E100*P100,2)</f>
        <v>0</v>
      </c>
      <c r="R100" s="240" t="s">
        <v>1279</v>
      </c>
      <c r="S100" s="240" t="s">
        <v>258</v>
      </c>
      <c r="T100" s="241" t="s">
        <v>258</v>
      </c>
      <c r="U100" s="223">
        <v>0.27889999999999998</v>
      </c>
      <c r="V100" s="223">
        <f>ROUND(E100*U100,2)</f>
        <v>23.43</v>
      </c>
      <c r="W100" s="223"/>
      <c r="X100" s="223" t="s">
        <v>297</v>
      </c>
      <c r="Y100" s="223" t="s">
        <v>261</v>
      </c>
      <c r="Z100" s="212"/>
      <c r="AA100" s="212"/>
      <c r="AB100" s="212"/>
      <c r="AC100" s="212"/>
      <c r="AD100" s="212"/>
      <c r="AE100" s="212"/>
      <c r="AF100" s="212"/>
      <c r="AG100" s="212" t="s">
        <v>298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7" t="s">
        <v>2963</v>
      </c>
      <c r="D101" s="256"/>
      <c r="E101" s="256"/>
      <c r="F101" s="256"/>
      <c r="G101" s="256"/>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300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9" t="s">
        <v>2964</v>
      </c>
      <c r="D102" s="264"/>
      <c r="E102" s="264"/>
      <c r="F102" s="264"/>
      <c r="G102" s="264"/>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264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7" t="s">
        <v>2965</v>
      </c>
      <c r="D103" s="225"/>
      <c r="E103" s="226">
        <v>36</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289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7" t="s">
        <v>2966</v>
      </c>
      <c r="D104" s="225"/>
      <c r="E104" s="226">
        <v>48</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289</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5">
        <v>52</v>
      </c>
      <c r="B105" s="236" t="s">
        <v>2967</v>
      </c>
      <c r="C105" s="245" t="s">
        <v>2968</v>
      </c>
      <c r="D105" s="237" t="s">
        <v>524</v>
      </c>
      <c r="E105" s="238">
        <v>69</v>
      </c>
      <c r="F105" s="239"/>
      <c r="G105" s="240">
        <f>ROUND(E105*F105,2)</f>
        <v>0</v>
      </c>
      <c r="H105" s="239"/>
      <c r="I105" s="240">
        <f>ROUND(E105*H105,2)</f>
        <v>0</v>
      </c>
      <c r="J105" s="239"/>
      <c r="K105" s="240">
        <f>ROUND(E105*J105,2)</f>
        <v>0</v>
      </c>
      <c r="L105" s="240">
        <v>21</v>
      </c>
      <c r="M105" s="240">
        <f>G105*(1+L105/100)</f>
        <v>0</v>
      </c>
      <c r="N105" s="238">
        <v>5.2999999999999998E-4</v>
      </c>
      <c r="O105" s="238">
        <f>ROUND(E105*N105,2)</f>
        <v>0.04</v>
      </c>
      <c r="P105" s="238">
        <v>0</v>
      </c>
      <c r="Q105" s="238">
        <f>ROUND(E105*P105,2)</f>
        <v>0</v>
      </c>
      <c r="R105" s="240" t="s">
        <v>1279</v>
      </c>
      <c r="S105" s="240" t="s">
        <v>258</v>
      </c>
      <c r="T105" s="241" t="s">
        <v>258</v>
      </c>
      <c r="U105" s="223">
        <v>0.29730000000000001</v>
      </c>
      <c r="V105" s="223">
        <f>ROUND(E105*U105,2)</f>
        <v>20.51</v>
      </c>
      <c r="W105" s="223"/>
      <c r="X105" s="223" t="s">
        <v>297</v>
      </c>
      <c r="Y105" s="223" t="s">
        <v>261</v>
      </c>
      <c r="Z105" s="212"/>
      <c r="AA105" s="212"/>
      <c r="AB105" s="212"/>
      <c r="AC105" s="212"/>
      <c r="AD105" s="212"/>
      <c r="AE105" s="212"/>
      <c r="AF105" s="212"/>
      <c r="AG105" s="212" t="s">
        <v>298</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67" t="s">
        <v>2963</v>
      </c>
      <c r="D106" s="256"/>
      <c r="E106" s="256"/>
      <c r="F106" s="256"/>
      <c r="G106" s="256"/>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300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9" t="s">
        <v>2954</v>
      </c>
      <c r="D107" s="264"/>
      <c r="E107" s="264"/>
      <c r="F107" s="264"/>
      <c r="G107" s="264"/>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264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9" t="s">
        <v>2964</v>
      </c>
      <c r="D108" s="264"/>
      <c r="E108" s="264"/>
      <c r="F108" s="264"/>
      <c r="G108" s="264"/>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264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7" t="s">
        <v>2969</v>
      </c>
      <c r="D109" s="225"/>
      <c r="E109" s="226">
        <v>38</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289</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7" t="s">
        <v>2970</v>
      </c>
      <c r="D110" s="225"/>
      <c r="E110" s="226">
        <v>31</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289</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5">
        <v>53</v>
      </c>
      <c r="B111" s="236" t="s">
        <v>2971</v>
      </c>
      <c r="C111" s="245" t="s">
        <v>2972</v>
      </c>
      <c r="D111" s="237" t="s">
        <v>524</v>
      </c>
      <c r="E111" s="238">
        <v>34</v>
      </c>
      <c r="F111" s="239"/>
      <c r="G111" s="240">
        <f>ROUND(E111*F111,2)</f>
        <v>0</v>
      </c>
      <c r="H111" s="239"/>
      <c r="I111" s="240">
        <f>ROUND(E111*H111,2)</f>
        <v>0</v>
      </c>
      <c r="J111" s="239"/>
      <c r="K111" s="240">
        <f>ROUND(E111*J111,2)</f>
        <v>0</v>
      </c>
      <c r="L111" s="240">
        <v>21</v>
      </c>
      <c r="M111" s="240">
        <f>G111*(1+L111/100)</f>
        <v>0</v>
      </c>
      <c r="N111" s="238">
        <v>7.2999999999999996E-4</v>
      </c>
      <c r="O111" s="238">
        <f>ROUND(E111*N111,2)</f>
        <v>0.02</v>
      </c>
      <c r="P111" s="238">
        <v>0</v>
      </c>
      <c r="Q111" s="238">
        <f>ROUND(E111*P111,2)</f>
        <v>0</v>
      </c>
      <c r="R111" s="240" t="s">
        <v>1279</v>
      </c>
      <c r="S111" s="240" t="s">
        <v>258</v>
      </c>
      <c r="T111" s="241" t="s">
        <v>258</v>
      </c>
      <c r="U111" s="223">
        <v>0.33279999999999998</v>
      </c>
      <c r="V111" s="223">
        <f>ROUND(E111*U111,2)</f>
        <v>11.32</v>
      </c>
      <c r="W111" s="223"/>
      <c r="X111" s="223" t="s">
        <v>297</v>
      </c>
      <c r="Y111" s="223" t="s">
        <v>261</v>
      </c>
      <c r="Z111" s="212"/>
      <c r="AA111" s="212"/>
      <c r="AB111" s="212"/>
      <c r="AC111" s="212"/>
      <c r="AD111" s="212"/>
      <c r="AE111" s="212"/>
      <c r="AF111" s="212"/>
      <c r="AG111" s="212" t="s">
        <v>298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7" t="s">
        <v>2963</v>
      </c>
      <c r="D112" s="256"/>
      <c r="E112" s="256"/>
      <c r="F112" s="256"/>
      <c r="G112" s="256"/>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300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9" t="s">
        <v>2954</v>
      </c>
      <c r="D113" s="264"/>
      <c r="E113" s="264"/>
      <c r="F113" s="264"/>
      <c r="G113" s="264"/>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264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69" t="s">
        <v>2964</v>
      </c>
      <c r="D114" s="264"/>
      <c r="E114" s="264"/>
      <c r="F114" s="264"/>
      <c r="G114" s="264"/>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264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7" t="s">
        <v>2973</v>
      </c>
      <c r="D115" s="225"/>
      <c r="E115" s="226">
        <v>34</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289</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5">
        <v>54</v>
      </c>
      <c r="B116" s="236" t="s">
        <v>2974</v>
      </c>
      <c r="C116" s="245" t="s">
        <v>2975</v>
      </c>
      <c r="D116" s="237" t="s">
        <v>524</v>
      </c>
      <c r="E116" s="238">
        <v>9</v>
      </c>
      <c r="F116" s="239"/>
      <c r="G116" s="240">
        <f>ROUND(E116*F116,2)</f>
        <v>0</v>
      </c>
      <c r="H116" s="239"/>
      <c r="I116" s="240">
        <f>ROUND(E116*H116,2)</f>
        <v>0</v>
      </c>
      <c r="J116" s="239"/>
      <c r="K116" s="240">
        <f>ROUND(E116*J116,2)</f>
        <v>0</v>
      </c>
      <c r="L116" s="240">
        <v>21</v>
      </c>
      <c r="M116" s="240">
        <f>G116*(1+L116/100)</f>
        <v>0</v>
      </c>
      <c r="N116" s="238">
        <v>1.0200000000000001E-3</v>
      </c>
      <c r="O116" s="238">
        <f>ROUND(E116*N116,2)</f>
        <v>0.01</v>
      </c>
      <c r="P116" s="238">
        <v>0</v>
      </c>
      <c r="Q116" s="238">
        <f>ROUND(E116*P116,2)</f>
        <v>0</v>
      </c>
      <c r="R116" s="240" t="s">
        <v>1279</v>
      </c>
      <c r="S116" s="240" t="s">
        <v>258</v>
      </c>
      <c r="T116" s="241" t="s">
        <v>258</v>
      </c>
      <c r="U116" s="223">
        <v>0.38469999999999999</v>
      </c>
      <c r="V116" s="223">
        <f>ROUND(E116*U116,2)</f>
        <v>3.46</v>
      </c>
      <c r="W116" s="223"/>
      <c r="X116" s="223" t="s">
        <v>297</v>
      </c>
      <c r="Y116" s="223" t="s">
        <v>261</v>
      </c>
      <c r="Z116" s="212"/>
      <c r="AA116" s="212"/>
      <c r="AB116" s="212"/>
      <c r="AC116" s="212"/>
      <c r="AD116" s="212"/>
      <c r="AE116" s="212"/>
      <c r="AF116" s="212"/>
      <c r="AG116" s="212" t="s">
        <v>298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7" t="s">
        <v>2963</v>
      </c>
      <c r="D117" s="256"/>
      <c r="E117" s="256"/>
      <c r="F117" s="256"/>
      <c r="G117" s="256"/>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300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9" t="s">
        <v>2954</v>
      </c>
      <c r="D118" s="264"/>
      <c r="E118" s="264"/>
      <c r="F118" s="264"/>
      <c r="G118" s="264"/>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264</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9" t="s">
        <v>2964</v>
      </c>
      <c r="D119" s="264"/>
      <c r="E119" s="264"/>
      <c r="F119" s="264"/>
      <c r="G119" s="264"/>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264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7" t="s">
        <v>2976</v>
      </c>
      <c r="D120" s="225"/>
      <c r="E120" s="226">
        <v>9</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289</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5">
        <v>55</v>
      </c>
      <c r="B121" s="236" t="s">
        <v>2977</v>
      </c>
      <c r="C121" s="245" t="s">
        <v>2978</v>
      </c>
      <c r="D121" s="237" t="s">
        <v>524</v>
      </c>
      <c r="E121" s="238">
        <v>22</v>
      </c>
      <c r="F121" s="239"/>
      <c r="G121" s="240">
        <f>ROUND(E121*F121,2)</f>
        <v>0</v>
      </c>
      <c r="H121" s="239"/>
      <c r="I121" s="240">
        <f>ROUND(E121*H121,2)</f>
        <v>0</v>
      </c>
      <c r="J121" s="239"/>
      <c r="K121" s="240">
        <f>ROUND(E121*J121,2)</f>
        <v>0</v>
      </c>
      <c r="L121" s="240">
        <v>21</v>
      </c>
      <c r="M121" s="240">
        <f>G121*(1+L121/100)</f>
        <v>0</v>
      </c>
      <c r="N121" s="238">
        <v>2.0999999999999999E-3</v>
      </c>
      <c r="O121" s="238">
        <f>ROUND(E121*N121,2)</f>
        <v>0.05</v>
      </c>
      <c r="P121" s="238">
        <v>0</v>
      </c>
      <c r="Q121" s="238">
        <f>ROUND(E121*P121,2)</f>
        <v>0</v>
      </c>
      <c r="R121" s="240" t="s">
        <v>1279</v>
      </c>
      <c r="S121" s="240" t="s">
        <v>258</v>
      </c>
      <c r="T121" s="241" t="s">
        <v>258</v>
      </c>
      <c r="U121" s="223">
        <v>0.56179999999999997</v>
      </c>
      <c r="V121" s="223">
        <f>ROUND(E121*U121,2)</f>
        <v>12.36</v>
      </c>
      <c r="W121" s="223"/>
      <c r="X121" s="223" t="s">
        <v>297</v>
      </c>
      <c r="Y121" s="223" t="s">
        <v>261</v>
      </c>
      <c r="Z121" s="212"/>
      <c r="AA121" s="212"/>
      <c r="AB121" s="212"/>
      <c r="AC121" s="212"/>
      <c r="AD121" s="212"/>
      <c r="AE121" s="212"/>
      <c r="AF121" s="212"/>
      <c r="AG121" s="212" t="s">
        <v>298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7" t="s">
        <v>2963</v>
      </c>
      <c r="D122" s="256"/>
      <c r="E122" s="256"/>
      <c r="F122" s="256"/>
      <c r="G122" s="256"/>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300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9" t="s">
        <v>2954</v>
      </c>
      <c r="D123" s="264"/>
      <c r="E123" s="264"/>
      <c r="F123" s="264"/>
      <c r="G123" s="264"/>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264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9" t="s">
        <v>2964</v>
      </c>
      <c r="D124" s="264"/>
      <c r="E124" s="264"/>
      <c r="F124" s="264"/>
      <c r="G124" s="264"/>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264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7" t="s">
        <v>2979</v>
      </c>
      <c r="D125" s="225"/>
      <c r="E125" s="226">
        <v>22</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289</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35">
        <v>56</v>
      </c>
      <c r="B126" s="236" t="s">
        <v>2980</v>
      </c>
      <c r="C126" s="245" t="s">
        <v>2981</v>
      </c>
      <c r="D126" s="237" t="s">
        <v>524</v>
      </c>
      <c r="E126" s="238">
        <v>38</v>
      </c>
      <c r="F126" s="239"/>
      <c r="G126" s="240">
        <f>ROUND(E126*F126,2)</f>
        <v>0</v>
      </c>
      <c r="H126" s="239"/>
      <c r="I126" s="240">
        <f>ROUND(E126*H126,2)</f>
        <v>0</v>
      </c>
      <c r="J126" s="239"/>
      <c r="K126" s="240">
        <f>ROUND(E126*J126,2)</f>
        <v>0</v>
      </c>
      <c r="L126" s="240">
        <v>21</v>
      </c>
      <c r="M126" s="240">
        <f>G126*(1+L126/100)</f>
        <v>0</v>
      </c>
      <c r="N126" s="238">
        <v>6.0000000000000002E-5</v>
      </c>
      <c r="O126" s="238">
        <f>ROUND(E126*N126,2)</f>
        <v>0</v>
      </c>
      <c r="P126" s="238">
        <v>0</v>
      </c>
      <c r="Q126" s="238">
        <f>ROUND(E126*P126,2)</f>
        <v>0</v>
      </c>
      <c r="R126" s="240" t="s">
        <v>1279</v>
      </c>
      <c r="S126" s="240" t="s">
        <v>258</v>
      </c>
      <c r="T126" s="241" t="s">
        <v>258</v>
      </c>
      <c r="U126" s="223">
        <v>0.129</v>
      </c>
      <c r="V126" s="223">
        <f>ROUND(E126*U126,2)</f>
        <v>4.9000000000000004</v>
      </c>
      <c r="W126" s="223"/>
      <c r="X126" s="223" t="s">
        <v>297</v>
      </c>
      <c r="Y126" s="223" t="s">
        <v>261</v>
      </c>
      <c r="Z126" s="212"/>
      <c r="AA126" s="212"/>
      <c r="AB126" s="212"/>
      <c r="AC126" s="212"/>
      <c r="AD126" s="212"/>
      <c r="AE126" s="212"/>
      <c r="AF126" s="212"/>
      <c r="AG126" s="212" t="s">
        <v>298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6" t="s">
        <v>2982</v>
      </c>
      <c r="D127" s="243"/>
      <c r="E127" s="243"/>
      <c r="F127" s="243"/>
      <c r="G127" s="24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264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5">
        <v>57</v>
      </c>
      <c r="B128" s="236" t="s">
        <v>2983</v>
      </c>
      <c r="C128" s="245" t="s">
        <v>2984</v>
      </c>
      <c r="D128" s="237" t="s">
        <v>524</v>
      </c>
      <c r="E128" s="238">
        <v>34</v>
      </c>
      <c r="F128" s="239"/>
      <c r="G128" s="240">
        <f>ROUND(E128*F128,2)</f>
        <v>0</v>
      </c>
      <c r="H128" s="239"/>
      <c r="I128" s="240">
        <f>ROUND(E128*H128,2)</f>
        <v>0</v>
      </c>
      <c r="J128" s="239"/>
      <c r="K128" s="240">
        <f>ROUND(E128*J128,2)</f>
        <v>0</v>
      </c>
      <c r="L128" s="240">
        <v>21</v>
      </c>
      <c r="M128" s="240">
        <f>G128*(1+L128/100)</f>
        <v>0</v>
      </c>
      <c r="N128" s="238">
        <v>5.0000000000000002E-5</v>
      </c>
      <c r="O128" s="238">
        <f>ROUND(E128*N128,2)</f>
        <v>0</v>
      </c>
      <c r="P128" s="238">
        <v>0</v>
      </c>
      <c r="Q128" s="238">
        <f>ROUND(E128*P128,2)</f>
        <v>0</v>
      </c>
      <c r="R128" s="240" t="s">
        <v>1279</v>
      </c>
      <c r="S128" s="240" t="s">
        <v>258</v>
      </c>
      <c r="T128" s="241" t="s">
        <v>258</v>
      </c>
      <c r="U128" s="223">
        <v>0.14199999999999999</v>
      </c>
      <c r="V128" s="223">
        <f>ROUND(E128*U128,2)</f>
        <v>4.83</v>
      </c>
      <c r="W128" s="223"/>
      <c r="X128" s="223" t="s">
        <v>297</v>
      </c>
      <c r="Y128" s="223" t="s">
        <v>261</v>
      </c>
      <c r="Z128" s="212"/>
      <c r="AA128" s="212"/>
      <c r="AB128" s="212"/>
      <c r="AC128" s="212"/>
      <c r="AD128" s="212"/>
      <c r="AE128" s="212"/>
      <c r="AF128" s="212"/>
      <c r="AG128" s="212" t="s">
        <v>298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6" t="s">
        <v>2982</v>
      </c>
      <c r="D129" s="243"/>
      <c r="E129" s="243"/>
      <c r="F129" s="243"/>
      <c r="G129" s="24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264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5">
        <v>58</v>
      </c>
      <c r="B130" s="236" t="s">
        <v>2985</v>
      </c>
      <c r="C130" s="245" t="s">
        <v>2986</v>
      </c>
      <c r="D130" s="237" t="s">
        <v>524</v>
      </c>
      <c r="E130" s="238">
        <v>9</v>
      </c>
      <c r="F130" s="239"/>
      <c r="G130" s="240">
        <f>ROUND(E130*F130,2)</f>
        <v>0</v>
      </c>
      <c r="H130" s="239"/>
      <c r="I130" s="240">
        <f>ROUND(E130*H130,2)</f>
        <v>0</v>
      </c>
      <c r="J130" s="239"/>
      <c r="K130" s="240">
        <f>ROUND(E130*J130,2)</f>
        <v>0</v>
      </c>
      <c r="L130" s="240">
        <v>21</v>
      </c>
      <c r="M130" s="240">
        <f>G130*(1+L130/100)</f>
        <v>0</v>
      </c>
      <c r="N130" s="238">
        <v>9.0000000000000006E-5</v>
      </c>
      <c r="O130" s="238">
        <f>ROUND(E130*N130,2)</f>
        <v>0</v>
      </c>
      <c r="P130" s="238">
        <v>0</v>
      </c>
      <c r="Q130" s="238">
        <f>ROUND(E130*P130,2)</f>
        <v>0</v>
      </c>
      <c r="R130" s="240" t="s">
        <v>1279</v>
      </c>
      <c r="S130" s="240" t="s">
        <v>258</v>
      </c>
      <c r="T130" s="241" t="s">
        <v>258</v>
      </c>
      <c r="U130" s="223">
        <v>0.157</v>
      </c>
      <c r="V130" s="223">
        <f>ROUND(E130*U130,2)</f>
        <v>1.41</v>
      </c>
      <c r="W130" s="223"/>
      <c r="X130" s="223" t="s">
        <v>297</v>
      </c>
      <c r="Y130" s="223" t="s">
        <v>261</v>
      </c>
      <c r="Z130" s="212"/>
      <c r="AA130" s="212"/>
      <c r="AB130" s="212"/>
      <c r="AC130" s="212"/>
      <c r="AD130" s="212"/>
      <c r="AE130" s="212"/>
      <c r="AF130" s="212"/>
      <c r="AG130" s="212" t="s">
        <v>298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6" t="s">
        <v>2982</v>
      </c>
      <c r="D131" s="243"/>
      <c r="E131" s="243"/>
      <c r="F131" s="243"/>
      <c r="G131" s="24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264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5">
        <v>59</v>
      </c>
      <c r="B132" s="236" t="s">
        <v>2987</v>
      </c>
      <c r="C132" s="245" t="s">
        <v>2988</v>
      </c>
      <c r="D132" s="237" t="s">
        <v>524</v>
      </c>
      <c r="E132" s="238">
        <v>12</v>
      </c>
      <c r="F132" s="239"/>
      <c r="G132" s="240">
        <f>ROUND(E132*F132,2)</f>
        <v>0</v>
      </c>
      <c r="H132" s="239"/>
      <c r="I132" s="240">
        <f>ROUND(E132*H132,2)</f>
        <v>0</v>
      </c>
      <c r="J132" s="239"/>
      <c r="K132" s="240">
        <f>ROUND(E132*J132,2)</f>
        <v>0</v>
      </c>
      <c r="L132" s="240">
        <v>21</v>
      </c>
      <c r="M132" s="240">
        <f>G132*(1+L132/100)</f>
        <v>0</v>
      </c>
      <c r="N132" s="238">
        <v>1.2E-4</v>
      </c>
      <c r="O132" s="238">
        <f>ROUND(E132*N132,2)</f>
        <v>0</v>
      </c>
      <c r="P132" s="238">
        <v>0</v>
      </c>
      <c r="Q132" s="238">
        <f>ROUND(E132*P132,2)</f>
        <v>0</v>
      </c>
      <c r="R132" s="240" t="s">
        <v>1279</v>
      </c>
      <c r="S132" s="240" t="s">
        <v>258</v>
      </c>
      <c r="T132" s="241" t="s">
        <v>258</v>
      </c>
      <c r="U132" s="223">
        <v>0.17</v>
      </c>
      <c r="V132" s="223">
        <f>ROUND(E132*U132,2)</f>
        <v>2.04</v>
      </c>
      <c r="W132" s="223"/>
      <c r="X132" s="223" t="s">
        <v>297</v>
      </c>
      <c r="Y132" s="223" t="s">
        <v>261</v>
      </c>
      <c r="Z132" s="212"/>
      <c r="AA132" s="212"/>
      <c r="AB132" s="212"/>
      <c r="AC132" s="212"/>
      <c r="AD132" s="212"/>
      <c r="AE132" s="212"/>
      <c r="AF132" s="212"/>
      <c r="AG132" s="212" t="s">
        <v>298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46" t="s">
        <v>2982</v>
      </c>
      <c r="D133" s="243"/>
      <c r="E133" s="243"/>
      <c r="F133" s="243"/>
      <c r="G133" s="24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264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5">
        <v>60</v>
      </c>
      <c r="B134" s="236" t="s">
        <v>2989</v>
      </c>
      <c r="C134" s="245" t="s">
        <v>2990</v>
      </c>
      <c r="D134" s="237" t="s">
        <v>524</v>
      </c>
      <c r="E134" s="238">
        <v>20</v>
      </c>
      <c r="F134" s="239"/>
      <c r="G134" s="240">
        <f>ROUND(E134*F134,2)</f>
        <v>0</v>
      </c>
      <c r="H134" s="239"/>
      <c r="I134" s="240">
        <f>ROUND(E134*H134,2)</f>
        <v>0</v>
      </c>
      <c r="J134" s="239"/>
      <c r="K134" s="240">
        <f>ROUND(E134*J134,2)</f>
        <v>0</v>
      </c>
      <c r="L134" s="240">
        <v>21</v>
      </c>
      <c r="M134" s="240">
        <f>G134*(1+L134/100)</f>
        <v>0</v>
      </c>
      <c r="N134" s="238">
        <v>1.2999999999999999E-4</v>
      </c>
      <c r="O134" s="238">
        <f>ROUND(E134*N134,2)</f>
        <v>0</v>
      </c>
      <c r="P134" s="238">
        <v>0</v>
      </c>
      <c r="Q134" s="238">
        <f>ROUND(E134*P134,2)</f>
        <v>0</v>
      </c>
      <c r="R134" s="240" t="s">
        <v>1279</v>
      </c>
      <c r="S134" s="240" t="s">
        <v>258</v>
      </c>
      <c r="T134" s="241" t="s">
        <v>258</v>
      </c>
      <c r="U134" s="223">
        <v>0.185</v>
      </c>
      <c r="V134" s="223">
        <f>ROUND(E134*U134,2)</f>
        <v>3.7</v>
      </c>
      <c r="W134" s="223"/>
      <c r="X134" s="223" t="s">
        <v>297</v>
      </c>
      <c r="Y134" s="223" t="s">
        <v>261</v>
      </c>
      <c r="Z134" s="212"/>
      <c r="AA134" s="212"/>
      <c r="AB134" s="212"/>
      <c r="AC134" s="212"/>
      <c r="AD134" s="212"/>
      <c r="AE134" s="212"/>
      <c r="AF134" s="212"/>
      <c r="AG134" s="212" t="s">
        <v>298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6" t="s">
        <v>2982</v>
      </c>
      <c r="D135" s="243"/>
      <c r="E135" s="243"/>
      <c r="F135" s="243"/>
      <c r="G135" s="24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264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5">
        <v>61</v>
      </c>
      <c r="B136" s="236" t="s">
        <v>2991</v>
      </c>
      <c r="C136" s="245" t="s">
        <v>2992</v>
      </c>
      <c r="D136" s="237" t="s">
        <v>524</v>
      </c>
      <c r="E136" s="238">
        <v>22</v>
      </c>
      <c r="F136" s="239"/>
      <c r="G136" s="240">
        <f>ROUND(E136*F136,2)</f>
        <v>0</v>
      </c>
      <c r="H136" s="239"/>
      <c r="I136" s="240">
        <f>ROUND(E136*H136,2)</f>
        <v>0</v>
      </c>
      <c r="J136" s="239"/>
      <c r="K136" s="240">
        <f>ROUND(E136*J136,2)</f>
        <v>0</v>
      </c>
      <c r="L136" s="240">
        <v>21</v>
      </c>
      <c r="M136" s="240">
        <f>G136*(1+L136/100)</f>
        <v>0</v>
      </c>
      <c r="N136" s="238">
        <v>1.8000000000000001E-4</v>
      </c>
      <c r="O136" s="238">
        <f>ROUND(E136*N136,2)</f>
        <v>0</v>
      </c>
      <c r="P136" s="238">
        <v>0</v>
      </c>
      <c r="Q136" s="238">
        <f>ROUND(E136*P136,2)</f>
        <v>0</v>
      </c>
      <c r="R136" s="240" t="s">
        <v>1279</v>
      </c>
      <c r="S136" s="240" t="s">
        <v>258</v>
      </c>
      <c r="T136" s="241" t="s">
        <v>258</v>
      </c>
      <c r="U136" s="223">
        <v>0.2</v>
      </c>
      <c r="V136" s="223">
        <f>ROUND(E136*U136,2)</f>
        <v>4.4000000000000004</v>
      </c>
      <c r="W136" s="223"/>
      <c r="X136" s="223" t="s">
        <v>297</v>
      </c>
      <c r="Y136" s="223" t="s">
        <v>261</v>
      </c>
      <c r="Z136" s="212"/>
      <c r="AA136" s="212"/>
      <c r="AB136" s="212"/>
      <c r="AC136" s="212"/>
      <c r="AD136" s="212"/>
      <c r="AE136" s="212"/>
      <c r="AF136" s="212"/>
      <c r="AG136" s="212" t="s">
        <v>298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6" t="s">
        <v>2982</v>
      </c>
      <c r="D137" s="243"/>
      <c r="E137" s="243"/>
      <c r="F137" s="243"/>
      <c r="G137" s="24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264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5">
        <v>62</v>
      </c>
      <c r="B138" s="236" t="s">
        <v>2993</v>
      </c>
      <c r="C138" s="245" t="s">
        <v>2994</v>
      </c>
      <c r="D138" s="237" t="s">
        <v>524</v>
      </c>
      <c r="E138" s="238">
        <v>36</v>
      </c>
      <c r="F138" s="239"/>
      <c r="G138" s="240">
        <f>ROUND(E138*F138,2)</f>
        <v>0</v>
      </c>
      <c r="H138" s="239"/>
      <c r="I138" s="240">
        <f>ROUND(E138*H138,2)</f>
        <v>0</v>
      </c>
      <c r="J138" s="239"/>
      <c r="K138" s="240">
        <f>ROUND(E138*J138,2)</f>
        <v>0</v>
      </c>
      <c r="L138" s="240">
        <v>21</v>
      </c>
      <c r="M138" s="240">
        <f>G138*(1+L138/100)</f>
        <v>0</v>
      </c>
      <c r="N138" s="238">
        <v>2.0000000000000002E-5</v>
      </c>
      <c r="O138" s="238">
        <f>ROUND(E138*N138,2)</f>
        <v>0</v>
      </c>
      <c r="P138" s="238">
        <v>0</v>
      </c>
      <c r="Q138" s="238">
        <f>ROUND(E138*P138,2)</f>
        <v>0</v>
      </c>
      <c r="R138" s="240" t="s">
        <v>1279</v>
      </c>
      <c r="S138" s="240" t="s">
        <v>258</v>
      </c>
      <c r="T138" s="241" t="s">
        <v>258</v>
      </c>
      <c r="U138" s="223">
        <v>0.129</v>
      </c>
      <c r="V138" s="223">
        <f>ROUND(E138*U138,2)</f>
        <v>4.6399999999999997</v>
      </c>
      <c r="W138" s="223"/>
      <c r="X138" s="223" t="s">
        <v>297</v>
      </c>
      <c r="Y138" s="223" t="s">
        <v>261</v>
      </c>
      <c r="Z138" s="212"/>
      <c r="AA138" s="212"/>
      <c r="AB138" s="212"/>
      <c r="AC138" s="212"/>
      <c r="AD138" s="212"/>
      <c r="AE138" s="212"/>
      <c r="AF138" s="212"/>
      <c r="AG138" s="212" t="s">
        <v>298</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6" t="s">
        <v>2982</v>
      </c>
      <c r="D139" s="243"/>
      <c r="E139" s="243"/>
      <c r="F139" s="243"/>
      <c r="G139" s="24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264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5">
        <v>63</v>
      </c>
      <c r="B140" s="236" t="s">
        <v>2995</v>
      </c>
      <c r="C140" s="245" t="s">
        <v>2996</v>
      </c>
      <c r="D140" s="237" t="s">
        <v>524</v>
      </c>
      <c r="E140" s="238">
        <v>31</v>
      </c>
      <c r="F140" s="239"/>
      <c r="G140" s="240">
        <f>ROUND(E140*F140,2)</f>
        <v>0</v>
      </c>
      <c r="H140" s="239"/>
      <c r="I140" s="240">
        <f>ROUND(E140*H140,2)</f>
        <v>0</v>
      </c>
      <c r="J140" s="239"/>
      <c r="K140" s="240">
        <f>ROUND(E140*J140,2)</f>
        <v>0</v>
      </c>
      <c r="L140" s="240">
        <v>21</v>
      </c>
      <c r="M140" s="240">
        <f>G140*(1+L140/100)</f>
        <v>0</v>
      </c>
      <c r="N140" s="238">
        <v>6.0000000000000002E-5</v>
      </c>
      <c r="O140" s="238">
        <f>ROUND(E140*N140,2)</f>
        <v>0</v>
      </c>
      <c r="P140" s="238">
        <v>0</v>
      </c>
      <c r="Q140" s="238">
        <f>ROUND(E140*P140,2)</f>
        <v>0</v>
      </c>
      <c r="R140" s="240" t="s">
        <v>1279</v>
      </c>
      <c r="S140" s="240" t="s">
        <v>258</v>
      </c>
      <c r="T140" s="241" t="s">
        <v>258</v>
      </c>
      <c r="U140" s="223">
        <v>0.129</v>
      </c>
      <c r="V140" s="223">
        <f>ROUND(E140*U140,2)</f>
        <v>4</v>
      </c>
      <c r="W140" s="223"/>
      <c r="X140" s="223" t="s">
        <v>297</v>
      </c>
      <c r="Y140" s="223" t="s">
        <v>261</v>
      </c>
      <c r="Z140" s="212"/>
      <c r="AA140" s="212"/>
      <c r="AB140" s="212"/>
      <c r="AC140" s="212"/>
      <c r="AD140" s="212"/>
      <c r="AE140" s="212"/>
      <c r="AF140" s="212"/>
      <c r="AG140" s="212" t="s">
        <v>298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6" t="s">
        <v>2982</v>
      </c>
      <c r="D141" s="243"/>
      <c r="E141" s="243"/>
      <c r="F141" s="243"/>
      <c r="G141" s="24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264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5">
        <v>64</v>
      </c>
      <c r="B142" s="236" t="s">
        <v>2997</v>
      </c>
      <c r="C142" s="245" t="s">
        <v>2998</v>
      </c>
      <c r="D142" s="237" t="s">
        <v>524</v>
      </c>
      <c r="E142" s="238">
        <v>48</v>
      </c>
      <c r="F142" s="239"/>
      <c r="G142" s="240">
        <f>ROUND(E142*F142,2)</f>
        <v>0</v>
      </c>
      <c r="H142" s="239"/>
      <c r="I142" s="240">
        <f>ROUND(E142*H142,2)</f>
        <v>0</v>
      </c>
      <c r="J142" s="239"/>
      <c r="K142" s="240">
        <f>ROUND(E142*J142,2)</f>
        <v>0</v>
      </c>
      <c r="L142" s="240">
        <v>21</v>
      </c>
      <c r="M142" s="240">
        <f>G142*(1+L142/100)</f>
        <v>0</v>
      </c>
      <c r="N142" s="238">
        <v>3.0000000000000001E-5</v>
      </c>
      <c r="O142" s="238">
        <f>ROUND(E142*N142,2)</f>
        <v>0</v>
      </c>
      <c r="P142" s="238">
        <v>0</v>
      </c>
      <c r="Q142" s="238">
        <f>ROUND(E142*P142,2)</f>
        <v>0</v>
      </c>
      <c r="R142" s="240" t="s">
        <v>1279</v>
      </c>
      <c r="S142" s="240" t="s">
        <v>258</v>
      </c>
      <c r="T142" s="241" t="s">
        <v>258</v>
      </c>
      <c r="U142" s="223">
        <v>0.129</v>
      </c>
      <c r="V142" s="223">
        <f>ROUND(E142*U142,2)</f>
        <v>6.19</v>
      </c>
      <c r="W142" s="223"/>
      <c r="X142" s="223" t="s">
        <v>297</v>
      </c>
      <c r="Y142" s="223" t="s">
        <v>261</v>
      </c>
      <c r="Z142" s="212"/>
      <c r="AA142" s="212"/>
      <c r="AB142" s="212"/>
      <c r="AC142" s="212"/>
      <c r="AD142" s="212"/>
      <c r="AE142" s="212"/>
      <c r="AF142" s="212"/>
      <c r="AG142" s="212" t="s">
        <v>298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6" t="s">
        <v>2982</v>
      </c>
      <c r="D143" s="243"/>
      <c r="E143" s="243"/>
      <c r="F143" s="243"/>
      <c r="G143" s="24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264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57">
        <v>65</v>
      </c>
      <c r="B144" s="258" t="s">
        <v>2999</v>
      </c>
      <c r="C144" s="268" t="s">
        <v>3000</v>
      </c>
      <c r="D144" s="259" t="s">
        <v>368</v>
      </c>
      <c r="E144" s="260">
        <v>70</v>
      </c>
      <c r="F144" s="261"/>
      <c r="G144" s="262">
        <f>ROUND(E144*F144,2)</f>
        <v>0</v>
      </c>
      <c r="H144" s="261"/>
      <c r="I144" s="262">
        <f>ROUND(E144*H144,2)</f>
        <v>0</v>
      </c>
      <c r="J144" s="261"/>
      <c r="K144" s="262">
        <f>ROUND(E144*J144,2)</f>
        <v>0</v>
      </c>
      <c r="L144" s="262">
        <v>21</v>
      </c>
      <c r="M144" s="262">
        <f>G144*(1+L144/100)</f>
        <v>0</v>
      </c>
      <c r="N144" s="260">
        <v>0</v>
      </c>
      <c r="O144" s="260">
        <f>ROUND(E144*N144,2)</f>
        <v>0</v>
      </c>
      <c r="P144" s="260">
        <v>0</v>
      </c>
      <c r="Q144" s="260">
        <f>ROUND(E144*P144,2)</f>
        <v>0</v>
      </c>
      <c r="R144" s="262" t="s">
        <v>1279</v>
      </c>
      <c r="S144" s="262" t="s">
        <v>258</v>
      </c>
      <c r="T144" s="263" t="s">
        <v>258</v>
      </c>
      <c r="U144" s="223">
        <v>0.42499999999999999</v>
      </c>
      <c r="V144" s="223">
        <f>ROUND(E144*U144,2)</f>
        <v>29.75</v>
      </c>
      <c r="W144" s="223"/>
      <c r="X144" s="223" t="s">
        <v>297</v>
      </c>
      <c r="Y144" s="223" t="s">
        <v>261</v>
      </c>
      <c r="Z144" s="212"/>
      <c r="AA144" s="212"/>
      <c r="AB144" s="212"/>
      <c r="AC144" s="212"/>
      <c r="AD144" s="212"/>
      <c r="AE144" s="212"/>
      <c r="AF144" s="212"/>
      <c r="AG144" s="212" t="s">
        <v>298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57">
        <v>66</v>
      </c>
      <c r="B145" s="258" t="s">
        <v>3001</v>
      </c>
      <c r="C145" s="268" t="s">
        <v>3002</v>
      </c>
      <c r="D145" s="259" t="s">
        <v>368</v>
      </c>
      <c r="E145" s="260">
        <v>1</v>
      </c>
      <c r="F145" s="261"/>
      <c r="G145" s="262">
        <f>ROUND(E145*F145,2)</f>
        <v>0</v>
      </c>
      <c r="H145" s="261"/>
      <c r="I145" s="262">
        <f>ROUND(E145*H145,2)</f>
        <v>0</v>
      </c>
      <c r="J145" s="261"/>
      <c r="K145" s="262">
        <f>ROUND(E145*J145,2)</f>
        <v>0</v>
      </c>
      <c r="L145" s="262">
        <v>21</v>
      </c>
      <c r="M145" s="262">
        <f>G145*(1+L145/100)</f>
        <v>0</v>
      </c>
      <c r="N145" s="260">
        <v>1.3600000000000001E-3</v>
      </c>
      <c r="O145" s="260">
        <f>ROUND(E145*N145,2)</f>
        <v>0</v>
      </c>
      <c r="P145" s="260">
        <v>0</v>
      </c>
      <c r="Q145" s="260">
        <f>ROUND(E145*P145,2)</f>
        <v>0</v>
      </c>
      <c r="R145" s="262" t="s">
        <v>1279</v>
      </c>
      <c r="S145" s="262" t="s">
        <v>258</v>
      </c>
      <c r="T145" s="263" t="s">
        <v>258</v>
      </c>
      <c r="U145" s="223">
        <v>0.27200000000000002</v>
      </c>
      <c r="V145" s="223">
        <f>ROUND(E145*U145,2)</f>
        <v>0.27</v>
      </c>
      <c r="W145" s="223"/>
      <c r="X145" s="223" t="s">
        <v>297</v>
      </c>
      <c r="Y145" s="223" t="s">
        <v>261</v>
      </c>
      <c r="Z145" s="212"/>
      <c r="AA145" s="212"/>
      <c r="AB145" s="212"/>
      <c r="AC145" s="212"/>
      <c r="AD145" s="212"/>
      <c r="AE145" s="212"/>
      <c r="AF145" s="212"/>
      <c r="AG145" s="212" t="s">
        <v>298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57">
        <v>67</v>
      </c>
      <c r="B146" s="258" t="s">
        <v>3003</v>
      </c>
      <c r="C146" s="268" t="s">
        <v>3004</v>
      </c>
      <c r="D146" s="259" t="s">
        <v>368</v>
      </c>
      <c r="E146" s="260">
        <v>1</v>
      </c>
      <c r="F146" s="261"/>
      <c r="G146" s="262">
        <f>ROUND(E146*F146,2)</f>
        <v>0</v>
      </c>
      <c r="H146" s="261"/>
      <c r="I146" s="262">
        <f>ROUND(E146*H146,2)</f>
        <v>0</v>
      </c>
      <c r="J146" s="261"/>
      <c r="K146" s="262">
        <f>ROUND(E146*J146,2)</f>
        <v>0</v>
      </c>
      <c r="L146" s="262">
        <v>21</v>
      </c>
      <c r="M146" s="262">
        <f>G146*(1+L146/100)</f>
        <v>0</v>
      </c>
      <c r="N146" s="260">
        <v>1.1E-4</v>
      </c>
      <c r="O146" s="260">
        <f>ROUND(E146*N146,2)</f>
        <v>0</v>
      </c>
      <c r="P146" s="260">
        <v>0</v>
      </c>
      <c r="Q146" s="260">
        <f>ROUND(E146*P146,2)</f>
        <v>0</v>
      </c>
      <c r="R146" s="262" t="s">
        <v>1279</v>
      </c>
      <c r="S146" s="262" t="s">
        <v>258</v>
      </c>
      <c r="T146" s="263" t="s">
        <v>258</v>
      </c>
      <c r="U146" s="223">
        <v>0.16500000000000001</v>
      </c>
      <c r="V146" s="223">
        <f>ROUND(E146*U146,2)</f>
        <v>0.17</v>
      </c>
      <c r="W146" s="223"/>
      <c r="X146" s="223" t="s">
        <v>297</v>
      </c>
      <c r="Y146" s="223" t="s">
        <v>261</v>
      </c>
      <c r="Z146" s="212"/>
      <c r="AA146" s="212"/>
      <c r="AB146" s="212"/>
      <c r="AC146" s="212"/>
      <c r="AD146" s="212"/>
      <c r="AE146" s="212"/>
      <c r="AF146" s="212"/>
      <c r="AG146" s="212" t="s">
        <v>298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57">
        <v>68</v>
      </c>
      <c r="B147" s="258" t="s">
        <v>3005</v>
      </c>
      <c r="C147" s="268" t="s">
        <v>3006</v>
      </c>
      <c r="D147" s="259" t="s">
        <v>368</v>
      </c>
      <c r="E147" s="260">
        <v>2</v>
      </c>
      <c r="F147" s="261"/>
      <c r="G147" s="262">
        <f>ROUND(E147*F147,2)</f>
        <v>0</v>
      </c>
      <c r="H147" s="261"/>
      <c r="I147" s="262">
        <f>ROUND(E147*H147,2)</f>
        <v>0</v>
      </c>
      <c r="J147" s="261"/>
      <c r="K147" s="262">
        <f>ROUND(E147*J147,2)</f>
        <v>0</v>
      </c>
      <c r="L147" s="262">
        <v>21</v>
      </c>
      <c r="M147" s="262">
        <f>G147*(1+L147/100)</f>
        <v>0</v>
      </c>
      <c r="N147" s="260">
        <v>2.0000000000000001E-4</v>
      </c>
      <c r="O147" s="260">
        <f>ROUND(E147*N147,2)</f>
        <v>0</v>
      </c>
      <c r="P147" s="260">
        <v>0</v>
      </c>
      <c r="Q147" s="260">
        <f>ROUND(E147*P147,2)</f>
        <v>0</v>
      </c>
      <c r="R147" s="262" t="s">
        <v>1279</v>
      </c>
      <c r="S147" s="262" t="s">
        <v>258</v>
      </c>
      <c r="T147" s="263" t="s">
        <v>258</v>
      </c>
      <c r="U147" s="223">
        <v>0.20699999999999999</v>
      </c>
      <c r="V147" s="223">
        <f>ROUND(E147*U147,2)</f>
        <v>0.41</v>
      </c>
      <c r="W147" s="223"/>
      <c r="X147" s="223" t="s">
        <v>297</v>
      </c>
      <c r="Y147" s="223" t="s">
        <v>261</v>
      </c>
      <c r="Z147" s="212"/>
      <c r="AA147" s="212"/>
      <c r="AB147" s="212"/>
      <c r="AC147" s="212"/>
      <c r="AD147" s="212"/>
      <c r="AE147" s="212"/>
      <c r="AF147" s="212"/>
      <c r="AG147" s="212" t="s">
        <v>298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57">
        <v>69</v>
      </c>
      <c r="B148" s="258" t="s">
        <v>3007</v>
      </c>
      <c r="C148" s="268" t="s">
        <v>3008</v>
      </c>
      <c r="D148" s="259" t="s">
        <v>368</v>
      </c>
      <c r="E148" s="260">
        <v>3</v>
      </c>
      <c r="F148" s="261"/>
      <c r="G148" s="262">
        <f>ROUND(E148*F148,2)</f>
        <v>0</v>
      </c>
      <c r="H148" s="261"/>
      <c r="I148" s="262">
        <f>ROUND(E148*H148,2)</f>
        <v>0</v>
      </c>
      <c r="J148" s="261"/>
      <c r="K148" s="262">
        <f>ROUND(E148*J148,2)</f>
        <v>0</v>
      </c>
      <c r="L148" s="262">
        <v>21</v>
      </c>
      <c r="M148" s="262">
        <f>G148*(1+L148/100)</f>
        <v>0</v>
      </c>
      <c r="N148" s="260">
        <v>2.7E-4</v>
      </c>
      <c r="O148" s="260">
        <f>ROUND(E148*N148,2)</f>
        <v>0</v>
      </c>
      <c r="P148" s="260">
        <v>0</v>
      </c>
      <c r="Q148" s="260">
        <f>ROUND(E148*P148,2)</f>
        <v>0</v>
      </c>
      <c r="R148" s="262" t="s">
        <v>1279</v>
      </c>
      <c r="S148" s="262" t="s">
        <v>258</v>
      </c>
      <c r="T148" s="263" t="s">
        <v>258</v>
      </c>
      <c r="U148" s="223">
        <v>0.22700000000000001</v>
      </c>
      <c r="V148" s="223">
        <f>ROUND(E148*U148,2)</f>
        <v>0.68</v>
      </c>
      <c r="W148" s="223"/>
      <c r="X148" s="223" t="s">
        <v>297</v>
      </c>
      <c r="Y148" s="223" t="s">
        <v>261</v>
      </c>
      <c r="Z148" s="212"/>
      <c r="AA148" s="212"/>
      <c r="AB148" s="212"/>
      <c r="AC148" s="212"/>
      <c r="AD148" s="212"/>
      <c r="AE148" s="212"/>
      <c r="AF148" s="212"/>
      <c r="AG148" s="212" t="s">
        <v>298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57">
        <v>70</v>
      </c>
      <c r="B149" s="258" t="s">
        <v>3009</v>
      </c>
      <c r="C149" s="268" t="s">
        <v>3010</v>
      </c>
      <c r="D149" s="259" t="s">
        <v>368</v>
      </c>
      <c r="E149" s="260">
        <v>9</v>
      </c>
      <c r="F149" s="261"/>
      <c r="G149" s="262">
        <f>ROUND(E149*F149,2)</f>
        <v>0</v>
      </c>
      <c r="H149" s="261"/>
      <c r="I149" s="262">
        <f>ROUND(E149*H149,2)</f>
        <v>0</v>
      </c>
      <c r="J149" s="261"/>
      <c r="K149" s="262">
        <f>ROUND(E149*J149,2)</f>
        <v>0</v>
      </c>
      <c r="L149" s="262">
        <v>21</v>
      </c>
      <c r="M149" s="262">
        <f>G149*(1+L149/100)</f>
        <v>0</v>
      </c>
      <c r="N149" s="260">
        <v>1.8000000000000001E-4</v>
      </c>
      <c r="O149" s="260">
        <f>ROUND(E149*N149,2)</f>
        <v>0</v>
      </c>
      <c r="P149" s="260">
        <v>0</v>
      </c>
      <c r="Q149" s="260">
        <f>ROUND(E149*P149,2)</f>
        <v>0</v>
      </c>
      <c r="R149" s="262" t="s">
        <v>1279</v>
      </c>
      <c r="S149" s="262" t="s">
        <v>258</v>
      </c>
      <c r="T149" s="263" t="s">
        <v>258</v>
      </c>
      <c r="U149" s="223">
        <v>0.16500000000000001</v>
      </c>
      <c r="V149" s="223">
        <f>ROUND(E149*U149,2)</f>
        <v>1.49</v>
      </c>
      <c r="W149" s="223"/>
      <c r="X149" s="223" t="s">
        <v>297</v>
      </c>
      <c r="Y149" s="223" t="s">
        <v>261</v>
      </c>
      <c r="Z149" s="212"/>
      <c r="AA149" s="212"/>
      <c r="AB149" s="212"/>
      <c r="AC149" s="212"/>
      <c r="AD149" s="212"/>
      <c r="AE149" s="212"/>
      <c r="AF149" s="212"/>
      <c r="AG149" s="212" t="s">
        <v>298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57">
        <v>71</v>
      </c>
      <c r="B150" s="258" t="s">
        <v>3011</v>
      </c>
      <c r="C150" s="268" t="s">
        <v>3012</v>
      </c>
      <c r="D150" s="259" t="s">
        <v>368</v>
      </c>
      <c r="E150" s="260">
        <v>8</v>
      </c>
      <c r="F150" s="261"/>
      <c r="G150" s="262">
        <f>ROUND(E150*F150,2)</f>
        <v>0</v>
      </c>
      <c r="H150" s="261"/>
      <c r="I150" s="262">
        <f>ROUND(E150*H150,2)</f>
        <v>0</v>
      </c>
      <c r="J150" s="261"/>
      <c r="K150" s="262">
        <f>ROUND(E150*J150,2)</f>
        <v>0</v>
      </c>
      <c r="L150" s="262">
        <v>21</v>
      </c>
      <c r="M150" s="262">
        <f>G150*(1+L150/100)</f>
        <v>0</v>
      </c>
      <c r="N150" s="260">
        <v>3.1E-4</v>
      </c>
      <c r="O150" s="260">
        <f>ROUND(E150*N150,2)</f>
        <v>0</v>
      </c>
      <c r="P150" s="260">
        <v>0</v>
      </c>
      <c r="Q150" s="260">
        <f>ROUND(E150*P150,2)</f>
        <v>0</v>
      </c>
      <c r="R150" s="262" t="s">
        <v>1279</v>
      </c>
      <c r="S150" s="262" t="s">
        <v>258</v>
      </c>
      <c r="T150" s="263" t="s">
        <v>258</v>
      </c>
      <c r="U150" s="223">
        <v>0.20699999999999999</v>
      </c>
      <c r="V150" s="223">
        <f>ROUND(E150*U150,2)</f>
        <v>1.66</v>
      </c>
      <c r="W150" s="223"/>
      <c r="X150" s="223" t="s">
        <v>297</v>
      </c>
      <c r="Y150" s="223" t="s">
        <v>261</v>
      </c>
      <c r="Z150" s="212"/>
      <c r="AA150" s="212"/>
      <c r="AB150" s="212"/>
      <c r="AC150" s="212"/>
      <c r="AD150" s="212"/>
      <c r="AE150" s="212"/>
      <c r="AF150" s="212"/>
      <c r="AG150" s="212" t="s">
        <v>298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57">
        <v>72</v>
      </c>
      <c r="B151" s="258" t="s">
        <v>3013</v>
      </c>
      <c r="C151" s="268" t="s">
        <v>3014</v>
      </c>
      <c r="D151" s="259" t="s">
        <v>368</v>
      </c>
      <c r="E151" s="260">
        <v>4</v>
      </c>
      <c r="F151" s="261"/>
      <c r="G151" s="262">
        <f>ROUND(E151*F151,2)</f>
        <v>0</v>
      </c>
      <c r="H151" s="261"/>
      <c r="I151" s="262">
        <f>ROUND(E151*H151,2)</f>
        <v>0</v>
      </c>
      <c r="J151" s="261"/>
      <c r="K151" s="262">
        <f>ROUND(E151*J151,2)</f>
        <v>0</v>
      </c>
      <c r="L151" s="262">
        <v>21</v>
      </c>
      <c r="M151" s="262">
        <f>G151*(1+L151/100)</f>
        <v>0</v>
      </c>
      <c r="N151" s="260">
        <v>4.8000000000000001E-4</v>
      </c>
      <c r="O151" s="260">
        <f>ROUND(E151*N151,2)</f>
        <v>0</v>
      </c>
      <c r="P151" s="260">
        <v>0</v>
      </c>
      <c r="Q151" s="260">
        <f>ROUND(E151*P151,2)</f>
        <v>0</v>
      </c>
      <c r="R151" s="262" t="s">
        <v>1279</v>
      </c>
      <c r="S151" s="262" t="s">
        <v>258</v>
      </c>
      <c r="T151" s="263" t="s">
        <v>258</v>
      </c>
      <c r="U151" s="223">
        <v>0.22700000000000001</v>
      </c>
      <c r="V151" s="223">
        <f>ROUND(E151*U151,2)</f>
        <v>0.91</v>
      </c>
      <c r="W151" s="223"/>
      <c r="X151" s="223" t="s">
        <v>297</v>
      </c>
      <c r="Y151" s="223" t="s">
        <v>261</v>
      </c>
      <c r="Z151" s="212"/>
      <c r="AA151" s="212"/>
      <c r="AB151" s="212"/>
      <c r="AC151" s="212"/>
      <c r="AD151" s="212"/>
      <c r="AE151" s="212"/>
      <c r="AF151" s="212"/>
      <c r="AG151" s="212" t="s">
        <v>298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57">
        <v>73</v>
      </c>
      <c r="B152" s="258" t="s">
        <v>3015</v>
      </c>
      <c r="C152" s="268" t="s">
        <v>3016</v>
      </c>
      <c r="D152" s="259" t="s">
        <v>368</v>
      </c>
      <c r="E152" s="260">
        <v>1</v>
      </c>
      <c r="F152" s="261"/>
      <c r="G152" s="262">
        <f>ROUND(E152*F152,2)</f>
        <v>0</v>
      </c>
      <c r="H152" s="261"/>
      <c r="I152" s="262">
        <f>ROUND(E152*H152,2)</f>
        <v>0</v>
      </c>
      <c r="J152" s="261"/>
      <c r="K152" s="262">
        <f>ROUND(E152*J152,2)</f>
        <v>0</v>
      </c>
      <c r="L152" s="262">
        <v>21</v>
      </c>
      <c r="M152" s="262">
        <f>G152*(1+L152/100)</f>
        <v>0</v>
      </c>
      <c r="N152" s="260">
        <v>1.6299999999999999E-3</v>
      </c>
      <c r="O152" s="260">
        <f>ROUND(E152*N152,2)</f>
        <v>0</v>
      </c>
      <c r="P152" s="260">
        <v>0</v>
      </c>
      <c r="Q152" s="260">
        <f>ROUND(E152*P152,2)</f>
        <v>0</v>
      </c>
      <c r="R152" s="262" t="s">
        <v>1279</v>
      </c>
      <c r="S152" s="262" t="s">
        <v>258</v>
      </c>
      <c r="T152" s="263" t="s">
        <v>258</v>
      </c>
      <c r="U152" s="223">
        <v>0.42399999999999999</v>
      </c>
      <c r="V152" s="223">
        <f>ROUND(E152*U152,2)</f>
        <v>0.42</v>
      </c>
      <c r="W152" s="223"/>
      <c r="X152" s="223" t="s">
        <v>297</v>
      </c>
      <c r="Y152" s="223" t="s">
        <v>261</v>
      </c>
      <c r="Z152" s="212"/>
      <c r="AA152" s="212"/>
      <c r="AB152" s="212"/>
      <c r="AC152" s="212"/>
      <c r="AD152" s="212"/>
      <c r="AE152" s="212"/>
      <c r="AF152" s="212"/>
      <c r="AG152" s="212" t="s">
        <v>298</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57">
        <v>74</v>
      </c>
      <c r="B153" s="258" t="s">
        <v>3017</v>
      </c>
      <c r="C153" s="268" t="s">
        <v>3018</v>
      </c>
      <c r="D153" s="259" t="s">
        <v>368</v>
      </c>
      <c r="E153" s="260">
        <v>5</v>
      </c>
      <c r="F153" s="261"/>
      <c r="G153" s="262">
        <f>ROUND(E153*F153,2)</f>
        <v>0</v>
      </c>
      <c r="H153" s="261"/>
      <c r="I153" s="262">
        <f>ROUND(E153*H153,2)</f>
        <v>0</v>
      </c>
      <c r="J153" s="261"/>
      <c r="K153" s="262">
        <f>ROUND(E153*J153,2)</f>
        <v>0</v>
      </c>
      <c r="L153" s="262">
        <v>21</v>
      </c>
      <c r="M153" s="262">
        <f>G153*(1+L153/100)</f>
        <v>0</v>
      </c>
      <c r="N153" s="260">
        <v>2.5999999999999998E-4</v>
      </c>
      <c r="O153" s="260">
        <f>ROUND(E153*N153,2)</f>
        <v>0</v>
      </c>
      <c r="P153" s="260">
        <v>0</v>
      </c>
      <c r="Q153" s="260">
        <f>ROUND(E153*P153,2)</f>
        <v>0</v>
      </c>
      <c r="R153" s="262" t="s">
        <v>1279</v>
      </c>
      <c r="S153" s="262" t="s">
        <v>258</v>
      </c>
      <c r="T153" s="263" t="s">
        <v>258</v>
      </c>
      <c r="U153" s="223">
        <v>0.16500000000000001</v>
      </c>
      <c r="V153" s="223">
        <f>ROUND(E153*U153,2)</f>
        <v>0.83</v>
      </c>
      <c r="W153" s="223"/>
      <c r="X153" s="223" t="s">
        <v>297</v>
      </c>
      <c r="Y153" s="223" t="s">
        <v>261</v>
      </c>
      <c r="Z153" s="212"/>
      <c r="AA153" s="212"/>
      <c r="AB153" s="212"/>
      <c r="AC153" s="212"/>
      <c r="AD153" s="212"/>
      <c r="AE153" s="212"/>
      <c r="AF153" s="212"/>
      <c r="AG153" s="212" t="s">
        <v>298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57">
        <v>75</v>
      </c>
      <c r="B154" s="258" t="s">
        <v>3019</v>
      </c>
      <c r="C154" s="268" t="s">
        <v>3020</v>
      </c>
      <c r="D154" s="259" t="s">
        <v>368</v>
      </c>
      <c r="E154" s="260">
        <v>2</v>
      </c>
      <c r="F154" s="261"/>
      <c r="G154" s="262">
        <f>ROUND(E154*F154,2)</f>
        <v>0</v>
      </c>
      <c r="H154" s="261"/>
      <c r="I154" s="262">
        <f>ROUND(E154*H154,2)</f>
        <v>0</v>
      </c>
      <c r="J154" s="261"/>
      <c r="K154" s="262">
        <f>ROUND(E154*J154,2)</f>
        <v>0</v>
      </c>
      <c r="L154" s="262">
        <v>21</v>
      </c>
      <c r="M154" s="262">
        <f>G154*(1+L154/100)</f>
        <v>0</v>
      </c>
      <c r="N154" s="260">
        <v>5.6999999999999998E-4</v>
      </c>
      <c r="O154" s="260">
        <f>ROUND(E154*N154,2)</f>
        <v>0</v>
      </c>
      <c r="P154" s="260">
        <v>0</v>
      </c>
      <c r="Q154" s="260">
        <f>ROUND(E154*P154,2)</f>
        <v>0</v>
      </c>
      <c r="R154" s="262" t="s">
        <v>1279</v>
      </c>
      <c r="S154" s="262" t="s">
        <v>258</v>
      </c>
      <c r="T154" s="263" t="s">
        <v>258</v>
      </c>
      <c r="U154" s="223">
        <v>0.22700000000000001</v>
      </c>
      <c r="V154" s="223">
        <f>ROUND(E154*U154,2)</f>
        <v>0.45</v>
      </c>
      <c r="W154" s="223"/>
      <c r="X154" s="223" t="s">
        <v>297</v>
      </c>
      <c r="Y154" s="223" t="s">
        <v>261</v>
      </c>
      <c r="Z154" s="212"/>
      <c r="AA154" s="212"/>
      <c r="AB154" s="212"/>
      <c r="AC154" s="212"/>
      <c r="AD154" s="212"/>
      <c r="AE154" s="212"/>
      <c r="AF154" s="212"/>
      <c r="AG154" s="212" t="s">
        <v>298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57">
        <v>76</v>
      </c>
      <c r="B155" s="258" t="s">
        <v>3021</v>
      </c>
      <c r="C155" s="268" t="s">
        <v>3022</v>
      </c>
      <c r="D155" s="259" t="s">
        <v>368</v>
      </c>
      <c r="E155" s="260">
        <v>1</v>
      </c>
      <c r="F155" s="261"/>
      <c r="G155" s="262">
        <f>ROUND(E155*F155,2)</f>
        <v>0</v>
      </c>
      <c r="H155" s="261"/>
      <c r="I155" s="262">
        <f>ROUND(E155*H155,2)</f>
        <v>0</v>
      </c>
      <c r="J155" s="261"/>
      <c r="K155" s="262">
        <f>ROUND(E155*J155,2)</f>
        <v>0</v>
      </c>
      <c r="L155" s="262">
        <v>21</v>
      </c>
      <c r="M155" s="262">
        <f>G155*(1+L155/100)</f>
        <v>0</v>
      </c>
      <c r="N155" s="260">
        <v>8.0000000000000004E-4</v>
      </c>
      <c r="O155" s="260">
        <f>ROUND(E155*N155,2)</f>
        <v>0</v>
      </c>
      <c r="P155" s="260">
        <v>0</v>
      </c>
      <c r="Q155" s="260">
        <f>ROUND(E155*P155,2)</f>
        <v>0</v>
      </c>
      <c r="R155" s="262" t="s">
        <v>1279</v>
      </c>
      <c r="S155" s="262" t="s">
        <v>258</v>
      </c>
      <c r="T155" s="263" t="s">
        <v>258</v>
      </c>
      <c r="U155" s="223">
        <v>0.26900000000000002</v>
      </c>
      <c r="V155" s="223">
        <f>ROUND(E155*U155,2)</f>
        <v>0.27</v>
      </c>
      <c r="W155" s="223"/>
      <c r="X155" s="223" t="s">
        <v>297</v>
      </c>
      <c r="Y155" s="223" t="s">
        <v>261</v>
      </c>
      <c r="Z155" s="212"/>
      <c r="AA155" s="212"/>
      <c r="AB155" s="212"/>
      <c r="AC155" s="212"/>
      <c r="AD155" s="212"/>
      <c r="AE155" s="212"/>
      <c r="AF155" s="212"/>
      <c r="AG155" s="212" t="s">
        <v>298</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57">
        <v>77</v>
      </c>
      <c r="B156" s="258" t="s">
        <v>3023</v>
      </c>
      <c r="C156" s="268" t="s">
        <v>3024</v>
      </c>
      <c r="D156" s="259" t="s">
        <v>368</v>
      </c>
      <c r="E156" s="260">
        <v>1</v>
      </c>
      <c r="F156" s="261"/>
      <c r="G156" s="262">
        <f>ROUND(E156*F156,2)</f>
        <v>0</v>
      </c>
      <c r="H156" s="261"/>
      <c r="I156" s="262">
        <f>ROUND(E156*H156,2)</f>
        <v>0</v>
      </c>
      <c r="J156" s="261"/>
      <c r="K156" s="262">
        <f>ROUND(E156*J156,2)</f>
        <v>0</v>
      </c>
      <c r="L156" s="262">
        <v>21</v>
      </c>
      <c r="M156" s="262">
        <f>G156*(1+L156/100)</f>
        <v>0</v>
      </c>
      <c r="N156" s="260">
        <v>0</v>
      </c>
      <c r="O156" s="260">
        <f>ROUND(E156*N156,2)</f>
        <v>0</v>
      </c>
      <c r="P156" s="260">
        <v>0</v>
      </c>
      <c r="Q156" s="260">
        <f>ROUND(E156*P156,2)</f>
        <v>0</v>
      </c>
      <c r="R156" s="262" t="s">
        <v>1279</v>
      </c>
      <c r="S156" s="262" t="s">
        <v>258</v>
      </c>
      <c r="T156" s="263" t="s">
        <v>258</v>
      </c>
      <c r="U156" s="223">
        <v>0.16500000000000001</v>
      </c>
      <c r="V156" s="223">
        <f>ROUND(E156*U156,2)</f>
        <v>0.17</v>
      </c>
      <c r="W156" s="223"/>
      <c r="X156" s="223" t="s">
        <v>297</v>
      </c>
      <c r="Y156" s="223" t="s">
        <v>261</v>
      </c>
      <c r="Z156" s="212"/>
      <c r="AA156" s="212"/>
      <c r="AB156" s="212"/>
      <c r="AC156" s="212"/>
      <c r="AD156" s="212"/>
      <c r="AE156" s="212"/>
      <c r="AF156" s="212"/>
      <c r="AG156" s="212" t="s">
        <v>298</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57">
        <v>78</v>
      </c>
      <c r="B157" s="258" t="s">
        <v>3025</v>
      </c>
      <c r="C157" s="268" t="s">
        <v>3026</v>
      </c>
      <c r="D157" s="259" t="s">
        <v>368</v>
      </c>
      <c r="E157" s="260">
        <v>1</v>
      </c>
      <c r="F157" s="261"/>
      <c r="G157" s="262">
        <f>ROUND(E157*F157,2)</f>
        <v>0</v>
      </c>
      <c r="H157" s="261"/>
      <c r="I157" s="262">
        <f>ROUND(E157*H157,2)</f>
        <v>0</v>
      </c>
      <c r="J157" s="261"/>
      <c r="K157" s="262">
        <f>ROUND(E157*J157,2)</f>
        <v>0</v>
      </c>
      <c r="L157" s="262">
        <v>21</v>
      </c>
      <c r="M157" s="262">
        <f>G157*(1+L157/100)</f>
        <v>0</v>
      </c>
      <c r="N157" s="260">
        <v>0</v>
      </c>
      <c r="O157" s="260">
        <f>ROUND(E157*N157,2)</f>
        <v>0</v>
      </c>
      <c r="P157" s="260">
        <v>0</v>
      </c>
      <c r="Q157" s="260">
        <f>ROUND(E157*P157,2)</f>
        <v>0</v>
      </c>
      <c r="R157" s="262" t="s">
        <v>1279</v>
      </c>
      <c r="S157" s="262" t="s">
        <v>258</v>
      </c>
      <c r="T157" s="263" t="s">
        <v>258</v>
      </c>
      <c r="U157" s="223">
        <v>0.20699999999999999</v>
      </c>
      <c r="V157" s="223">
        <f>ROUND(E157*U157,2)</f>
        <v>0.21</v>
      </c>
      <c r="W157" s="223"/>
      <c r="X157" s="223" t="s">
        <v>297</v>
      </c>
      <c r="Y157" s="223" t="s">
        <v>261</v>
      </c>
      <c r="Z157" s="212"/>
      <c r="AA157" s="212"/>
      <c r="AB157" s="212"/>
      <c r="AC157" s="212"/>
      <c r="AD157" s="212"/>
      <c r="AE157" s="212"/>
      <c r="AF157" s="212"/>
      <c r="AG157" s="212" t="s">
        <v>298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57">
        <v>79</v>
      </c>
      <c r="B158" s="258" t="s">
        <v>3027</v>
      </c>
      <c r="C158" s="268" t="s">
        <v>3028</v>
      </c>
      <c r="D158" s="259" t="s">
        <v>368</v>
      </c>
      <c r="E158" s="260">
        <v>2</v>
      </c>
      <c r="F158" s="261"/>
      <c r="G158" s="262">
        <f>ROUND(E158*F158,2)</f>
        <v>0</v>
      </c>
      <c r="H158" s="261"/>
      <c r="I158" s="262">
        <f>ROUND(E158*H158,2)</f>
        <v>0</v>
      </c>
      <c r="J158" s="261"/>
      <c r="K158" s="262">
        <f>ROUND(E158*J158,2)</f>
        <v>0</v>
      </c>
      <c r="L158" s="262">
        <v>21</v>
      </c>
      <c r="M158" s="262">
        <f>G158*(1+L158/100)</f>
        <v>0</v>
      </c>
      <c r="N158" s="260">
        <v>0.03</v>
      </c>
      <c r="O158" s="260">
        <f>ROUND(E158*N158,2)</f>
        <v>0.06</v>
      </c>
      <c r="P158" s="260">
        <v>0</v>
      </c>
      <c r="Q158" s="260">
        <f>ROUND(E158*P158,2)</f>
        <v>0</v>
      </c>
      <c r="R158" s="262" t="s">
        <v>1279</v>
      </c>
      <c r="S158" s="262" t="s">
        <v>258</v>
      </c>
      <c r="T158" s="263" t="s">
        <v>258</v>
      </c>
      <c r="U158" s="223">
        <v>1.6439999999999999</v>
      </c>
      <c r="V158" s="223">
        <f>ROUND(E158*U158,2)</f>
        <v>3.29</v>
      </c>
      <c r="W158" s="223"/>
      <c r="X158" s="223" t="s">
        <v>297</v>
      </c>
      <c r="Y158" s="223" t="s">
        <v>261</v>
      </c>
      <c r="Z158" s="212"/>
      <c r="AA158" s="212"/>
      <c r="AB158" s="212"/>
      <c r="AC158" s="212"/>
      <c r="AD158" s="212"/>
      <c r="AE158" s="212"/>
      <c r="AF158" s="212"/>
      <c r="AG158" s="212" t="s">
        <v>298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57">
        <v>80</v>
      </c>
      <c r="B159" s="258" t="s">
        <v>3029</v>
      </c>
      <c r="C159" s="268" t="s">
        <v>3030</v>
      </c>
      <c r="D159" s="259" t="s">
        <v>368</v>
      </c>
      <c r="E159" s="260">
        <v>2</v>
      </c>
      <c r="F159" s="261"/>
      <c r="G159" s="262">
        <f>ROUND(E159*F159,2)</f>
        <v>0</v>
      </c>
      <c r="H159" s="261"/>
      <c r="I159" s="262">
        <f>ROUND(E159*H159,2)</f>
        <v>0</v>
      </c>
      <c r="J159" s="261"/>
      <c r="K159" s="262">
        <f>ROUND(E159*J159,2)</f>
        <v>0</v>
      </c>
      <c r="L159" s="262">
        <v>21</v>
      </c>
      <c r="M159" s="262">
        <f>G159*(1+L159/100)</f>
        <v>0</v>
      </c>
      <c r="N159" s="260">
        <v>0</v>
      </c>
      <c r="O159" s="260">
        <f>ROUND(E159*N159,2)</f>
        <v>0</v>
      </c>
      <c r="P159" s="260">
        <v>0</v>
      </c>
      <c r="Q159" s="260">
        <f>ROUND(E159*P159,2)</f>
        <v>0</v>
      </c>
      <c r="R159" s="262" t="s">
        <v>1279</v>
      </c>
      <c r="S159" s="262" t="s">
        <v>258</v>
      </c>
      <c r="T159" s="263" t="s">
        <v>258</v>
      </c>
      <c r="U159" s="223">
        <v>0.29060000000000002</v>
      </c>
      <c r="V159" s="223">
        <f>ROUND(E159*U159,2)</f>
        <v>0.57999999999999996</v>
      </c>
      <c r="W159" s="223"/>
      <c r="X159" s="223" t="s">
        <v>297</v>
      </c>
      <c r="Y159" s="223" t="s">
        <v>261</v>
      </c>
      <c r="Z159" s="212"/>
      <c r="AA159" s="212"/>
      <c r="AB159" s="212"/>
      <c r="AC159" s="212"/>
      <c r="AD159" s="212"/>
      <c r="AE159" s="212"/>
      <c r="AF159" s="212"/>
      <c r="AG159" s="212" t="s">
        <v>298</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57">
        <v>81</v>
      </c>
      <c r="B160" s="258" t="s">
        <v>3031</v>
      </c>
      <c r="C160" s="268" t="s">
        <v>3032</v>
      </c>
      <c r="D160" s="259" t="s">
        <v>368</v>
      </c>
      <c r="E160" s="260">
        <v>2</v>
      </c>
      <c r="F160" s="261"/>
      <c r="G160" s="262">
        <f>ROUND(E160*F160,2)</f>
        <v>0</v>
      </c>
      <c r="H160" s="261"/>
      <c r="I160" s="262">
        <f>ROUND(E160*H160,2)</f>
        <v>0</v>
      </c>
      <c r="J160" s="261"/>
      <c r="K160" s="262">
        <f>ROUND(E160*J160,2)</f>
        <v>0</v>
      </c>
      <c r="L160" s="262">
        <v>21</v>
      </c>
      <c r="M160" s="262">
        <f>G160*(1+L160/100)</f>
        <v>0</v>
      </c>
      <c r="N160" s="260">
        <v>0</v>
      </c>
      <c r="O160" s="260">
        <f>ROUND(E160*N160,2)</f>
        <v>0</v>
      </c>
      <c r="P160" s="260">
        <v>0</v>
      </c>
      <c r="Q160" s="260">
        <f>ROUND(E160*P160,2)</f>
        <v>0</v>
      </c>
      <c r="R160" s="262" t="s">
        <v>1279</v>
      </c>
      <c r="S160" s="262" t="s">
        <v>258</v>
      </c>
      <c r="T160" s="263" t="s">
        <v>258</v>
      </c>
      <c r="U160" s="223">
        <v>0.1321</v>
      </c>
      <c r="V160" s="223">
        <f>ROUND(E160*U160,2)</f>
        <v>0.26</v>
      </c>
      <c r="W160" s="223"/>
      <c r="X160" s="223" t="s">
        <v>297</v>
      </c>
      <c r="Y160" s="223" t="s">
        <v>261</v>
      </c>
      <c r="Z160" s="212"/>
      <c r="AA160" s="212"/>
      <c r="AB160" s="212"/>
      <c r="AC160" s="212"/>
      <c r="AD160" s="212"/>
      <c r="AE160" s="212"/>
      <c r="AF160" s="212"/>
      <c r="AG160" s="212" t="s">
        <v>298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57">
        <v>82</v>
      </c>
      <c r="B161" s="258" t="s">
        <v>3033</v>
      </c>
      <c r="C161" s="268" t="s">
        <v>3034</v>
      </c>
      <c r="D161" s="259" t="s">
        <v>368</v>
      </c>
      <c r="E161" s="260">
        <v>2</v>
      </c>
      <c r="F161" s="261"/>
      <c r="G161" s="262">
        <f>ROUND(E161*F161,2)</f>
        <v>0</v>
      </c>
      <c r="H161" s="261"/>
      <c r="I161" s="262">
        <f>ROUND(E161*H161,2)</f>
        <v>0</v>
      </c>
      <c r="J161" s="261"/>
      <c r="K161" s="262">
        <f>ROUND(E161*J161,2)</f>
        <v>0</v>
      </c>
      <c r="L161" s="262">
        <v>21</v>
      </c>
      <c r="M161" s="262">
        <f>G161*(1+L161/100)</f>
        <v>0</v>
      </c>
      <c r="N161" s="260">
        <v>0</v>
      </c>
      <c r="O161" s="260">
        <f>ROUND(E161*N161,2)</f>
        <v>0</v>
      </c>
      <c r="P161" s="260">
        <v>0</v>
      </c>
      <c r="Q161" s="260">
        <f>ROUND(E161*P161,2)</f>
        <v>0</v>
      </c>
      <c r="R161" s="262" t="s">
        <v>1279</v>
      </c>
      <c r="S161" s="262" t="s">
        <v>258</v>
      </c>
      <c r="T161" s="263" t="s">
        <v>258</v>
      </c>
      <c r="U161" s="223">
        <v>0.26419999999999999</v>
      </c>
      <c r="V161" s="223">
        <f>ROUND(E161*U161,2)</f>
        <v>0.53</v>
      </c>
      <c r="W161" s="223"/>
      <c r="X161" s="223" t="s">
        <v>297</v>
      </c>
      <c r="Y161" s="223" t="s">
        <v>261</v>
      </c>
      <c r="Z161" s="212"/>
      <c r="AA161" s="212"/>
      <c r="AB161" s="212"/>
      <c r="AC161" s="212"/>
      <c r="AD161" s="212"/>
      <c r="AE161" s="212"/>
      <c r="AF161" s="212"/>
      <c r="AG161" s="212" t="s">
        <v>298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5">
        <v>83</v>
      </c>
      <c r="B162" s="236" t="s">
        <v>3035</v>
      </c>
      <c r="C162" s="245" t="s">
        <v>3036</v>
      </c>
      <c r="D162" s="237" t="s">
        <v>524</v>
      </c>
      <c r="E162" s="238">
        <v>187</v>
      </c>
      <c r="F162" s="239"/>
      <c r="G162" s="240">
        <f>ROUND(E162*F162,2)</f>
        <v>0</v>
      </c>
      <c r="H162" s="239"/>
      <c r="I162" s="240">
        <f>ROUND(E162*H162,2)</f>
        <v>0</v>
      </c>
      <c r="J162" s="239"/>
      <c r="K162" s="240">
        <f>ROUND(E162*J162,2)</f>
        <v>0</v>
      </c>
      <c r="L162" s="240">
        <v>21</v>
      </c>
      <c r="M162" s="240">
        <f>G162*(1+L162/100)</f>
        <v>0</v>
      </c>
      <c r="N162" s="238">
        <v>0</v>
      </c>
      <c r="O162" s="238">
        <f>ROUND(E162*N162,2)</f>
        <v>0</v>
      </c>
      <c r="P162" s="238">
        <v>0</v>
      </c>
      <c r="Q162" s="238">
        <f>ROUND(E162*P162,2)</f>
        <v>0</v>
      </c>
      <c r="R162" s="240" t="s">
        <v>1279</v>
      </c>
      <c r="S162" s="240" t="s">
        <v>258</v>
      </c>
      <c r="T162" s="241" t="s">
        <v>258</v>
      </c>
      <c r="U162" s="223">
        <v>2.9000000000000001E-2</v>
      </c>
      <c r="V162" s="223">
        <f>ROUND(E162*U162,2)</f>
        <v>5.42</v>
      </c>
      <c r="W162" s="223"/>
      <c r="X162" s="223" t="s">
        <v>297</v>
      </c>
      <c r="Y162" s="223" t="s">
        <v>261</v>
      </c>
      <c r="Z162" s="212"/>
      <c r="AA162" s="212"/>
      <c r="AB162" s="212"/>
      <c r="AC162" s="212"/>
      <c r="AD162" s="212"/>
      <c r="AE162" s="212"/>
      <c r="AF162" s="212"/>
      <c r="AG162" s="212" t="s">
        <v>298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6" t="s">
        <v>3037</v>
      </c>
      <c r="D163" s="243"/>
      <c r="E163" s="243"/>
      <c r="F163" s="243"/>
      <c r="G163" s="24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264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7" t="s">
        <v>3038</v>
      </c>
      <c r="D164" s="225"/>
      <c r="E164" s="226">
        <v>187</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289</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5">
        <v>84</v>
      </c>
      <c r="B165" s="236" t="s">
        <v>3039</v>
      </c>
      <c r="C165" s="245" t="s">
        <v>3040</v>
      </c>
      <c r="D165" s="237" t="s">
        <v>524</v>
      </c>
      <c r="E165" s="238">
        <v>9</v>
      </c>
      <c r="F165" s="239"/>
      <c r="G165" s="240">
        <f>ROUND(E165*F165,2)</f>
        <v>0</v>
      </c>
      <c r="H165" s="239"/>
      <c r="I165" s="240">
        <f>ROUND(E165*H165,2)</f>
        <v>0</v>
      </c>
      <c r="J165" s="239"/>
      <c r="K165" s="240">
        <f>ROUND(E165*J165,2)</f>
        <v>0</v>
      </c>
      <c r="L165" s="240">
        <v>21</v>
      </c>
      <c r="M165" s="240">
        <f>G165*(1+L165/100)</f>
        <v>0</v>
      </c>
      <c r="N165" s="238">
        <v>0</v>
      </c>
      <c r="O165" s="238">
        <f>ROUND(E165*N165,2)</f>
        <v>0</v>
      </c>
      <c r="P165" s="238">
        <v>0</v>
      </c>
      <c r="Q165" s="238">
        <f>ROUND(E165*P165,2)</f>
        <v>0</v>
      </c>
      <c r="R165" s="240" t="s">
        <v>1279</v>
      </c>
      <c r="S165" s="240" t="s">
        <v>258</v>
      </c>
      <c r="T165" s="241" t="s">
        <v>258</v>
      </c>
      <c r="U165" s="223">
        <v>3.1E-2</v>
      </c>
      <c r="V165" s="223">
        <f>ROUND(E165*U165,2)</f>
        <v>0.28000000000000003</v>
      </c>
      <c r="W165" s="223"/>
      <c r="X165" s="223" t="s">
        <v>297</v>
      </c>
      <c r="Y165" s="223" t="s">
        <v>261</v>
      </c>
      <c r="Z165" s="212"/>
      <c r="AA165" s="212"/>
      <c r="AB165" s="212"/>
      <c r="AC165" s="212"/>
      <c r="AD165" s="212"/>
      <c r="AE165" s="212"/>
      <c r="AF165" s="212"/>
      <c r="AG165" s="212" t="s">
        <v>298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6" t="s">
        <v>3037</v>
      </c>
      <c r="D166" s="243"/>
      <c r="E166" s="243"/>
      <c r="F166" s="243"/>
      <c r="G166" s="24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264</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5">
        <v>85</v>
      </c>
      <c r="B167" s="236" t="s">
        <v>3041</v>
      </c>
      <c r="C167" s="245" t="s">
        <v>3042</v>
      </c>
      <c r="D167" s="237" t="s">
        <v>524</v>
      </c>
      <c r="E167" s="238">
        <v>22</v>
      </c>
      <c r="F167" s="239"/>
      <c r="G167" s="240">
        <f>ROUND(E167*F167,2)</f>
        <v>0</v>
      </c>
      <c r="H167" s="239"/>
      <c r="I167" s="240">
        <f>ROUND(E167*H167,2)</f>
        <v>0</v>
      </c>
      <c r="J167" s="239"/>
      <c r="K167" s="240">
        <f>ROUND(E167*J167,2)</f>
        <v>0</v>
      </c>
      <c r="L167" s="240">
        <v>21</v>
      </c>
      <c r="M167" s="240">
        <f>G167*(1+L167/100)</f>
        <v>0</v>
      </c>
      <c r="N167" s="238">
        <v>0</v>
      </c>
      <c r="O167" s="238">
        <f>ROUND(E167*N167,2)</f>
        <v>0</v>
      </c>
      <c r="P167" s="238">
        <v>0</v>
      </c>
      <c r="Q167" s="238">
        <f>ROUND(E167*P167,2)</f>
        <v>0</v>
      </c>
      <c r="R167" s="240" t="s">
        <v>1279</v>
      </c>
      <c r="S167" s="240" t="s">
        <v>258</v>
      </c>
      <c r="T167" s="241" t="s">
        <v>258</v>
      </c>
      <c r="U167" s="223">
        <v>0.05</v>
      </c>
      <c r="V167" s="223">
        <f>ROUND(E167*U167,2)</f>
        <v>1.1000000000000001</v>
      </c>
      <c r="W167" s="223"/>
      <c r="X167" s="223" t="s">
        <v>297</v>
      </c>
      <c r="Y167" s="223" t="s">
        <v>261</v>
      </c>
      <c r="Z167" s="212"/>
      <c r="AA167" s="212"/>
      <c r="AB167" s="212"/>
      <c r="AC167" s="212"/>
      <c r="AD167" s="212"/>
      <c r="AE167" s="212"/>
      <c r="AF167" s="212"/>
      <c r="AG167" s="212" t="s">
        <v>298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46" t="s">
        <v>3037</v>
      </c>
      <c r="D168" s="243"/>
      <c r="E168" s="243"/>
      <c r="F168" s="243"/>
      <c r="G168" s="24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264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5">
        <v>86</v>
      </c>
      <c r="B169" s="236" t="s">
        <v>3043</v>
      </c>
      <c r="C169" s="245" t="s">
        <v>3044</v>
      </c>
      <c r="D169" s="237" t="s">
        <v>524</v>
      </c>
      <c r="E169" s="238">
        <v>32</v>
      </c>
      <c r="F169" s="239"/>
      <c r="G169" s="240">
        <f>ROUND(E169*F169,2)</f>
        <v>0</v>
      </c>
      <c r="H169" s="239"/>
      <c r="I169" s="240">
        <f>ROUND(E169*H169,2)</f>
        <v>0</v>
      </c>
      <c r="J169" s="239"/>
      <c r="K169" s="240">
        <f>ROUND(E169*J169,2)</f>
        <v>0</v>
      </c>
      <c r="L169" s="240">
        <v>21</v>
      </c>
      <c r="M169" s="240">
        <f>G169*(1+L169/100)</f>
        <v>0</v>
      </c>
      <c r="N169" s="238">
        <v>1.8000000000000001E-4</v>
      </c>
      <c r="O169" s="238">
        <f>ROUND(E169*N169,2)</f>
        <v>0.01</v>
      </c>
      <c r="P169" s="238">
        <v>0</v>
      </c>
      <c r="Q169" s="238">
        <f>ROUND(E169*P169,2)</f>
        <v>0</v>
      </c>
      <c r="R169" s="240" t="s">
        <v>1279</v>
      </c>
      <c r="S169" s="240" t="s">
        <v>258</v>
      </c>
      <c r="T169" s="241" t="s">
        <v>258</v>
      </c>
      <c r="U169" s="223">
        <v>6.7000000000000004E-2</v>
      </c>
      <c r="V169" s="223">
        <f>ROUND(E169*U169,2)</f>
        <v>2.14</v>
      </c>
      <c r="W169" s="223"/>
      <c r="X169" s="223" t="s">
        <v>297</v>
      </c>
      <c r="Y169" s="223" t="s">
        <v>261</v>
      </c>
      <c r="Z169" s="212"/>
      <c r="AA169" s="212"/>
      <c r="AB169" s="212"/>
      <c r="AC169" s="212"/>
      <c r="AD169" s="212"/>
      <c r="AE169" s="212"/>
      <c r="AF169" s="212"/>
      <c r="AG169" s="212" t="s">
        <v>298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6" t="s">
        <v>3037</v>
      </c>
      <c r="D170" s="243"/>
      <c r="E170" s="243"/>
      <c r="F170" s="243"/>
      <c r="G170" s="24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264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47" t="s">
        <v>3045</v>
      </c>
      <c r="D171" s="225"/>
      <c r="E171" s="226">
        <v>32</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289</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5">
        <v>87</v>
      </c>
      <c r="B172" s="236" t="s">
        <v>3046</v>
      </c>
      <c r="C172" s="245" t="s">
        <v>3047</v>
      </c>
      <c r="D172" s="237" t="s">
        <v>524</v>
      </c>
      <c r="E172" s="238">
        <v>250</v>
      </c>
      <c r="F172" s="239"/>
      <c r="G172" s="240">
        <f>ROUND(E172*F172,2)</f>
        <v>0</v>
      </c>
      <c r="H172" s="239"/>
      <c r="I172" s="240">
        <f>ROUND(E172*H172,2)</f>
        <v>0</v>
      </c>
      <c r="J172" s="239"/>
      <c r="K172" s="240">
        <f>ROUND(E172*J172,2)</f>
        <v>0</v>
      </c>
      <c r="L172" s="240">
        <v>21</v>
      </c>
      <c r="M172" s="240">
        <f>G172*(1+L172/100)</f>
        <v>0</v>
      </c>
      <c r="N172" s="238">
        <v>1.0000000000000001E-5</v>
      </c>
      <c r="O172" s="238">
        <f>ROUND(E172*N172,2)</f>
        <v>0</v>
      </c>
      <c r="P172" s="238">
        <v>0</v>
      </c>
      <c r="Q172" s="238">
        <f>ROUND(E172*P172,2)</f>
        <v>0</v>
      </c>
      <c r="R172" s="240" t="s">
        <v>1279</v>
      </c>
      <c r="S172" s="240" t="s">
        <v>258</v>
      </c>
      <c r="T172" s="241" t="s">
        <v>258</v>
      </c>
      <c r="U172" s="223">
        <v>6.2E-2</v>
      </c>
      <c r="V172" s="223">
        <f>ROUND(E172*U172,2)</f>
        <v>15.5</v>
      </c>
      <c r="W172" s="223"/>
      <c r="X172" s="223" t="s">
        <v>297</v>
      </c>
      <c r="Y172" s="223" t="s">
        <v>261</v>
      </c>
      <c r="Z172" s="212"/>
      <c r="AA172" s="212"/>
      <c r="AB172" s="212"/>
      <c r="AC172" s="212"/>
      <c r="AD172" s="212"/>
      <c r="AE172" s="212"/>
      <c r="AF172" s="212"/>
      <c r="AG172" s="212" t="s">
        <v>298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6" t="s">
        <v>3048</v>
      </c>
      <c r="D173" s="243"/>
      <c r="E173" s="243"/>
      <c r="F173" s="243"/>
      <c r="G173" s="24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264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7" t="s">
        <v>3049</v>
      </c>
      <c r="D174" s="225"/>
      <c r="E174" s="226">
        <v>250</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289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57">
        <v>88</v>
      </c>
      <c r="B175" s="258" t="s">
        <v>3050</v>
      </c>
      <c r="C175" s="268" t="s">
        <v>3051</v>
      </c>
      <c r="D175" s="259" t="s">
        <v>368</v>
      </c>
      <c r="E175" s="260">
        <v>1</v>
      </c>
      <c r="F175" s="261"/>
      <c r="G175" s="262">
        <f>ROUND(E175*F175,2)</f>
        <v>0</v>
      </c>
      <c r="H175" s="261"/>
      <c r="I175" s="262">
        <f>ROUND(E175*H175,2)</f>
        <v>0</v>
      </c>
      <c r="J175" s="261"/>
      <c r="K175" s="262">
        <f>ROUND(E175*J175,2)</f>
        <v>0</v>
      </c>
      <c r="L175" s="262">
        <v>21</v>
      </c>
      <c r="M175" s="262">
        <f>G175*(1+L175/100)</f>
        <v>0</v>
      </c>
      <c r="N175" s="260">
        <v>1.06E-3</v>
      </c>
      <c r="O175" s="260">
        <f>ROUND(E175*N175,2)</f>
        <v>0</v>
      </c>
      <c r="P175" s="260">
        <v>0</v>
      </c>
      <c r="Q175" s="260">
        <f>ROUND(E175*P175,2)</f>
        <v>0</v>
      </c>
      <c r="R175" s="262"/>
      <c r="S175" s="262" t="s">
        <v>649</v>
      </c>
      <c r="T175" s="263" t="s">
        <v>259</v>
      </c>
      <c r="U175" s="223">
        <v>0.42399999999999999</v>
      </c>
      <c r="V175" s="223">
        <f>ROUND(E175*U175,2)</f>
        <v>0.42</v>
      </c>
      <c r="W175" s="223"/>
      <c r="X175" s="223" t="s">
        <v>297</v>
      </c>
      <c r="Y175" s="223" t="s">
        <v>261</v>
      </c>
      <c r="Z175" s="212"/>
      <c r="AA175" s="212"/>
      <c r="AB175" s="212"/>
      <c r="AC175" s="212"/>
      <c r="AD175" s="212"/>
      <c r="AE175" s="212"/>
      <c r="AF175" s="212"/>
      <c r="AG175" s="212" t="s">
        <v>298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5">
        <v>89</v>
      </c>
      <c r="B176" s="236" t="s">
        <v>3052</v>
      </c>
      <c r="C176" s="245" t="s">
        <v>3053</v>
      </c>
      <c r="D176" s="237" t="s">
        <v>404</v>
      </c>
      <c r="E176" s="238">
        <v>0.80415000000000003</v>
      </c>
      <c r="F176" s="239"/>
      <c r="G176" s="240">
        <f>ROUND(E176*F176,2)</f>
        <v>0</v>
      </c>
      <c r="H176" s="239"/>
      <c r="I176" s="240">
        <f>ROUND(E176*H176,2)</f>
        <v>0</v>
      </c>
      <c r="J176" s="239"/>
      <c r="K176" s="240">
        <f>ROUND(E176*J176,2)</f>
        <v>0</v>
      </c>
      <c r="L176" s="240">
        <v>21</v>
      </c>
      <c r="M176" s="240">
        <f>G176*(1+L176/100)</f>
        <v>0</v>
      </c>
      <c r="N176" s="238">
        <v>0</v>
      </c>
      <c r="O176" s="238">
        <f>ROUND(E176*N176,2)</f>
        <v>0</v>
      </c>
      <c r="P176" s="238">
        <v>0</v>
      </c>
      <c r="Q176" s="238">
        <f>ROUND(E176*P176,2)</f>
        <v>0</v>
      </c>
      <c r="R176" s="240" t="s">
        <v>1279</v>
      </c>
      <c r="S176" s="240" t="s">
        <v>258</v>
      </c>
      <c r="T176" s="241" t="s">
        <v>258</v>
      </c>
      <c r="U176" s="223">
        <v>1.3740000000000001</v>
      </c>
      <c r="V176" s="223">
        <f>ROUND(E176*U176,2)</f>
        <v>1.1000000000000001</v>
      </c>
      <c r="W176" s="223"/>
      <c r="X176" s="223" t="s">
        <v>1580</v>
      </c>
      <c r="Y176" s="223" t="s">
        <v>261</v>
      </c>
      <c r="Z176" s="212"/>
      <c r="AA176" s="212"/>
      <c r="AB176" s="212"/>
      <c r="AC176" s="212"/>
      <c r="AD176" s="212"/>
      <c r="AE176" s="212"/>
      <c r="AF176" s="212"/>
      <c r="AG176" s="212" t="s">
        <v>1581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7" t="s">
        <v>3054</v>
      </c>
      <c r="D177" s="256"/>
      <c r="E177" s="256"/>
      <c r="F177" s="256"/>
      <c r="G177" s="256"/>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300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x14ac:dyDescent="0.2">
      <c r="A178" s="228" t="s">
        <v>253</v>
      </c>
      <c r="B178" s="229" t="s">
        <v>137</v>
      </c>
      <c r="C178" s="244" t="s">
        <v>138</v>
      </c>
      <c r="D178" s="230"/>
      <c r="E178" s="231"/>
      <c r="F178" s="232"/>
      <c r="G178" s="232">
        <f>SUMIF(AG179:AG199,"&lt;&gt;NOR",G179:G199)</f>
        <v>0</v>
      </c>
      <c r="H178" s="232"/>
      <c r="I178" s="232">
        <f>SUM(I179:I199)</f>
        <v>0</v>
      </c>
      <c r="J178" s="232"/>
      <c r="K178" s="232">
        <f>SUM(K179:K199)</f>
        <v>0</v>
      </c>
      <c r="L178" s="232"/>
      <c r="M178" s="232">
        <f>SUM(M179:M199)</f>
        <v>0</v>
      </c>
      <c r="N178" s="231"/>
      <c r="O178" s="231">
        <f>SUM(O179:O199)</f>
        <v>0.51</v>
      </c>
      <c r="P178" s="231"/>
      <c r="Q178" s="231">
        <f>SUM(Q179:Q199)</f>
        <v>0</v>
      </c>
      <c r="R178" s="232"/>
      <c r="S178" s="232"/>
      <c r="T178" s="233"/>
      <c r="U178" s="227"/>
      <c r="V178" s="227">
        <f>SUM(V179:V199)</f>
        <v>26.63</v>
      </c>
      <c r="W178" s="227"/>
      <c r="X178" s="227"/>
      <c r="Y178" s="227"/>
      <c r="AG178" t="s">
        <v>254</v>
      </c>
    </row>
    <row r="179" spans="1:60" outlineLevel="1" x14ac:dyDescent="0.2">
      <c r="A179" s="235">
        <v>90</v>
      </c>
      <c r="B179" s="236" t="s">
        <v>3055</v>
      </c>
      <c r="C179" s="245" t="s">
        <v>3056</v>
      </c>
      <c r="D179" s="237" t="s">
        <v>524</v>
      </c>
      <c r="E179" s="238">
        <v>23</v>
      </c>
      <c r="F179" s="239"/>
      <c r="G179" s="240">
        <f>ROUND(E179*F179,2)</f>
        <v>0</v>
      </c>
      <c r="H179" s="239"/>
      <c r="I179" s="240">
        <f>ROUND(E179*H179,2)</f>
        <v>0</v>
      </c>
      <c r="J179" s="239"/>
      <c r="K179" s="240">
        <f>ROUND(E179*J179,2)</f>
        <v>0</v>
      </c>
      <c r="L179" s="240">
        <v>21</v>
      </c>
      <c r="M179" s="240">
        <f>G179*(1+L179/100)</f>
        <v>0</v>
      </c>
      <c r="N179" s="238">
        <v>2.1690000000000001E-2</v>
      </c>
      <c r="O179" s="238">
        <f>ROUND(E179*N179,2)</f>
        <v>0.5</v>
      </c>
      <c r="P179" s="238">
        <v>0</v>
      </c>
      <c r="Q179" s="238">
        <f>ROUND(E179*P179,2)</f>
        <v>0</v>
      </c>
      <c r="R179" s="240" t="s">
        <v>1279</v>
      </c>
      <c r="S179" s="240" t="s">
        <v>258</v>
      </c>
      <c r="T179" s="241" t="s">
        <v>258</v>
      </c>
      <c r="U179" s="223">
        <v>0.79300000000000004</v>
      </c>
      <c r="V179" s="223">
        <f>ROUND(E179*U179,2)</f>
        <v>18.239999999999998</v>
      </c>
      <c r="W179" s="223"/>
      <c r="X179" s="223" t="s">
        <v>297</v>
      </c>
      <c r="Y179" s="223" t="s">
        <v>261</v>
      </c>
      <c r="Z179" s="212"/>
      <c r="AA179" s="212"/>
      <c r="AB179" s="212"/>
      <c r="AC179" s="212"/>
      <c r="AD179" s="212"/>
      <c r="AE179" s="212"/>
      <c r="AF179" s="212"/>
      <c r="AG179" s="212" t="s">
        <v>298</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7" t="s">
        <v>3057</v>
      </c>
      <c r="D180" s="256"/>
      <c r="E180" s="256"/>
      <c r="F180" s="256"/>
      <c r="G180" s="256"/>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300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9" t="s">
        <v>2954</v>
      </c>
      <c r="D181" s="264"/>
      <c r="E181" s="264"/>
      <c r="F181" s="264"/>
      <c r="G181" s="264"/>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264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9" t="s">
        <v>2964</v>
      </c>
      <c r="D182" s="264"/>
      <c r="E182" s="264"/>
      <c r="F182" s="264"/>
      <c r="G182" s="264"/>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264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57">
        <v>91</v>
      </c>
      <c r="B183" s="258" t="s">
        <v>3058</v>
      </c>
      <c r="C183" s="268" t="s">
        <v>3059</v>
      </c>
      <c r="D183" s="259" t="s">
        <v>368</v>
      </c>
      <c r="E183" s="260">
        <v>1</v>
      </c>
      <c r="F183" s="261"/>
      <c r="G183" s="262">
        <f>ROUND(E183*F183,2)</f>
        <v>0</v>
      </c>
      <c r="H183" s="261"/>
      <c r="I183" s="262">
        <f>ROUND(E183*H183,2)</f>
        <v>0</v>
      </c>
      <c r="J183" s="261"/>
      <c r="K183" s="262">
        <f>ROUND(E183*J183,2)</f>
        <v>0</v>
      </c>
      <c r="L183" s="262">
        <v>21</v>
      </c>
      <c r="M183" s="262">
        <f>G183*(1+L183/100)</f>
        <v>0</v>
      </c>
      <c r="N183" s="260">
        <v>1.5E-3</v>
      </c>
      <c r="O183" s="260">
        <f>ROUND(E183*N183,2)</f>
        <v>0</v>
      </c>
      <c r="P183" s="260">
        <v>0</v>
      </c>
      <c r="Q183" s="260">
        <f>ROUND(E183*P183,2)</f>
        <v>0</v>
      </c>
      <c r="R183" s="262" t="s">
        <v>1279</v>
      </c>
      <c r="S183" s="262" t="s">
        <v>258</v>
      </c>
      <c r="T183" s="263" t="s">
        <v>258</v>
      </c>
      <c r="U183" s="223">
        <v>0.84799999999999998</v>
      </c>
      <c r="V183" s="223">
        <f>ROUND(E183*U183,2)</f>
        <v>0.85</v>
      </c>
      <c r="W183" s="223"/>
      <c r="X183" s="223" t="s">
        <v>297</v>
      </c>
      <c r="Y183" s="223" t="s">
        <v>261</v>
      </c>
      <c r="Z183" s="212"/>
      <c r="AA183" s="212"/>
      <c r="AB183" s="212"/>
      <c r="AC183" s="212"/>
      <c r="AD183" s="212"/>
      <c r="AE183" s="212"/>
      <c r="AF183" s="212"/>
      <c r="AG183" s="212" t="s">
        <v>298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57">
        <v>92</v>
      </c>
      <c r="B184" s="258" t="s">
        <v>3060</v>
      </c>
      <c r="C184" s="268" t="s">
        <v>3061</v>
      </c>
      <c r="D184" s="259" t="s">
        <v>524</v>
      </c>
      <c r="E184" s="260">
        <v>2</v>
      </c>
      <c r="F184" s="261"/>
      <c r="G184" s="262">
        <f>ROUND(E184*F184,2)</f>
        <v>0</v>
      </c>
      <c r="H184" s="261"/>
      <c r="I184" s="262">
        <f>ROUND(E184*H184,2)</f>
        <v>0</v>
      </c>
      <c r="J184" s="261"/>
      <c r="K184" s="262">
        <f>ROUND(E184*J184,2)</f>
        <v>0</v>
      </c>
      <c r="L184" s="262">
        <v>21</v>
      </c>
      <c r="M184" s="262">
        <f>G184*(1+L184/100)</f>
        <v>0</v>
      </c>
      <c r="N184" s="260">
        <v>4.2900000000000004E-3</v>
      </c>
      <c r="O184" s="260">
        <f>ROUND(E184*N184,2)</f>
        <v>0.01</v>
      </c>
      <c r="P184" s="260">
        <v>0</v>
      </c>
      <c r="Q184" s="260">
        <f>ROUND(E184*P184,2)</f>
        <v>0</v>
      </c>
      <c r="R184" s="262" t="s">
        <v>1279</v>
      </c>
      <c r="S184" s="262" t="s">
        <v>258</v>
      </c>
      <c r="T184" s="263" t="s">
        <v>258</v>
      </c>
      <c r="U184" s="223">
        <v>0.36199999999999999</v>
      </c>
      <c r="V184" s="223">
        <f>ROUND(E184*U184,2)</f>
        <v>0.72</v>
      </c>
      <c r="W184" s="223"/>
      <c r="X184" s="223" t="s">
        <v>297</v>
      </c>
      <c r="Y184" s="223" t="s">
        <v>261</v>
      </c>
      <c r="Z184" s="212"/>
      <c r="AA184" s="212"/>
      <c r="AB184" s="212"/>
      <c r="AC184" s="212"/>
      <c r="AD184" s="212"/>
      <c r="AE184" s="212"/>
      <c r="AF184" s="212"/>
      <c r="AG184" s="212" t="s">
        <v>298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5">
        <v>93</v>
      </c>
      <c r="B185" s="236" t="s">
        <v>3062</v>
      </c>
      <c r="C185" s="245" t="s">
        <v>3063</v>
      </c>
      <c r="D185" s="237" t="s">
        <v>524</v>
      </c>
      <c r="E185" s="238">
        <v>0.5</v>
      </c>
      <c r="F185" s="239"/>
      <c r="G185" s="240">
        <f>ROUND(E185*F185,2)</f>
        <v>0</v>
      </c>
      <c r="H185" s="239"/>
      <c r="I185" s="240">
        <f>ROUND(E185*H185,2)</f>
        <v>0</v>
      </c>
      <c r="J185" s="239"/>
      <c r="K185" s="240">
        <f>ROUND(E185*J185,2)</f>
        <v>0</v>
      </c>
      <c r="L185" s="240">
        <v>21</v>
      </c>
      <c r="M185" s="240">
        <f>G185*(1+L185/100)</f>
        <v>0</v>
      </c>
      <c r="N185" s="238">
        <v>2.7999999999999998E-4</v>
      </c>
      <c r="O185" s="238">
        <f>ROUND(E185*N185,2)</f>
        <v>0</v>
      </c>
      <c r="P185" s="238">
        <v>0</v>
      </c>
      <c r="Q185" s="238">
        <f>ROUND(E185*P185,2)</f>
        <v>0</v>
      </c>
      <c r="R185" s="240" t="s">
        <v>1279</v>
      </c>
      <c r="S185" s="240" t="s">
        <v>258</v>
      </c>
      <c r="T185" s="241" t="s">
        <v>258</v>
      </c>
      <c r="U185" s="223">
        <v>0.26300000000000001</v>
      </c>
      <c r="V185" s="223">
        <f>ROUND(E185*U185,2)</f>
        <v>0.13</v>
      </c>
      <c r="W185" s="223"/>
      <c r="X185" s="223" t="s">
        <v>297</v>
      </c>
      <c r="Y185" s="223" t="s">
        <v>261</v>
      </c>
      <c r="Z185" s="212"/>
      <c r="AA185" s="212"/>
      <c r="AB185" s="212"/>
      <c r="AC185" s="212"/>
      <c r="AD185" s="212"/>
      <c r="AE185" s="212"/>
      <c r="AF185" s="212"/>
      <c r="AG185" s="212" t="s">
        <v>298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67" t="s">
        <v>3064</v>
      </c>
      <c r="D186" s="256"/>
      <c r="E186" s="256"/>
      <c r="F186" s="256"/>
      <c r="G186" s="256"/>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300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5">
        <v>94</v>
      </c>
      <c r="B187" s="236" t="s">
        <v>3065</v>
      </c>
      <c r="C187" s="245" t="s">
        <v>3066</v>
      </c>
      <c r="D187" s="237" t="s">
        <v>1278</v>
      </c>
      <c r="E187" s="238">
        <v>1</v>
      </c>
      <c r="F187" s="239"/>
      <c r="G187" s="240">
        <f>ROUND(E187*F187,2)</f>
        <v>0</v>
      </c>
      <c r="H187" s="239"/>
      <c r="I187" s="240">
        <f>ROUND(E187*H187,2)</f>
        <v>0</v>
      </c>
      <c r="J187" s="239"/>
      <c r="K187" s="240">
        <f>ROUND(E187*J187,2)</f>
        <v>0</v>
      </c>
      <c r="L187" s="240">
        <v>21</v>
      </c>
      <c r="M187" s="240">
        <f>G187*(1+L187/100)</f>
        <v>0</v>
      </c>
      <c r="N187" s="238">
        <v>4.0400000000000002E-3</v>
      </c>
      <c r="O187" s="238">
        <f>ROUND(E187*N187,2)</f>
        <v>0</v>
      </c>
      <c r="P187" s="238">
        <v>0</v>
      </c>
      <c r="Q187" s="238">
        <f>ROUND(E187*P187,2)</f>
        <v>0</v>
      </c>
      <c r="R187" s="240" t="s">
        <v>1279</v>
      </c>
      <c r="S187" s="240" t="s">
        <v>258</v>
      </c>
      <c r="T187" s="241" t="s">
        <v>258</v>
      </c>
      <c r="U187" s="223">
        <v>1.59</v>
      </c>
      <c r="V187" s="223">
        <f>ROUND(E187*U187,2)</f>
        <v>1.59</v>
      </c>
      <c r="W187" s="223"/>
      <c r="X187" s="223" t="s">
        <v>297</v>
      </c>
      <c r="Y187" s="223" t="s">
        <v>261</v>
      </c>
      <c r="Z187" s="212"/>
      <c r="AA187" s="212"/>
      <c r="AB187" s="212"/>
      <c r="AC187" s="212"/>
      <c r="AD187" s="212"/>
      <c r="AE187" s="212"/>
      <c r="AF187" s="212"/>
      <c r="AG187" s="212" t="s">
        <v>298</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67" t="s">
        <v>3064</v>
      </c>
      <c r="D188" s="256"/>
      <c r="E188" s="256"/>
      <c r="F188" s="256"/>
      <c r="G188" s="256"/>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9" t="s">
        <v>3067</v>
      </c>
      <c r="D189" s="264"/>
      <c r="E189" s="264"/>
      <c r="F189" s="264"/>
      <c r="G189" s="264"/>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264</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7" t="s">
        <v>3068</v>
      </c>
      <c r="D190" s="225"/>
      <c r="E190" s="226">
        <v>1</v>
      </c>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289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57">
        <v>95</v>
      </c>
      <c r="B191" s="258" t="s">
        <v>3069</v>
      </c>
      <c r="C191" s="268" t="s">
        <v>3070</v>
      </c>
      <c r="D191" s="259" t="s">
        <v>368</v>
      </c>
      <c r="E191" s="260">
        <v>2</v>
      </c>
      <c r="F191" s="261"/>
      <c r="G191" s="262">
        <f>ROUND(E191*F191,2)</f>
        <v>0</v>
      </c>
      <c r="H191" s="261"/>
      <c r="I191" s="262">
        <f>ROUND(E191*H191,2)</f>
        <v>0</v>
      </c>
      <c r="J191" s="261"/>
      <c r="K191" s="262">
        <f>ROUND(E191*J191,2)</f>
        <v>0</v>
      </c>
      <c r="L191" s="262">
        <v>21</v>
      </c>
      <c r="M191" s="262">
        <f>G191*(1+L191/100)</f>
        <v>0</v>
      </c>
      <c r="N191" s="260">
        <v>0</v>
      </c>
      <c r="O191" s="260">
        <f>ROUND(E191*N191,2)</f>
        <v>0</v>
      </c>
      <c r="P191" s="260">
        <v>0</v>
      </c>
      <c r="Q191" s="260">
        <f>ROUND(E191*P191,2)</f>
        <v>0</v>
      </c>
      <c r="R191" s="262" t="s">
        <v>1279</v>
      </c>
      <c r="S191" s="262" t="s">
        <v>258</v>
      </c>
      <c r="T191" s="263" t="s">
        <v>258</v>
      </c>
      <c r="U191" s="223">
        <v>6.4000000000000001E-2</v>
      </c>
      <c r="V191" s="223">
        <f>ROUND(E191*U191,2)</f>
        <v>0.13</v>
      </c>
      <c r="W191" s="223"/>
      <c r="X191" s="223" t="s">
        <v>297</v>
      </c>
      <c r="Y191" s="223" t="s">
        <v>261</v>
      </c>
      <c r="Z191" s="212"/>
      <c r="AA191" s="212"/>
      <c r="AB191" s="212"/>
      <c r="AC191" s="212"/>
      <c r="AD191" s="212"/>
      <c r="AE191" s="212"/>
      <c r="AF191" s="212"/>
      <c r="AG191" s="212" t="s">
        <v>298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57">
        <v>96</v>
      </c>
      <c r="B192" s="258" t="s">
        <v>3071</v>
      </c>
      <c r="C192" s="268" t="s">
        <v>3072</v>
      </c>
      <c r="D192" s="259" t="s">
        <v>524</v>
      </c>
      <c r="E192" s="260">
        <v>50</v>
      </c>
      <c r="F192" s="261"/>
      <c r="G192" s="262">
        <f>ROUND(E192*F192,2)</f>
        <v>0</v>
      </c>
      <c r="H192" s="261"/>
      <c r="I192" s="262">
        <f>ROUND(E192*H192,2)</f>
        <v>0</v>
      </c>
      <c r="J192" s="261"/>
      <c r="K192" s="262">
        <f>ROUND(E192*J192,2)</f>
        <v>0</v>
      </c>
      <c r="L192" s="262">
        <v>21</v>
      </c>
      <c r="M192" s="262">
        <f>G192*(1+L192/100)</f>
        <v>0</v>
      </c>
      <c r="N192" s="260">
        <v>0</v>
      </c>
      <c r="O192" s="260">
        <f>ROUND(E192*N192,2)</f>
        <v>0</v>
      </c>
      <c r="P192" s="260">
        <v>0</v>
      </c>
      <c r="Q192" s="260">
        <f>ROUND(E192*P192,2)</f>
        <v>0</v>
      </c>
      <c r="R192" s="262" t="s">
        <v>1279</v>
      </c>
      <c r="S192" s="262" t="s">
        <v>258</v>
      </c>
      <c r="T192" s="263" t="s">
        <v>258</v>
      </c>
      <c r="U192" s="223">
        <v>6.2E-2</v>
      </c>
      <c r="V192" s="223">
        <f>ROUND(E192*U192,2)</f>
        <v>3.1</v>
      </c>
      <c r="W192" s="223"/>
      <c r="X192" s="223" t="s">
        <v>297</v>
      </c>
      <c r="Y192" s="223" t="s">
        <v>261</v>
      </c>
      <c r="Z192" s="212"/>
      <c r="AA192" s="212"/>
      <c r="AB192" s="212"/>
      <c r="AC192" s="212"/>
      <c r="AD192" s="212"/>
      <c r="AE192" s="212"/>
      <c r="AF192" s="212"/>
      <c r="AG192" s="212" t="s">
        <v>298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57">
        <v>97</v>
      </c>
      <c r="B193" s="258" t="s">
        <v>3073</v>
      </c>
      <c r="C193" s="268" t="s">
        <v>3074</v>
      </c>
      <c r="D193" s="259" t="s">
        <v>368</v>
      </c>
      <c r="E193" s="260">
        <v>1</v>
      </c>
      <c r="F193" s="261"/>
      <c r="G193" s="262">
        <f>ROUND(E193*F193,2)</f>
        <v>0</v>
      </c>
      <c r="H193" s="261"/>
      <c r="I193" s="262">
        <f>ROUND(E193*H193,2)</f>
        <v>0</v>
      </c>
      <c r="J193" s="261"/>
      <c r="K193" s="262">
        <f>ROUND(E193*J193,2)</f>
        <v>0</v>
      </c>
      <c r="L193" s="262">
        <v>21</v>
      </c>
      <c r="M193" s="262">
        <f>G193*(1+L193/100)</f>
        <v>0</v>
      </c>
      <c r="N193" s="260">
        <v>0</v>
      </c>
      <c r="O193" s="260">
        <f>ROUND(E193*N193,2)</f>
        <v>0</v>
      </c>
      <c r="P193" s="260">
        <v>0</v>
      </c>
      <c r="Q193" s="260">
        <f>ROUND(E193*P193,2)</f>
        <v>0</v>
      </c>
      <c r="R193" s="262" t="s">
        <v>1279</v>
      </c>
      <c r="S193" s="262" t="s">
        <v>258</v>
      </c>
      <c r="T193" s="263" t="s">
        <v>258</v>
      </c>
      <c r="U193" s="223">
        <v>0.48199999999999998</v>
      </c>
      <c r="V193" s="223">
        <f>ROUND(E193*U193,2)</f>
        <v>0.48</v>
      </c>
      <c r="W193" s="223"/>
      <c r="X193" s="223" t="s">
        <v>297</v>
      </c>
      <c r="Y193" s="223" t="s">
        <v>261</v>
      </c>
      <c r="Z193" s="212"/>
      <c r="AA193" s="212"/>
      <c r="AB193" s="212"/>
      <c r="AC193" s="212"/>
      <c r="AD193" s="212"/>
      <c r="AE193" s="212"/>
      <c r="AF193" s="212"/>
      <c r="AG193" s="212" t="s">
        <v>298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57">
        <v>98</v>
      </c>
      <c r="B194" s="258" t="s">
        <v>3075</v>
      </c>
      <c r="C194" s="268" t="s">
        <v>3076</v>
      </c>
      <c r="D194" s="259" t="s">
        <v>368</v>
      </c>
      <c r="E194" s="260">
        <v>1</v>
      </c>
      <c r="F194" s="261"/>
      <c r="G194" s="262">
        <f>ROUND(E194*F194,2)</f>
        <v>0</v>
      </c>
      <c r="H194" s="261"/>
      <c r="I194" s="262">
        <f>ROUND(E194*H194,2)</f>
        <v>0</v>
      </c>
      <c r="J194" s="261"/>
      <c r="K194" s="262">
        <f>ROUND(E194*J194,2)</f>
        <v>0</v>
      </c>
      <c r="L194" s="262">
        <v>21</v>
      </c>
      <c r="M194" s="262">
        <f>G194*(1+L194/100)</f>
        <v>0</v>
      </c>
      <c r="N194" s="260">
        <v>3.8000000000000002E-4</v>
      </c>
      <c r="O194" s="260">
        <f>ROUND(E194*N194,2)</f>
        <v>0</v>
      </c>
      <c r="P194" s="260">
        <v>0</v>
      </c>
      <c r="Q194" s="260">
        <f>ROUND(E194*P194,2)</f>
        <v>0</v>
      </c>
      <c r="R194" s="262" t="s">
        <v>1279</v>
      </c>
      <c r="S194" s="262" t="s">
        <v>258</v>
      </c>
      <c r="T194" s="263" t="s">
        <v>258</v>
      </c>
      <c r="U194" s="223">
        <v>0.20599999999999999</v>
      </c>
      <c r="V194" s="223">
        <f>ROUND(E194*U194,2)</f>
        <v>0.21</v>
      </c>
      <c r="W194" s="223"/>
      <c r="X194" s="223" t="s">
        <v>297</v>
      </c>
      <c r="Y194" s="223" t="s">
        <v>261</v>
      </c>
      <c r="Z194" s="212"/>
      <c r="AA194" s="212"/>
      <c r="AB194" s="212"/>
      <c r="AC194" s="212"/>
      <c r="AD194" s="212"/>
      <c r="AE194" s="212"/>
      <c r="AF194" s="212"/>
      <c r="AG194" s="212" t="s">
        <v>298</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57">
        <v>99</v>
      </c>
      <c r="B195" s="258" t="s">
        <v>3077</v>
      </c>
      <c r="C195" s="268" t="s">
        <v>3078</v>
      </c>
      <c r="D195" s="259" t="s">
        <v>368</v>
      </c>
      <c r="E195" s="260">
        <v>1</v>
      </c>
      <c r="F195" s="261"/>
      <c r="G195" s="262">
        <f>ROUND(E195*F195,2)</f>
        <v>0</v>
      </c>
      <c r="H195" s="261"/>
      <c r="I195" s="262">
        <f>ROUND(E195*H195,2)</f>
        <v>0</v>
      </c>
      <c r="J195" s="261"/>
      <c r="K195" s="262">
        <f>ROUND(E195*J195,2)</f>
        <v>0</v>
      </c>
      <c r="L195" s="262">
        <v>21</v>
      </c>
      <c r="M195" s="262">
        <f>G195*(1+L195/100)</f>
        <v>0</v>
      </c>
      <c r="N195" s="260">
        <v>2.5000000000000001E-4</v>
      </c>
      <c r="O195" s="260">
        <f>ROUND(E195*N195,2)</f>
        <v>0</v>
      </c>
      <c r="P195" s="260">
        <v>0</v>
      </c>
      <c r="Q195" s="260">
        <f>ROUND(E195*P195,2)</f>
        <v>0</v>
      </c>
      <c r="R195" s="262"/>
      <c r="S195" s="262" t="s">
        <v>649</v>
      </c>
      <c r="T195" s="263" t="s">
        <v>259</v>
      </c>
      <c r="U195" s="223">
        <v>0.47199999999999998</v>
      </c>
      <c r="V195" s="223">
        <f>ROUND(E195*U195,2)</f>
        <v>0.47</v>
      </c>
      <c r="W195" s="223"/>
      <c r="X195" s="223" t="s">
        <v>297</v>
      </c>
      <c r="Y195" s="223" t="s">
        <v>261</v>
      </c>
      <c r="Z195" s="212"/>
      <c r="AA195" s="212"/>
      <c r="AB195" s="212"/>
      <c r="AC195" s="212"/>
      <c r="AD195" s="212"/>
      <c r="AE195" s="212"/>
      <c r="AF195" s="212"/>
      <c r="AG195" s="212" t="s">
        <v>298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5">
        <v>100</v>
      </c>
      <c r="B196" s="236" t="s">
        <v>3079</v>
      </c>
      <c r="C196" s="245" t="s">
        <v>3080</v>
      </c>
      <c r="D196" s="237" t="s">
        <v>404</v>
      </c>
      <c r="E196" s="238">
        <v>0.51375999999999999</v>
      </c>
      <c r="F196" s="239"/>
      <c r="G196" s="240">
        <f>ROUND(E196*F196,2)</f>
        <v>0</v>
      </c>
      <c r="H196" s="239"/>
      <c r="I196" s="240">
        <f>ROUND(E196*H196,2)</f>
        <v>0</v>
      </c>
      <c r="J196" s="239"/>
      <c r="K196" s="240">
        <f>ROUND(E196*J196,2)</f>
        <v>0</v>
      </c>
      <c r="L196" s="240">
        <v>21</v>
      </c>
      <c r="M196" s="240">
        <f>G196*(1+L196/100)</f>
        <v>0</v>
      </c>
      <c r="N196" s="238">
        <v>0</v>
      </c>
      <c r="O196" s="238">
        <f>ROUND(E196*N196,2)</f>
        <v>0</v>
      </c>
      <c r="P196" s="238">
        <v>0</v>
      </c>
      <c r="Q196" s="238">
        <f>ROUND(E196*P196,2)</f>
        <v>0</v>
      </c>
      <c r="R196" s="240" t="s">
        <v>1279</v>
      </c>
      <c r="S196" s="240" t="s">
        <v>258</v>
      </c>
      <c r="T196" s="241" t="s">
        <v>258</v>
      </c>
      <c r="U196" s="223">
        <v>1.379</v>
      </c>
      <c r="V196" s="223">
        <f>ROUND(E196*U196,2)</f>
        <v>0.71</v>
      </c>
      <c r="W196" s="223"/>
      <c r="X196" s="223" t="s">
        <v>1580</v>
      </c>
      <c r="Y196" s="223" t="s">
        <v>261</v>
      </c>
      <c r="Z196" s="212"/>
      <c r="AA196" s="212"/>
      <c r="AB196" s="212"/>
      <c r="AC196" s="212"/>
      <c r="AD196" s="212"/>
      <c r="AE196" s="212"/>
      <c r="AF196" s="212"/>
      <c r="AG196" s="212" t="s">
        <v>1581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67" t="s">
        <v>3054</v>
      </c>
      <c r="D197" s="256"/>
      <c r="E197" s="256"/>
      <c r="F197" s="256"/>
      <c r="G197" s="256"/>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300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5">
        <v>101</v>
      </c>
      <c r="B198" s="236" t="s">
        <v>3081</v>
      </c>
      <c r="C198" s="245" t="s">
        <v>3082</v>
      </c>
      <c r="D198" s="237" t="s">
        <v>257</v>
      </c>
      <c r="E198" s="238">
        <v>1</v>
      </c>
      <c r="F198" s="239"/>
      <c r="G198" s="240">
        <f>ROUND(E198*F198,2)</f>
        <v>0</v>
      </c>
      <c r="H198" s="239"/>
      <c r="I198" s="240">
        <f>ROUND(E198*H198,2)</f>
        <v>0</v>
      </c>
      <c r="J198" s="239"/>
      <c r="K198" s="240">
        <f>ROUND(E198*J198,2)</f>
        <v>0</v>
      </c>
      <c r="L198" s="240">
        <v>21</v>
      </c>
      <c r="M198" s="240">
        <f>G198*(1+L198/100)</f>
        <v>0</v>
      </c>
      <c r="N198" s="238">
        <v>0</v>
      </c>
      <c r="O198" s="238">
        <f>ROUND(E198*N198,2)</f>
        <v>0</v>
      </c>
      <c r="P198" s="238">
        <v>0</v>
      </c>
      <c r="Q198" s="238">
        <f>ROUND(E198*P198,2)</f>
        <v>0</v>
      </c>
      <c r="R198" s="240"/>
      <c r="S198" s="240" t="s">
        <v>258</v>
      </c>
      <c r="T198" s="241" t="s">
        <v>259</v>
      </c>
      <c r="U198" s="223">
        <v>0</v>
      </c>
      <c r="V198" s="223">
        <f>ROUND(E198*U198,2)</f>
        <v>0</v>
      </c>
      <c r="W198" s="223"/>
      <c r="X198" s="223" t="s">
        <v>260</v>
      </c>
      <c r="Y198" s="223" t="s">
        <v>261</v>
      </c>
      <c r="Z198" s="212"/>
      <c r="AA198" s="212"/>
      <c r="AB198" s="212"/>
      <c r="AC198" s="212"/>
      <c r="AD198" s="212"/>
      <c r="AE198" s="212"/>
      <c r="AF198" s="212"/>
      <c r="AG198" s="212" t="s">
        <v>262</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6" t="s">
        <v>3083</v>
      </c>
      <c r="D199" s="243"/>
      <c r="E199" s="243"/>
      <c r="F199" s="243"/>
      <c r="G199" s="24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264</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42" t="str">
        <f>C199</f>
        <v>náklady spojené s provedením všech technickými normami předepsaných zkoušek a revizí stavebních konstrukcí nebo stavebních prací.</v>
      </c>
      <c r="BB199" s="212"/>
      <c r="BC199" s="212"/>
      <c r="BD199" s="212"/>
      <c r="BE199" s="212"/>
      <c r="BF199" s="212"/>
      <c r="BG199" s="212"/>
      <c r="BH199" s="212"/>
    </row>
    <row r="200" spans="1:60" x14ac:dyDescent="0.2">
      <c r="A200" s="228" t="s">
        <v>253</v>
      </c>
      <c r="B200" s="229" t="s">
        <v>139</v>
      </c>
      <c r="C200" s="244" t="s">
        <v>140</v>
      </c>
      <c r="D200" s="230"/>
      <c r="E200" s="231"/>
      <c r="F200" s="232"/>
      <c r="G200" s="232">
        <f>SUMIF(AG201:AG213,"&lt;&gt;NOR",G201:G213)</f>
        <v>0</v>
      </c>
      <c r="H200" s="232"/>
      <c r="I200" s="232">
        <f>SUM(I201:I213)</f>
        <v>0</v>
      </c>
      <c r="J200" s="232"/>
      <c r="K200" s="232">
        <f>SUM(K201:K213)</f>
        <v>0</v>
      </c>
      <c r="L200" s="232"/>
      <c r="M200" s="232">
        <f>SUM(M201:M213)</f>
        <v>0</v>
      </c>
      <c r="N200" s="231"/>
      <c r="O200" s="231">
        <f>SUM(O201:O213)</f>
        <v>0.24000000000000005</v>
      </c>
      <c r="P200" s="231"/>
      <c r="Q200" s="231">
        <f>SUM(Q201:Q213)</f>
        <v>0</v>
      </c>
      <c r="R200" s="232"/>
      <c r="S200" s="232"/>
      <c r="T200" s="233"/>
      <c r="U200" s="227"/>
      <c r="V200" s="227">
        <f>SUM(V201:V213)</f>
        <v>20.96</v>
      </c>
      <c r="W200" s="227"/>
      <c r="X200" s="227"/>
      <c r="Y200" s="227"/>
      <c r="AG200" t="s">
        <v>254</v>
      </c>
    </row>
    <row r="201" spans="1:60" outlineLevel="1" x14ac:dyDescent="0.2">
      <c r="A201" s="257">
        <v>102</v>
      </c>
      <c r="B201" s="258" t="s">
        <v>3084</v>
      </c>
      <c r="C201" s="268" t="s">
        <v>3085</v>
      </c>
      <c r="D201" s="259" t="s">
        <v>368</v>
      </c>
      <c r="E201" s="260">
        <v>5</v>
      </c>
      <c r="F201" s="261"/>
      <c r="G201" s="262">
        <f>ROUND(E201*F201,2)</f>
        <v>0</v>
      </c>
      <c r="H201" s="261"/>
      <c r="I201" s="262">
        <f>ROUND(E201*H201,2)</f>
        <v>0</v>
      </c>
      <c r="J201" s="261"/>
      <c r="K201" s="262">
        <f>ROUND(E201*J201,2)</f>
        <v>0</v>
      </c>
      <c r="L201" s="262">
        <v>21</v>
      </c>
      <c r="M201" s="262">
        <f>G201*(1+L201/100)</f>
        <v>0</v>
      </c>
      <c r="N201" s="260">
        <v>7.2999999999999996E-4</v>
      </c>
      <c r="O201" s="260">
        <f>ROUND(E201*N201,2)</f>
        <v>0</v>
      </c>
      <c r="P201" s="260">
        <v>0</v>
      </c>
      <c r="Q201" s="260">
        <f>ROUND(E201*P201,2)</f>
        <v>0</v>
      </c>
      <c r="R201" s="262" t="s">
        <v>1279</v>
      </c>
      <c r="S201" s="262" t="s">
        <v>258</v>
      </c>
      <c r="T201" s="263" t="s">
        <v>258</v>
      </c>
      <c r="U201" s="223">
        <v>0.32100000000000001</v>
      </c>
      <c r="V201" s="223">
        <f>ROUND(E201*U201,2)</f>
        <v>1.61</v>
      </c>
      <c r="W201" s="223"/>
      <c r="X201" s="223" t="s">
        <v>297</v>
      </c>
      <c r="Y201" s="223" t="s">
        <v>261</v>
      </c>
      <c r="Z201" s="212"/>
      <c r="AA201" s="212"/>
      <c r="AB201" s="212"/>
      <c r="AC201" s="212"/>
      <c r="AD201" s="212"/>
      <c r="AE201" s="212"/>
      <c r="AF201" s="212"/>
      <c r="AG201" s="212" t="s">
        <v>298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5">
        <v>103</v>
      </c>
      <c r="B202" s="236" t="s">
        <v>3086</v>
      </c>
      <c r="C202" s="245" t="s">
        <v>3087</v>
      </c>
      <c r="D202" s="237" t="s">
        <v>1278</v>
      </c>
      <c r="E202" s="238">
        <v>5</v>
      </c>
      <c r="F202" s="239"/>
      <c r="G202" s="240">
        <f>ROUND(E202*F202,2)</f>
        <v>0</v>
      </c>
      <c r="H202" s="239"/>
      <c r="I202" s="240">
        <f>ROUND(E202*H202,2)</f>
        <v>0</v>
      </c>
      <c r="J202" s="239"/>
      <c r="K202" s="240">
        <f>ROUND(E202*J202,2)</f>
        <v>0</v>
      </c>
      <c r="L202" s="240">
        <v>21</v>
      </c>
      <c r="M202" s="240">
        <f>G202*(1+L202/100)</f>
        <v>0</v>
      </c>
      <c r="N202" s="238">
        <v>6.6E-4</v>
      </c>
      <c r="O202" s="238">
        <f>ROUND(E202*N202,2)</f>
        <v>0</v>
      </c>
      <c r="P202" s="238">
        <v>0</v>
      </c>
      <c r="Q202" s="238">
        <f>ROUND(E202*P202,2)</f>
        <v>0</v>
      </c>
      <c r="R202" s="240"/>
      <c r="S202" s="240" t="s">
        <v>649</v>
      </c>
      <c r="T202" s="241" t="s">
        <v>3088</v>
      </c>
      <c r="U202" s="223">
        <v>0.50700000000000001</v>
      </c>
      <c r="V202" s="223">
        <f>ROUND(E202*U202,2)</f>
        <v>2.54</v>
      </c>
      <c r="W202" s="223"/>
      <c r="X202" s="223" t="s">
        <v>297</v>
      </c>
      <c r="Y202" s="223" t="s">
        <v>261</v>
      </c>
      <c r="Z202" s="212"/>
      <c r="AA202" s="212"/>
      <c r="AB202" s="212"/>
      <c r="AC202" s="212"/>
      <c r="AD202" s="212"/>
      <c r="AE202" s="212"/>
      <c r="AF202" s="212"/>
      <c r="AG202" s="212" t="s">
        <v>298</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46" t="s">
        <v>3089</v>
      </c>
      <c r="D203" s="243"/>
      <c r="E203" s="243"/>
      <c r="F203" s="243"/>
      <c r="G203" s="24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264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57">
        <v>104</v>
      </c>
      <c r="B204" s="258" t="s">
        <v>3090</v>
      </c>
      <c r="C204" s="268" t="s">
        <v>3091</v>
      </c>
      <c r="D204" s="259" t="s">
        <v>368</v>
      </c>
      <c r="E204" s="260">
        <v>5</v>
      </c>
      <c r="F204" s="261"/>
      <c r="G204" s="262">
        <f>ROUND(E204*F204,2)</f>
        <v>0</v>
      </c>
      <c r="H204" s="261"/>
      <c r="I204" s="262">
        <f>ROUND(E204*H204,2)</f>
        <v>0</v>
      </c>
      <c r="J204" s="261"/>
      <c r="K204" s="262">
        <f>ROUND(E204*J204,2)</f>
        <v>0</v>
      </c>
      <c r="L204" s="262">
        <v>21</v>
      </c>
      <c r="M204" s="262">
        <f>G204*(1+L204/100)</f>
        <v>0</v>
      </c>
      <c r="N204" s="260">
        <v>2.1000000000000001E-4</v>
      </c>
      <c r="O204" s="260">
        <f>ROUND(E204*N204,2)</f>
        <v>0</v>
      </c>
      <c r="P204" s="260">
        <v>0</v>
      </c>
      <c r="Q204" s="260">
        <f>ROUND(E204*P204,2)</f>
        <v>0</v>
      </c>
      <c r="R204" s="262" t="s">
        <v>2893</v>
      </c>
      <c r="S204" s="262" t="s">
        <v>258</v>
      </c>
      <c r="T204" s="263" t="s">
        <v>258</v>
      </c>
      <c r="U204" s="223">
        <v>0.16500000000000001</v>
      </c>
      <c r="V204" s="223">
        <f>ROUND(E204*U204,2)</f>
        <v>0.83</v>
      </c>
      <c r="W204" s="223"/>
      <c r="X204" s="223" t="s">
        <v>297</v>
      </c>
      <c r="Y204" s="223" t="s">
        <v>261</v>
      </c>
      <c r="Z204" s="212"/>
      <c r="AA204" s="212"/>
      <c r="AB204" s="212"/>
      <c r="AC204" s="212"/>
      <c r="AD204" s="212"/>
      <c r="AE204" s="212"/>
      <c r="AF204" s="212"/>
      <c r="AG204" s="212" t="s">
        <v>298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57">
        <v>105</v>
      </c>
      <c r="B205" s="258" t="s">
        <v>3092</v>
      </c>
      <c r="C205" s="268" t="s">
        <v>3093</v>
      </c>
      <c r="D205" s="259" t="s">
        <v>1278</v>
      </c>
      <c r="E205" s="260">
        <v>4</v>
      </c>
      <c r="F205" s="261"/>
      <c r="G205" s="262">
        <f>ROUND(E205*F205,2)</f>
        <v>0</v>
      </c>
      <c r="H205" s="261"/>
      <c r="I205" s="262">
        <f>ROUND(E205*H205,2)</f>
        <v>0</v>
      </c>
      <c r="J205" s="261"/>
      <c r="K205" s="262">
        <f>ROUND(E205*J205,2)</f>
        <v>0</v>
      </c>
      <c r="L205" s="262">
        <v>21</v>
      </c>
      <c r="M205" s="262">
        <f>G205*(1+L205/100)</f>
        <v>0</v>
      </c>
      <c r="N205" s="260">
        <v>1.25E-3</v>
      </c>
      <c r="O205" s="260">
        <f>ROUND(E205*N205,2)</f>
        <v>0.01</v>
      </c>
      <c r="P205" s="260">
        <v>0</v>
      </c>
      <c r="Q205" s="260">
        <f>ROUND(E205*P205,2)</f>
        <v>0</v>
      </c>
      <c r="R205" s="262"/>
      <c r="S205" s="262" t="s">
        <v>649</v>
      </c>
      <c r="T205" s="263" t="s">
        <v>259</v>
      </c>
      <c r="U205" s="223">
        <v>0.14499999999999999</v>
      </c>
      <c r="V205" s="223">
        <f>ROUND(E205*U205,2)</f>
        <v>0.57999999999999996</v>
      </c>
      <c r="W205" s="223"/>
      <c r="X205" s="223" t="s">
        <v>297</v>
      </c>
      <c r="Y205" s="223" t="s">
        <v>261</v>
      </c>
      <c r="Z205" s="212"/>
      <c r="AA205" s="212"/>
      <c r="AB205" s="212"/>
      <c r="AC205" s="212"/>
      <c r="AD205" s="212"/>
      <c r="AE205" s="212"/>
      <c r="AF205" s="212"/>
      <c r="AG205" s="212" t="s">
        <v>298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5">
        <v>106</v>
      </c>
      <c r="B206" s="236" t="s">
        <v>3094</v>
      </c>
      <c r="C206" s="245" t="s">
        <v>3095</v>
      </c>
      <c r="D206" s="237" t="s">
        <v>1278</v>
      </c>
      <c r="E206" s="238">
        <v>5</v>
      </c>
      <c r="F206" s="239"/>
      <c r="G206" s="240">
        <f>ROUND(E206*F206,2)</f>
        <v>0</v>
      </c>
      <c r="H206" s="239"/>
      <c r="I206" s="240">
        <f>ROUND(E206*H206,2)</f>
        <v>0</v>
      </c>
      <c r="J206" s="239"/>
      <c r="K206" s="240">
        <f>ROUND(E206*J206,2)</f>
        <v>0</v>
      </c>
      <c r="L206" s="240">
        <v>21</v>
      </c>
      <c r="M206" s="240">
        <f>G206*(1+L206/100)</f>
        <v>0</v>
      </c>
      <c r="N206" s="238">
        <v>2.8819999999999998E-2</v>
      </c>
      <c r="O206" s="238">
        <f>ROUND(E206*N206,2)</f>
        <v>0.14000000000000001</v>
      </c>
      <c r="P206" s="238">
        <v>0</v>
      </c>
      <c r="Q206" s="238">
        <f>ROUND(E206*P206,2)</f>
        <v>0</v>
      </c>
      <c r="R206" s="240"/>
      <c r="S206" s="240" t="s">
        <v>649</v>
      </c>
      <c r="T206" s="241" t="s">
        <v>259</v>
      </c>
      <c r="U206" s="223">
        <v>2.9580000000000002</v>
      </c>
      <c r="V206" s="223">
        <f>ROUND(E206*U206,2)</f>
        <v>14.79</v>
      </c>
      <c r="W206" s="223"/>
      <c r="X206" s="223" t="s">
        <v>297</v>
      </c>
      <c r="Y206" s="223" t="s">
        <v>261</v>
      </c>
      <c r="Z206" s="212"/>
      <c r="AA206" s="212"/>
      <c r="AB206" s="212"/>
      <c r="AC206" s="212"/>
      <c r="AD206" s="212"/>
      <c r="AE206" s="212"/>
      <c r="AF206" s="212"/>
      <c r="AG206" s="212" t="s">
        <v>298</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6" t="s">
        <v>3089</v>
      </c>
      <c r="D207" s="243"/>
      <c r="E207" s="243"/>
      <c r="F207" s="243"/>
      <c r="G207" s="24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264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57">
        <v>107</v>
      </c>
      <c r="B208" s="258" t="s">
        <v>3096</v>
      </c>
      <c r="C208" s="268" t="s">
        <v>3097</v>
      </c>
      <c r="D208" s="259" t="s">
        <v>368</v>
      </c>
      <c r="E208" s="260">
        <v>1</v>
      </c>
      <c r="F208" s="261"/>
      <c r="G208" s="262">
        <f>ROUND(E208*F208,2)</f>
        <v>0</v>
      </c>
      <c r="H208" s="261"/>
      <c r="I208" s="262">
        <f>ROUND(E208*H208,2)</f>
        <v>0</v>
      </c>
      <c r="J208" s="261"/>
      <c r="K208" s="262">
        <f>ROUND(E208*J208,2)</f>
        <v>0</v>
      </c>
      <c r="L208" s="262">
        <v>21</v>
      </c>
      <c r="M208" s="262">
        <f>G208*(1+L208/100)</f>
        <v>0</v>
      </c>
      <c r="N208" s="260">
        <v>8.0000000000000002E-3</v>
      </c>
      <c r="O208" s="260">
        <f>ROUND(E208*N208,2)</f>
        <v>0.01</v>
      </c>
      <c r="P208" s="260">
        <v>0</v>
      </c>
      <c r="Q208" s="260">
        <f>ROUND(E208*P208,2)</f>
        <v>0</v>
      </c>
      <c r="R208" s="262"/>
      <c r="S208" s="262" t="s">
        <v>649</v>
      </c>
      <c r="T208" s="263" t="s">
        <v>259</v>
      </c>
      <c r="U208" s="223">
        <v>0</v>
      </c>
      <c r="V208" s="223">
        <f>ROUND(E208*U208,2)</f>
        <v>0</v>
      </c>
      <c r="W208" s="223"/>
      <c r="X208" s="223" t="s">
        <v>462</v>
      </c>
      <c r="Y208" s="223" t="s">
        <v>261</v>
      </c>
      <c r="Z208" s="212"/>
      <c r="AA208" s="212"/>
      <c r="AB208" s="212"/>
      <c r="AC208" s="212"/>
      <c r="AD208" s="212"/>
      <c r="AE208" s="212"/>
      <c r="AF208" s="212"/>
      <c r="AG208" s="212" t="s">
        <v>463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57">
        <v>108</v>
      </c>
      <c r="B209" s="258" t="s">
        <v>3098</v>
      </c>
      <c r="C209" s="268" t="s">
        <v>3099</v>
      </c>
      <c r="D209" s="259" t="s">
        <v>368</v>
      </c>
      <c r="E209" s="260">
        <v>4</v>
      </c>
      <c r="F209" s="261"/>
      <c r="G209" s="262">
        <f>ROUND(E209*F209,2)</f>
        <v>0</v>
      </c>
      <c r="H209" s="261"/>
      <c r="I209" s="262">
        <f>ROUND(E209*H209,2)</f>
        <v>0</v>
      </c>
      <c r="J209" s="261"/>
      <c r="K209" s="262">
        <f>ROUND(E209*J209,2)</f>
        <v>0</v>
      </c>
      <c r="L209" s="262">
        <v>21</v>
      </c>
      <c r="M209" s="262">
        <f>G209*(1+L209/100)</f>
        <v>0</v>
      </c>
      <c r="N209" s="260">
        <v>8.0000000000000002E-3</v>
      </c>
      <c r="O209" s="260">
        <f>ROUND(E209*N209,2)</f>
        <v>0.03</v>
      </c>
      <c r="P209" s="260">
        <v>0</v>
      </c>
      <c r="Q209" s="260">
        <f>ROUND(E209*P209,2)</f>
        <v>0</v>
      </c>
      <c r="R209" s="262"/>
      <c r="S209" s="262" t="s">
        <v>649</v>
      </c>
      <c r="T209" s="263" t="s">
        <v>258</v>
      </c>
      <c r="U209" s="223">
        <v>0</v>
      </c>
      <c r="V209" s="223">
        <f>ROUND(E209*U209,2)</f>
        <v>0</v>
      </c>
      <c r="W209" s="223"/>
      <c r="X209" s="223" t="s">
        <v>462</v>
      </c>
      <c r="Y209" s="223" t="s">
        <v>261</v>
      </c>
      <c r="Z209" s="212"/>
      <c r="AA209" s="212"/>
      <c r="AB209" s="212"/>
      <c r="AC209" s="212"/>
      <c r="AD209" s="212"/>
      <c r="AE209" s="212"/>
      <c r="AF209" s="212"/>
      <c r="AG209" s="212" t="s">
        <v>463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57">
        <v>109</v>
      </c>
      <c r="B210" s="258" t="s">
        <v>3100</v>
      </c>
      <c r="C210" s="268" t="s">
        <v>3101</v>
      </c>
      <c r="D210" s="259" t="s">
        <v>368</v>
      </c>
      <c r="E210" s="260">
        <v>1</v>
      </c>
      <c r="F210" s="261"/>
      <c r="G210" s="262">
        <f>ROUND(E210*F210,2)</f>
        <v>0</v>
      </c>
      <c r="H210" s="261"/>
      <c r="I210" s="262">
        <f>ROUND(E210*H210,2)</f>
        <v>0</v>
      </c>
      <c r="J210" s="261"/>
      <c r="K210" s="262">
        <f>ROUND(E210*J210,2)</f>
        <v>0</v>
      </c>
      <c r="L210" s="262">
        <v>21</v>
      </c>
      <c r="M210" s="262">
        <f>G210*(1+L210/100)</f>
        <v>0</v>
      </c>
      <c r="N210" s="260">
        <v>1.0999999999999999E-2</v>
      </c>
      <c r="O210" s="260">
        <f>ROUND(E210*N210,2)</f>
        <v>0.01</v>
      </c>
      <c r="P210" s="260">
        <v>0</v>
      </c>
      <c r="Q210" s="260">
        <f>ROUND(E210*P210,2)</f>
        <v>0</v>
      </c>
      <c r="R210" s="262"/>
      <c r="S210" s="262" t="s">
        <v>649</v>
      </c>
      <c r="T210" s="263" t="s">
        <v>259</v>
      </c>
      <c r="U210" s="223">
        <v>0</v>
      </c>
      <c r="V210" s="223">
        <f>ROUND(E210*U210,2)</f>
        <v>0</v>
      </c>
      <c r="W210" s="223"/>
      <c r="X210" s="223" t="s">
        <v>462</v>
      </c>
      <c r="Y210" s="223" t="s">
        <v>261</v>
      </c>
      <c r="Z210" s="212"/>
      <c r="AA210" s="212"/>
      <c r="AB210" s="212"/>
      <c r="AC210" s="212"/>
      <c r="AD210" s="212"/>
      <c r="AE210" s="212"/>
      <c r="AF210" s="212"/>
      <c r="AG210" s="212" t="s">
        <v>463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57">
        <v>110</v>
      </c>
      <c r="B211" s="258" t="s">
        <v>3102</v>
      </c>
      <c r="C211" s="268" t="s">
        <v>3103</v>
      </c>
      <c r="D211" s="259" t="s">
        <v>368</v>
      </c>
      <c r="E211" s="260">
        <v>4</v>
      </c>
      <c r="F211" s="261"/>
      <c r="G211" s="262">
        <f>ROUND(E211*F211,2)</f>
        <v>0</v>
      </c>
      <c r="H211" s="261"/>
      <c r="I211" s="262">
        <f>ROUND(E211*H211,2)</f>
        <v>0</v>
      </c>
      <c r="J211" s="261"/>
      <c r="K211" s="262">
        <f>ROUND(E211*J211,2)</f>
        <v>0</v>
      </c>
      <c r="L211" s="262">
        <v>21</v>
      </c>
      <c r="M211" s="262">
        <f>G211*(1+L211/100)</f>
        <v>0</v>
      </c>
      <c r="N211" s="260">
        <v>1.0999999999999999E-2</v>
      </c>
      <c r="O211" s="260">
        <f>ROUND(E211*N211,2)</f>
        <v>0.04</v>
      </c>
      <c r="P211" s="260">
        <v>0</v>
      </c>
      <c r="Q211" s="260">
        <f>ROUND(E211*P211,2)</f>
        <v>0</v>
      </c>
      <c r="R211" s="262"/>
      <c r="S211" s="262" t="s">
        <v>649</v>
      </c>
      <c r="T211" s="263" t="s">
        <v>259</v>
      </c>
      <c r="U211" s="223">
        <v>0</v>
      </c>
      <c r="V211" s="223">
        <f>ROUND(E211*U211,2)</f>
        <v>0</v>
      </c>
      <c r="W211" s="223"/>
      <c r="X211" s="223" t="s">
        <v>462</v>
      </c>
      <c r="Y211" s="223" t="s">
        <v>261</v>
      </c>
      <c r="Z211" s="212"/>
      <c r="AA211" s="212"/>
      <c r="AB211" s="212"/>
      <c r="AC211" s="212"/>
      <c r="AD211" s="212"/>
      <c r="AE211" s="212"/>
      <c r="AF211" s="212"/>
      <c r="AG211" s="212" t="s">
        <v>463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5">
        <v>111</v>
      </c>
      <c r="B212" s="236" t="s">
        <v>3104</v>
      </c>
      <c r="C212" s="245" t="s">
        <v>3105</v>
      </c>
      <c r="D212" s="237" t="s">
        <v>404</v>
      </c>
      <c r="E212" s="238">
        <v>0.25209999999999999</v>
      </c>
      <c r="F212" s="239"/>
      <c r="G212" s="240">
        <f>ROUND(E212*F212,2)</f>
        <v>0</v>
      </c>
      <c r="H212" s="239"/>
      <c r="I212" s="240">
        <f>ROUND(E212*H212,2)</f>
        <v>0</v>
      </c>
      <c r="J212" s="239"/>
      <c r="K212" s="240">
        <f>ROUND(E212*J212,2)</f>
        <v>0</v>
      </c>
      <c r="L212" s="240">
        <v>21</v>
      </c>
      <c r="M212" s="240">
        <f>G212*(1+L212/100)</f>
        <v>0</v>
      </c>
      <c r="N212" s="238">
        <v>0</v>
      </c>
      <c r="O212" s="238">
        <f>ROUND(E212*N212,2)</f>
        <v>0</v>
      </c>
      <c r="P212" s="238">
        <v>0</v>
      </c>
      <c r="Q212" s="238">
        <f>ROUND(E212*P212,2)</f>
        <v>0</v>
      </c>
      <c r="R212" s="240" t="s">
        <v>1279</v>
      </c>
      <c r="S212" s="240" t="s">
        <v>258</v>
      </c>
      <c r="T212" s="241" t="s">
        <v>258</v>
      </c>
      <c r="U212" s="223">
        <v>2.4060000000000001</v>
      </c>
      <c r="V212" s="223">
        <f>ROUND(E212*U212,2)</f>
        <v>0.61</v>
      </c>
      <c r="W212" s="223"/>
      <c r="X212" s="223" t="s">
        <v>1580</v>
      </c>
      <c r="Y212" s="223" t="s">
        <v>261</v>
      </c>
      <c r="Z212" s="212"/>
      <c r="AA212" s="212"/>
      <c r="AB212" s="212"/>
      <c r="AC212" s="212"/>
      <c r="AD212" s="212"/>
      <c r="AE212" s="212"/>
      <c r="AF212" s="212"/>
      <c r="AG212" s="212" t="s">
        <v>1581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67" t="s">
        <v>3054</v>
      </c>
      <c r="D213" s="256"/>
      <c r="E213" s="256"/>
      <c r="F213" s="256"/>
      <c r="G213" s="256"/>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300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8" t="s">
        <v>253</v>
      </c>
      <c r="B214" s="229" t="s">
        <v>143</v>
      </c>
      <c r="C214" s="244" t="s">
        <v>144</v>
      </c>
      <c r="D214" s="230"/>
      <c r="E214" s="231"/>
      <c r="F214" s="232"/>
      <c r="G214" s="232">
        <f>SUMIF(AG215:AG265,"&lt;&gt;NOR",G215:G265)</f>
        <v>0</v>
      </c>
      <c r="H214" s="232"/>
      <c r="I214" s="232">
        <f>SUM(I215:I265)</f>
        <v>0</v>
      </c>
      <c r="J214" s="232"/>
      <c r="K214" s="232">
        <f>SUM(K215:K265)</f>
        <v>0</v>
      </c>
      <c r="L214" s="232"/>
      <c r="M214" s="232">
        <f>SUM(M215:M265)</f>
        <v>0</v>
      </c>
      <c r="N214" s="231"/>
      <c r="O214" s="231">
        <f>SUM(O215:O265)</f>
        <v>0.7200000000000002</v>
      </c>
      <c r="P214" s="231"/>
      <c r="Q214" s="231">
        <f>SUM(Q215:Q265)</f>
        <v>0</v>
      </c>
      <c r="R214" s="232"/>
      <c r="S214" s="232"/>
      <c r="T214" s="233"/>
      <c r="U214" s="227"/>
      <c r="V214" s="227">
        <f>SUM(V215:V265)</f>
        <v>84.660000000000011</v>
      </c>
      <c r="W214" s="227"/>
      <c r="X214" s="227"/>
      <c r="Y214" s="227"/>
      <c r="AG214" t="s">
        <v>254</v>
      </c>
    </row>
    <row r="215" spans="1:60" outlineLevel="1" x14ac:dyDescent="0.2">
      <c r="A215" s="235">
        <v>112</v>
      </c>
      <c r="B215" s="236" t="s">
        <v>3106</v>
      </c>
      <c r="C215" s="245" t="s">
        <v>3107</v>
      </c>
      <c r="D215" s="237" t="s">
        <v>1278</v>
      </c>
      <c r="E215" s="238">
        <v>11</v>
      </c>
      <c r="F215" s="239"/>
      <c r="G215" s="240">
        <f>ROUND(E215*F215,2)</f>
        <v>0</v>
      </c>
      <c r="H215" s="239"/>
      <c r="I215" s="240">
        <f>ROUND(E215*H215,2)</f>
        <v>0</v>
      </c>
      <c r="J215" s="239"/>
      <c r="K215" s="240">
        <f>ROUND(E215*J215,2)</f>
        <v>0</v>
      </c>
      <c r="L215" s="240">
        <v>21</v>
      </c>
      <c r="M215" s="240">
        <f>G215*(1+L215/100)</f>
        <v>0</v>
      </c>
      <c r="N215" s="238">
        <v>8.8999999999999995E-4</v>
      </c>
      <c r="O215" s="238">
        <f>ROUND(E215*N215,2)</f>
        <v>0.01</v>
      </c>
      <c r="P215" s="238">
        <v>0</v>
      </c>
      <c r="Q215" s="238">
        <f>ROUND(E215*P215,2)</f>
        <v>0</v>
      </c>
      <c r="R215" s="240" t="s">
        <v>1279</v>
      </c>
      <c r="S215" s="240" t="s">
        <v>258</v>
      </c>
      <c r="T215" s="241" t="s">
        <v>258</v>
      </c>
      <c r="U215" s="223">
        <v>1.1200000000000001</v>
      </c>
      <c r="V215" s="223">
        <f>ROUND(E215*U215,2)</f>
        <v>12.32</v>
      </c>
      <c r="W215" s="223"/>
      <c r="X215" s="223" t="s">
        <v>297</v>
      </c>
      <c r="Y215" s="223" t="s">
        <v>261</v>
      </c>
      <c r="Z215" s="212"/>
      <c r="AA215" s="212"/>
      <c r="AB215" s="212"/>
      <c r="AC215" s="212"/>
      <c r="AD215" s="212"/>
      <c r="AE215" s="212"/>
      <c r="AF215" s="212"/>
      <c r="AG215" s="212" t="s">
        <v>298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7" t="s">
        <v>3108</v>
      </c>
      <c r="D216" s="225"/>
      <c r="E216" s="226">
        <v>10</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289</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47" t="s">
        <v>3109</v>
      </c>
      <c r="D217" s="225"/>
      <c r="E217" s="226">
        <v>1</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289</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57">
        <v>113</v>
      </c>
      <c r="B218" s="258" t="s">
        <v>3110</v>
      </c>
      <c r="C218" s="268" t="s">
        <v>3111</v>
      </c>
      <c r="D218" s="259" t="s">
        <v>1278</v>
      </c>
      <c r="E218" s="260">
        <v>3</v>
      </c>
      <c r="F218" s="261"/>
      <c r="G218" s="262">
        <f>ROUND(E218*F218,2)</f>
        <v>0</v>
      </c>
      <c r="H218" s="261"/>
      <c r="I218" s="262">
        <f>ROUND(E218*H218,2)</f>
        <v>0</v>
      </c>
      <c r="J218" s="261"/>
      <c r="K218" s="262">
        <f>ROUND(E218*J218,2)</f>
        <v>0</v>
      </c>
      <c r="L218" s="262">
        <v>21</v>
      </c>
      <c r="M218" s="262">
        <f>G218*(1+L218/100)</f>
        <v>0</v>
      </c>
      <c r="N218" s="260">
        <v>3.9199999999999999E-3</v>
      </c>
      <c r="O218" s="260">
        <f>ROUND(E218*N218,2)</f>
        <v>0.01</v>
      </c>
      <c r="P218" s="260">
        <v>0</v>
      </c>
      <c r="Q218" s="260">
        <f>ROUND(E218*P218,2)</f>
        <v>0</v>
      </c>
      <c r="R218" s="262" t="s">
        <v>1279</v>
      </c>
      <c r="S218" s="262" t="s">
        <v>258</v>
      </c>
      <c r="T218" s="263" t="s">
        <v>258</v>
      </c>
      <c r="U218" s="223">
        <v>0.755</v>
      </c>
      <c r="V218" s="223">
        <f>ROUND(E218*U218,2)</f>
        <v>2.27</v>
      </c>
      <c r="W218" s="223"/>
      <c r="X218" s="223" t="s">
        <v>297</v>
      </c>
      <c r="Y218" s="223" t="s">
        <v>261</v>
      </c>
      <c r="Z218" s="212"/>
      <c r="AA218" s="212"/>
      <c r="AB218" s="212"/>
      <c r="AC218" s="212"/>
      <c r="AD218" s="212"/>
      <c r="AE218" s="212"/>
      <c r="AF218" s="212"/>
      <c r="AG218" s="212" t="s">
        <v>298</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5">
        <v>114</v>
      </c>
      <c r="B219" s="236" t="s">
        <v>3112</v>
      </c>
      <c r="C219" s="245" t="s">
        <v>3113</v>
      </c>
      <c r="D219" s="237" t="s">
        <v>1278</v>
      </c>
      <c r="E219" s="238">
        <v>19</v>
      </c>
      <c r="F219" s="239"/>
      <c r="G219" s="240">
        <f>ROUND(E219*F219,2)</f>
        <v>0</v>
      </c>
      <c r="H219" s="239"/>
      <c r="I219" s="240">
        <f>ROUND(E219*H219,2)</f>
        <v>0</v>
      </c>
      <c r="J219" s="239"/>
      <c r="K219" s="240">
        <f>ROUND(E219*J219,2)</f>
        <v>0</v>
      </c>
      <c r="L219" s="240">
        <v>21</v>
      </c>
      <c r="M219" s="240">
        <f>G219*(1+L219/100)</f>
        <v>0</v>
      </c>
      <c r="N219" s="238">
        <v>1.41E-3</v>
      </c>
      <c r="O219" s="238">
        <f>ROUND(E219*N219,2)</f>
        <v>0.03</v>
      </c>
      <c r="P219" s="238">
        <v>0</v>
      </c>
      <c r="Q219" s="238">
        <f>ROUND(E219*P219,2)</f>
        <v>0</v>
      </c>
      <c r="R219" s="240" t="s">
        <v>1279</v>
      </c>
      <c r="S219" s="240" t="s">
        <v>258</v>
      </c>
      <c r="T219" s="241" t="s">
        <v>258</v>
      </c>
      <c r="U219" s="223">
        <v>1.575</v>
      </c>
      <c r="V219" s="223">
        <f>ROUND(E219*U219,2)</f>
        <v>29.93</v>
      </c>
      <c r="W219" s="223"/>
      <c r="X219" s="223" t="s">
        <v>297</v>
      </c>
      <c r="Y219" s="223" t="s">
        <v>261</v>
      </c>
      <c r="Z219" s="212"/>
      <c r="AA219" s="212"/>
      <c r="AB219" s="212"/>
      <c r="AC219" s="212"/>
      <c r="AD219" s="212"/>
      <c r="AE219" s="212"/>
      <c r="AF219" s="212"/>
      <c r="AG219" s="212" t="s">
        <v>298</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6" t="s">
        <v>3114</v>
      </c>
      <c r="D220" s="243"/>
      <c r="E220" s="243"/>
      <c r="F220" s="243"/>
      <c r="G220" s="24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264</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7" t="s">
        <v>3115</v>
      </c>
      <c r="D221" s="225"/>
      <c r="E221" s="226">
        <v>14</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289</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7" t="s">
        <v>3116</v>
      </c>
      <c r="D222" s="225"/>
      <c r="E222" s="226">
        <v>4</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289</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7" t="s">
        <v>3117</v>
      </c>
      <c r="D223" s="225"/>
      <c r="E223" s="226">
        <v>1</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289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57">
        <v>115</v>
      </c>
      <c r="B224" s="258" t="s">
        <v>3118</v>
      </c>
      <c r="C224" s="268" t="s">
        <v>3119</v>
      </c>
      <c r="D224" s="259" t="s">
        <v>1278</v>
      </c>
      <c r="E224" s="260">
        <v>2</v>
      </c>
      <c r="F224" s="261"/>
      <c r="G224" s="262">
        <f>ROUND(E224*F224,2)</f>
        <v>0</v>
      </c>
      <c r="H224" s="261"/>
      <c r="I224" s="262">
        <f>ROUND(E224*H224,2)</f>
        <v>0</v>
      </c>
      <c r="J224" s="261"/>
      <c r="K224" s="262">
        <f>ROUND(E224*J224,2)</f>
        <v>0</v>
      </c>
      <c r="L224" s="262">
        <v>21</v>
      </c>
      <c r="M224" s="262">
        <f>G224*(1+L224/100)</f>
        <v>0</v>
      </c>
      <c r="N224" s="260">
        <v>6.2E-4</v>
      </c>
      <c r="O224" s="260">
        <f>ROUND(E224*N224,2)</f>
        <v>0</v>
      </c>
      <c r="P224" s="260">
        <v>0</v>
      </c>
      <c r="Q224" s="260">
        <f>ROUND(E224*P224,2)</f>
        <v>0</v>
      </c>
      <c r="R224" s="262" t="s">
        <v>1279</v>
      </c>
      <c r="S224" s="262" t="s">
        <v>258</v>
      </c>
      <c r="T224" s="263" t="s">
        <v>258</v>
      </c>
      <c r="U224" s="223">
        <v>2.6</v>
      </c>
      <c r="V224" s="223">
        <f>ROUND(E224*U224,2)</f>
        <v>5.2</v>
      </c>
      <c r="W224" s="223"/>
      <c r="X224" s="223" t="s">
        <v>297</v>
      </c>
      <c r="Y224" s="223" t="s">
        <v>261</v>
      </c>
      <c r="Z224" s="212"/>
      <c r="AA224" s="212"/>
      <c r="AB224" s="212"/>
      <c r="AC224" s="212"/>
      <c r="AD224" s="212"/>
      <c r="AE224" s="212"/>
      <c r="AF224" s="212"/>
      <c r="AG224" s="212" t="s">
        <v>298</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57">
        <v>116</v>
      </c>
      <c r="B225" s="258" t="s">
        <v>3120</v>
      </c>
      <c r="C225" s="268" t="s">
        <v>3121</v>
      </c>
      <c r="D225" s="259" t="s">
        <v>1278</v>
      </c>
      <c r="E225" s="260">
        <v>2</v>
      </c>
      <c r="F225" s="261"/>
      <c r="G225" s="262">
        <f>ROUND(E225*F225,2)</f>
        <v>0</v>
      </c>
      <c r="H225" s="261"/>
      <c r="I225" s="262">
        <f>ROUND(E225*H225,2)</f>
        <v>0</v>
      </c>
      <c r="J225" s="261"/>
      <c r="K225" s="262">
        <f>ROUND(E225*J225,2)</f>
        <v>0</v>
      </c>
      <c r="L225" s="262">
        <v>21</v>
      </c>
      <c r="M225" s="262">
        <f>G225*(1+L225/100)</f>
        <v>0</v>
      </c>
      <c r="N225" s="260">
        <v>1.7000000000000001E-4</v>
      </c>
      <c r="O225" s="260">
        <f>ROUND(E225*N225,2)</f>
        <v>0</v>
      </c>
      <c r="P225" s="260">
        <v>0</v>
      </c>
      <c r="Q225" s="260">
        <f>ROUND(E225*P225,2)</f>
        <v>0</v>
      </c>
      <c r="R225" s="262" t="s">
        <v>1279</v>
      </c>
      <c r="S225" s="262" t="s">
        <v>258</v>
      </c>
      <c r="T225" s="263" t="s">
        <v>258</v>
      </c>
      <c r="U225" s="223">
        <v>2.9</v>
      </c>
      <c r="V225" s="223">
        <f>ROUND(E225*U225,2)</f>
        <v>5.8</v>
      </c>
      <c r="W225" s="223"/>
      <c r="X225" s="223" t="s">
        <v>297</v>
      </c>
      <c r="Y225" s="223" t="s">
        <v>261</v>
      </c>
      <c r="Z225" s="212"/>
      <c r="AA225" s="212"/>
      <c r="AB225" s="212"/>
      <c r="AC225" s="212"/>
      <c r="AD225" s="212"/>
      <c r="AE225" s="212"/>
      <c r="AF225" s="212"/>
      <c r="AG225" s="212" t="s">
        <v>298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57">
        <v>117</v>
      </c>
      <c r="B226" s="258" t="s">
        <v>3122</v>
      </c>
      <c r="C226" s="268" t="s">
        <v>3123</v>
      </c>
      <c r="D226" s="259" t="s">
        <v>1278</v>
      </c>
      <c r="E226" s="260">
        <v>1</v>
      </c>
      <c r="F226" s="261"/>
      <c r="G226" s="262">
        <f>ROUND(E226*F226,2)</f>
        <v>0</v>
      </c>
      <c r="H226" s="261"/>
      <c r="I226" s="262">
        <f>ROUND(E226*H226,2)</f>
        <v>0</v>
      </c>
      <c r="J226" s="261"/>
      <c r="K226" s="262">
        <f>ROUND(E226*J226,2)</f>
        <v>0</v>
      </c>
      <c r="L226" s="262">
        <v>21</v>
      </c>
      <c r="M226" s="262">
        <f>G226*(1+L226/100)</f>
        <v>0</v>
      </c>
      <c r="N226" s="260">
        <v>2.3E-3</v>
      </c>
      <c r="O226" s="260">
        <f>ROUND(E226*N226,2)</f>
        <v>0</v>
      </c>
      <c r="P226" s="260">
        <v>0</v>
      </c>
      <c r="Q226" s="260">
        <f>ROUND(E226*P226,2)</f>
        <v>0</v>
      </c>
      <c r="R226" s="262" t="s">
        <v>1279</v>
      </c>
      <c r="S226" s="262" t="s">
        <v>258</v>
      </c>
      <c r="T226" s="263" t="s">
        <v>258</v>
      </c>
      <c r="U226" s="223">
        <v>0.38</v>
      </c>
      <c r="V226" s="223">
        <f>ROUND(E226*U226,2)</f>
        <v>0.38</v>
      </c>
      <c r="W226" s="223"/>
      <c r="X226" s="223" t="s">
        <v>297</v>
      </c>
      <c r="Y226" s="223" t="s">
        <v>261</v>
      </c>
      <c r="Z226" s="212"/>
      <c r="AA226" s="212"/>
      <c r="AB226" s="212"/>
      <c r="AC226" s="212"/>
      <c r="AD226" s="212"/>
      <c r="AE226" s="212"/>
      <c r="AF226" s="212"/>
      <c r="AG226" s="212" t="s">
        <v>298</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7">
        <v>118</v>
      </c>
      <c r="B227" s="258" t="s">
        <v>2804</v>
      </c>
      <c r="C227" s="268" t="s">
        <v>2805</v>
      </c>
      <c r="D227" s="259" t="s">
        <v>1278</v>
      </c>
      <c r="E227" s="260">
        <v>1</v>
      </c>
      <c r="F227" s="261"/>
      <c r="G227" s="262">
        <f>ROUND(E227*F227,2)</f>
        <v>0</v>
      </c>
      <c r="H227" s="261"/>
      <c r="I227" s="262">
        <f>ROUND(E227*H227,2)</f>
        <v>0</v>
      </c>
      <c r="J227" s="261"/>
      <c r="K227" s="262">
        <f>ROUND(E227*J227,2)</f>
        <v>0</v>
      </c>
      <c r="L227" s="262">
        <v>21</v>
      </c>
      <c r="M227" s="262">
        <f>G227*(1+L227/100)</f>
        <v>0</v>
      </c>
      <c r="N227" s="260">
        <v>2.3E-3</v>
      </c>
      <c r="O227" s="260">
        <f>ROUND(E227*N227,2)</f>
        <v>0</v>
      </c>
      <c r="P227" s="260">
        <v>0</v>
      </c>
      <c r="Q227" s="260">
        <f>ROUND(E227*P227,2)</f>
        <v>0</v>
      </c>
      <c r="R227" s="262" t="s">
        <v>1279</v>
      </c>
      <c r="S227" s="262" t="s">
        <v>258</v>
      </c>
      <c r="T227" s="263" t="s">
        <v>258</v>
      </c>
      <c r="U227" s="223">
        <v>0.38</v>
      </c>
      <c r="V227" s="223">
        <f>ROUND(E227*U227,2)</f>
        <v>0.38</v>
      </c>
      <c r="W227" s="223"/>
      <c r="X227" s="223" t="s">
        <v>297</v>
      </c>
      <c r="Y227" s="223" t="s">
        <v>261</v>
      </c>
      <c r="Z227" s="212"/>
      <c r="AA227" s="212"/>
      <c r="AB227" s="212"/>
      <c r="AC227" s="212"/>
      <c r="AD227" s="212"/>
      <c r="AE227" s="212"/>
      <c r="AF227" s="212"/>
      <c r="AG227" s="212" t="s">
        <v>298</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7">
        <v>119</v>
      </c>
      <c r="B228" s="258" t="s">
        <v>3124</v>
      </c>
      <c r="C228" s="268" t="s">
        <v>3125</v>
      </c>
      <c r="D228" s="259" t="s">
        <v>1278</v>
      </c>
      <c r="E228" s="260">
        <v>2</v>
      </c>
      <c r="F228" s="261"/>
      <c r="G228" s="262">
        <f>ROUND(E228*F228,2)</f>
        <v>0</v>
      </c>
      <c r="H228" s="261"/>
      <c r="I228" s="262">
        <f>ROUND(E228*H228,2)</f>
        <v>0</v>
      </c>
      <c r="J228" s="261"/>
      <c r="K228" s="262">
        <f>ROUND(E228*J228,2)</f>
        <v>0</v>
      </c>
      <c r="L228" s="262">
        <v>21</v>
      </c>
      <c r="M228" s="262">
        <f>G228*(1+L228/100)</f>
        <v>0</v>
      </c>
      <c r="N228" s="260">
        <v>7.2000000000000005E-4</v>
      </c>
      <c r="O228" s="260">
        <f>ROUND(E228*N228,2)</f>
        <v>0</v>
      </c>
      <c r="P228" s="260">
        <v>0</v>
      </c>
      <c r="Q228" s="260">
        <f>ROUND(E228*P228,2)</f>
        <v>0</v>
      </c>
      <c r="R228" s="262" t="s">
        <v>1279</v>
      </c>
      <c r="S228" s="262" t="s">
        <v>258</v>
      </c>
      <c r="T228" s="263" t="s">
        <v>258</v>
      </c>
      <c r="U228" s="223">
        <v>0.50600000000000001</v>
      </c>
      <c r="V228" s="223">
        <f>ROUND(E228*U228,2)</f>
        <v>1.01</v>
      </c>
      <c r="W228" s="223"/>
      <c r="X228" s="223" t="s">
        <v>297</v>
      </c>
      <c r="Y228" s="223" t="s">
        <v>261</v>
      </c>
      <c r="Z228" s="212"/>
      <c r="AA228" s="212"/>
      <c r="AB228" s="212"/>
      <c r="AC228" s="212"/>
      <c r="AD228" s="212"/>
      <c r="AE228" s="212"/>
      <c r="AF228" s="212"/>
      <c r="AG228" s="212" t="s">
        <v>298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7">
        <v>120</v>
      </c>
      <c r="B229" s="258" t="s">
        <v>3126</v>
      </c>
      <c r="C229" s="268" t="s">
        <v>3127</v>
      </c>
      <c r="D229" s="259" t="s">
        <v>1278</v>
      </c>
      <c r="E229" s="260">
        <v>1</v>
      </c>
      <c r="F229" s="261"/>
      <c r="G229" s="262">
        <f>ROUND(E229*F229,2)</f>
        <v>0</v>
      </c>
      <c r="H229" s="261"/>
      <c r="I229" s="262">
        <f>ROUND(E229*H229,2)</f>
        <v>0</v>
      </c>
      <c r="J229" s="261"/>
      <c r="K229" s="262">
        <f>ROUND(E229*J229,2)</f>
        <v>0</v>
      </c>
      <c r="L229" s="262">
        <v>21</v>
      </c>
      <c r="M229" s="262">
        <f>G229*(1+L229/100)</f>
        <v>0</v>
      </c>
      <c r="N229" s="260">
        <v>1.09E-3</v>
      </c>
      <c r="O229" s="260">
        <f>ROUND(E229*N229,2)</f>
        <v>0</v>
      </c>
      <c r="P229" s="260">
        <v>0</v>
      </c>
      <c r="Q229" s="260">
        <f>ROUND(E229*P229,2)</f>
        <v>0</v>
      </c>
      <c r="R229" s="262" t="s">
        <v>1279</v>
      </c>
      <c r="S229" s="262" t="s">
        <v>258</v>
      </c>
      <c r="T229" s="263" t="s">
        <v>258</v>
      </c>
      <c r="U229" s="223">
        <v>0.878</v>
      </c>
      <c r="V229" s="223">
        <f>ROUND(E229*U229,2)</f>
        <v>0.88</v>
      </c>
      <c r="W229" s="223"/>
      <c r="X229" s="223" t="s">
        <v>297</v>
      </c>
      <c r="Y229" s="223" t="s">
        <v>261</v>
      </c>
      <c r="Z229" s="212"/>
      <c r="AA229" s="212"/>
      <c r="AB229" s="212"/>
      <c r="AC229" s="212"/>
      <c r="AD229" s="212"/>
      <c r="AE229" s="212"/>
      <c r="AF229" s="212"/>
      <c r="AG229" s="212" t="s">
        <v>298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7">
        <v>121</v>
      </c>
      <c r="B230" s="258" t="s">
        <v>3128</v>
      </c>
      <c r="C230" s="268" t="s">
        <v>3129</v>
      </c>
      <c r="D230" s="259" t="s">
        <v>368</v>
      </c>
      <c r="E230" s="260">
        <v>3</v>
      </c>
      <c r="F230" s="261"/>
      <c r="G230" s="262">
        <f>ROUND(E230*F230,2)</f>
        <v>0</v>
      </c>
      <c r="H230" s="261"/>
      <c r="I230" s="262">
        <f>ROUND(E230*H230,2)</f>
        <v>0</v>
      </c>
      <c r="J230" s="261"/>
      <c r="K230" s="262">
        <f>ROUND(E230*J230,2)</f>
        <v>0</v>
      </c>
      <c r="L230" s="262">
        <v>21</v>
      </c>
      <c r="M230" s="262">
        <f>G230*(1+L230/100)</f>
        <v>0</v>
      </c>
      <c r="N230" s="260">
        <v>3.0899999999999999E-3</v>
      </c>
      <c r="O230" s="260">
        <f>ROUND(E230*N230,2)</f>
        <v>0.01</v>
      </c>
      <c r="P230" s="260">
        <v>0</v>
      </c>
      <c r="Q230" s="260">
        <f>ROUND(E230*P230,2)</f>
        <v>0</v>
      </c>
      <c r="R230" s="262" t="s">
        <v>1279</v>
      </c>
      <c r="S230" s="262" t="s">
        <v>258</v>
      </c>
      <c r="T230" s="263" t="s">
        <v>258</v>
      </c>
      <c r="U230" s="223">
        <v>1.25</v>
      </c>
      <c r="V230" s="223">
        <f>ROUND(E230*U230,2)</f>
        <v>3.75</v>
      </c>
      <c r="W230" s="223"/>
      <c r="X230" s="223" t="s">
        <v>297</v>
      </c>
      <c r="Y230" s="223" t="s">
        <v>261</v>
      </c>
      <c r="Z230" s="212"/>
      <c r="AA230" s="212"/>
      <c r="AB230" s="212"/>
      <c r="AC230" s="212"/>
      <c r="AD230" s="212"/>
      <c r="AE230" s="212"/>
      <c r="AF230" s="212"/>
      <c r="AG230" s="212" t="s">
        <v>298</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7">
        <v>122</v>
      </c>
      <c r="B231" s="258" t="s">
        <v>3130</v>
      </c>
      <c r="C231" s="268" t="s">
        <v>3131</v>
      </c>
      <c r="D231" s="259" t="s">
        <v>1278</v>
      </c>
      <c r="E231" s="260">
        <v>46</v>
      </c>
      <c r="F231" s="261"/>
      <c r="G231" s="262">
        <f>ROUND(E231*F231,2)</f>
        <v>0</v>
      </c>
      <c r="H231" s="261"/>
      <c r="I231" s="262">
        <f>ROUND(E231*H231,2)</f>
        <v>0</v>
      </c>
      <c r="J231" s="261"/>
      <c r="K231" s="262">
        <f>ROUND(E231*J231,2)</f>
        <v>0</v>
      </c>
      <c r="L231" s="262">
        <v>21</v>
      </c>
      <c r="M231" s="262">
        <f>G231*(1+L231/100)</f>
        <v>0</v>
      </c>
      <c r="N231" s="260">
        <v>2.4000000000000001E-4</v>
      </c>
      <c r="O231" s="260">
        <f>ROUND(E231*N231,2)</f>
        <v>0.01</v>
      </c>
      <c r="P231" s="260">
        <v>0</v>
      </c>
      <c r="Q231" s="260">
        <f>ROUND(E231*P231,2)</f>
        <v>0</v>
      </c>
      <c r="R231" s="262" t="s">
        <v>1279</v>
      </c>
      <c r="S231" s="262" t="s">
        <v>258</v>
      </c>
      <c r="T231" s="263" t="s">
        <v>258</v>
      </c>
      <c r="U231" s="223">
        <v>0.124</v>
      </c>
      <c r="V231" s="223">
        <f>ROUND(E231*U231,2)</f>
        <v>5.7</v>
      </c>
      <c r="W231" s="223"/>
      <c r="X231" s="223" t="s">
        <v>297</v>
      </c>
      <c r="Y231" s="223" t="s">
        <v>261</v>
      </c>
      <c r="Z231" s="212"/>
      <c r="AA231" s="212"/>
      <c r="AB231" s="212"/>
      <c r="AC231" s="212"/>
      <c r="AD231" s="212"/>
      <c r="AE231" s="212"/>
      <c r="AF231" s="212"/>
      <c r="AG231" s="212" t="s">
        <v>298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57">
        <v>123</v>
      </c>
      <c r="B232" s="258" t="s">
        <v>3132</v>
      </c>
      <c r="C232" s="268" t="s">
        <v>3133</v>
      </c>
      <c r="D232" s="259" t="s">
        <v>1278</v>
      </c>
      <c r="E232" s="260">
        <v>1</v>
      </c>
      <c r="F232" s="261"/>
      <c r="G232" s="262">
        <f>ROUND(E232*F232,2)</f>
        <v>0</v>
      </c>
      <c r="H232" s="261"/>
      <c r="I232" s="262">
        <f>ROUND(E232*H232,2)</f>
        <v>0</v>
      </c>
      <c r="J232" s="261"/>
      <c r="K232" s="262">
        <f>ROUND(E232*J232,2)</f>
        <v>0</v>
      </c>
      <c r="L232" s="262">
        <v>21</v>
      </c>
      <c r="M232" s="262">
        <f>G232*(1+L232/100)</f>
        <v>0</v>
      </c>
      <c r="N232" s="260">
        <v>2.4000000000000001E-4</v>
      </c>
      <c r="O232" s="260">
        <f>ROUND(E232*N232,2)</f>
        <v>0</v>
      </c>
      <c r="P232" s="260">
        <v>0</v>
      </c>
      <c r="Q232" s="260">
        <f>ROUND(E232*P232,2)</f>
        <v>0</v>
      </c>
      <c r="R232" s="262" t="s">
        <v>1279</v>
      </c>
      <c r="S232" s="262" t="s">
        <v>258</v>
      </c>
      <c r="T232" s="263" t="s">
        <v>258</v>
      </c>
      <c r="U232" s="223">
        <v>0.124</v>
      </c>
      <c r="V232" s="223">
        <f>ROUND(E232*U232,2)</f>
        <v>0.12</v>
      </c>
      <c r="W232" s="223"/>
      <c r="X232" s="223" t="s">
        <v>297</v>
      </c>
      <c r="Y232" s="223" t="s">
        <v>261</v>
      </c>
      <c r="Z232" s="212"/>
      <c r="AA232" s="212"/>
      <c r="AB232" s="212"/>
      <c r="AC232" s="212"/>
      <c r="AD232" s="212"/>
      <c r="AE232" s="212"/>
      <c r="AF232" s="212"/>
      <c r="AG232" s="212" t="s">
        <v>298</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5">
        <v>124</v>
      </c>
      <c r="B233" s="236" t="s">
        <v>3134</v>
      </c>
      <c r="C233" s="245" t="s">
        <v>3135</v>
      </c>
      <c r="D233" s="237" t="s">
        <v>368</v>
      </c>
      <c r="E233" s="238">
        <v>3</v>
      </c>
      <c r="F233" s="239"/>
      <c r="G233" s="240">
        <f>ROUND(E233*F233,2)</f>
        <v>0</v>
      </c>
      <c r="H233" s="239"/>
      <c r="I233" s="240">
        <f>ROUND(E233*H233,2)</f>
        <v>0</v>
      </c>
      <c r="J233" s="239"/>
      <c r="K233" s="240">
        <f>ROUND(E233*J233,2)</f>
        <v>0</v>
      </c>
      <c r="L233" s="240">
        <v>21</v>
      </c>
      <c r="M233" s="240">
        <f>G233*(1+L233/100)</f>
        <v>0</v>
      </c>
      <c r="N233" s="238">
        <v>1.8000000000000001E-4</v>
      </c>
      <c r="O233" s="238">
        <f>ROUND(E233*N233,2)</f>
        <v>0</v>
      </c>
      <c r="P233" s="238">
        <v>0</v>
      </c>
      <c r="Q233" s="238">
        <f>ROUND(E233*P233,2)</f>
        <v>0</v>
      </c>
      <c r="R233" s="240" t="s">
        <v>1279</v>
      </c>
      <c r="S233" s="240" t="s">
        <v>258</v>
      </c>
      <c r="T233" s="241" t="s">
        <v>258</v>
      </c>
      <c r="U233" s="223">
        <v>0.47599999999999998</v>
      </c>
      <c r="V233" s="223">
        <f>ROUND(E233*U233,2)</f>
        <v>1.43</v>
      </c>
      <c r="W233" s="223"/>
      <c r="X233" s="223" t="s">
        <v>297</v>
      </c>
      <c r="Y233" s="223" t="s">
        <v>261</v>
      </c>
      <c r="Z233" s="212"/>
      <c r="AA233" s="212"/>
      <c r="AB233" s="212"/>
      <c r="AC233" s="212"/>
      <c r="AD233" s="212"/>
      <c r="AE233" s="212"/>
      <c r="AF233" s="212"/>
      <c r="AG233" s="212" t="s">
        <v>298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7" t="s">
        <v>3136</v>
      </c>
      <c r="D234" s="225"/>
      <c r="E234" s="226">
        <v>3</v>
      </c>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289</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5">
        <v>125</v>
      </c>
      <c r="B235" s="236" t="s">
        <v>3137</v>
      </c>
      <c r="C235" s="245" t="s">
        <v>3138</v>
      </c>
      <c r="D235" s="237" t="s">
        <v>368</v>
      </c>
      <c r="E235" s="238">
        <v>23</v>
      </c>
      <c r="F235" s="239"/>
      <c r="G235" s="240">
        <f>ROUND(E235*F235,2)</f>
        <v>0</v>
      </c>
      <c r="H235" s="239"/>
      <c r="I235" s="240">
        <f>ROUND(E235*H235,2)</f>
        <v>0</v>
      </c>
      <c r="J235" s="239"/>
      <c r="K235" s="240">
        <f>ROUND(E235*J235,2)</f>
        <v>0</v>
      </c>
      <c r="L235" s="240">
        <v>21</v>
      </c>
      <c r="M235" s="240">
        <f>G235*(1+L235/100)</f>
        <v>0</v>
      </c>
      <c r="N235" s="238">
        <v>4.0000000000000003E-5</v>
      </c>
      <c r="O235" s="238">
        <f>ROUND(E235*N235,2)</f>
        <v>0</v>
      </c>
      <c r="P235" s="238">
        <v>0</v>
      </c>
      <c r="Q235" s="238">
        <f>ROUND(E235*P235,2)</f>
        <v>0</v>
      </c>
      <c r="R235" s="240" t="s">
        <v>1279</v>
      </c>
      <c r="S235" s="240" t="s">
        <v>258</v>
      </c>
      <c r="T235" s="241" t="s">
        <v>258</v>
      </c>
      <c r="U235" s="223">
        <v>0.44500000000000001</v>
      </c>
      <c r="V235" s="223">
        <f>ROUND(E235*U235,2)</f>
        <v>10.24</v>
      </c>
      <c r="W235" s="223"/>
      <c r="X235" s="223" t="s">
        <v>297</v>
      </c>
      <c r="Y235" s="223" t="s">
        <v>261</v>
      </c>
      <c r="Z235" s="212"/>
      <c r="AA235" s="212"/>
      <c r="AB235" s="212"/>
      <c r="AC235" s="212"/>
      <c r="AD235" s="212"/>
      <c r="AE235" s="212"/>
      <c r="AF235" s="212"/>
      <c r="AG235" s="212" t="s">
        <v>298</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7" t="s">
        <v>3115</v>
      </c>
      <c r="D236" s="225"/>
      <c r="E236" s="226">
        <v>14</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289</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7" t="s">
        <v>3116</v>
      </c>
      <c r="D237" s="225"/>
      <c r="E237" s="226">
        <v>4</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289</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7" t="s">
        <v>3117</v>
      </c>
      <c r="D238" s="225"/>
      <c r="E238" s="226">
        <v>1</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289</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7" t="s">
        <v>3139</v>
      </c>
      <c r="D239" s="225"/>
      <c r="E239" s="226">
        <v>2</v>
      </c>
      <c r="F239" s="223"/>
      <c r="G239" s="223"/>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289</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7" t="s">
        <v>3140</v>
      </c>
      <c r="D240" s="225"/>
      <c r="E240" s="226">
        <v>2</v>
      </c>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289</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126</v>
      </c>
      <c r="B241" s="258" t="s">
        <v>3141</v>
      </c>
      <c r="C241" s="268" t="s">
        <v>3142</v>
      </c>
      <c r="D241" s="259" t="s">
        <v>368</v>
      </c>
      <c r="E241" s="260">
        <v>2</v>
      </c>
      <c r="F241" s="261"/>
      <c r="G241" s="262">
        <f>ROUND(E241*F241,2)</f>
        <v>0</v>
      </c>
      <c r="H241" s="261"/>
      <c r="I241" s="262">
        <f>ROUND(E241*H241,2)</f>
        <v>0</v>
      </c>
      <c r="J241" s="261"/>
      <c r="K241" s="262">
        <f>ROUND(E241*J241,2)</f>
        <v>0</v>
      </c>
      <c r="L241" s="262">
        <v>21</v>
      </c>
      <c r="M241" s="262">
        <f>G241*(1+L241/100)</f>
        <v>0</v>
      </c>
      <c r="N241" s="260">
        <v>1.2999999999999999E-4</v>
      </c>
      <c r="O241" s="260">
        <f>ROUND(E241*N241,2)</f>
        <v>0</v>
      </c>
      <c r="P241" s="260">
        <v>0</v>
      </c>
      <c r="Q241" s="260">
        <f>ROUND(E241*P241,2)</f>
        <v>0</v>
      </c>
      <c r="R241" s="262" t="s">
        <v>1279</v>
      </c>
      <c r="S241" s="262" t="s">
        <v>258</v>
      </c>
      <c r="T241" s="263" t="s">
        <v>258</v>
      </c>
      <c r="U241" s="223">
        <v>0.65500000000000003</v>
      </c>
      <c r="V241" s="223">
        <f>ROUND(E241*U241,2)</f>
        <v>1.31</v>
      </c>
      <c r="W241" s="223"/>
      <c r="X241" s="223" t="s">
        <v>297</v>
      </c>
      <c r="Y241" s="223" t="s">
        <v>261</v>
      </c>
      <c r="Z241" s="212"/>
      <c r="AA241" s="212"/>
      <c r="AB241" s="212"/>
      <c r="AC241" s="212"/>
      <c r="AD241" s="212"/>
      <c r="AE241" s="212"/>
      <c r="AF241" s="212"/>
      <c r="AG241" s="212" t="s">
        <v>298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57">
        <v>127</v>
      </c>
      <c r="B242" s="258" t="s">
        <v>3143</v>
      </c>
      <c r="C242" s="268" t="s">
        <v>3144</v>
      </c>
      <c r="D242" s="259" t="s">
        <v>368</v>
      </c>
      <c r="E242" s="260">
        <v>2</v>
      </c>
      <c r="F242" s="261"/>
      <c r="G242" s="262">
        <f>ROUND(E242*F242,2)</f>
        <v>0</v>
      </c>
      <c r="H242" s="261"/>
      <c r="I242" s="262">
        <f>ROUND(E242*H242,2)</f>
        <v>0</v>
      </c>
      <c r="J242" s="261"/>
      <c r="K242" s="262">
        <f>ROUND(E242*J242,2)</f>
        <v>0</v>
      </c>
      <c r="L242" s="262">
        <v>21</v>
      </c>
      <c r="M242" s="262">
        <f>G242*(1+L242/100)</f>
        <v>0</v>
      </c>
      <c r="N242" s="260">
        <v>2.0000000000000002E-5</v>
      </c>
      <c r="O242" s="260">
        <f>ROUND(E242*N242,2)</f>
        <v>0</v>
      </c>
      <c r="P242" s="260">
        <v>0</v>
      </c>
      <c r="Q242" s="260">
        <f>ROUND(E242*P242,2)</f>
        <v>0</v>
      </c>
      <c r="R242" s="262" t="s">
        <v>1279</v>
      </c>
      <c r="S242" s="262" t="s">
        <v>258</v>
      </c>
      <c r="T242" s="263" t="s">
        <v>258</v>
      </c>
      <c r="U242" s="223">
        <v>0.16800000000000001</v>
      </c>
      <c r="V242" s="223">
        <f>ROUND(E242*U242,2)</f>
        <v>0.34</v>
      </c>
      <c r="W242" s="223"/>
      <c r="X242" s="223" t="s">
        <v>297</v>
      </c>
      <c r="Y242" s="223" t="s">
        <v>261</v>
      </c>
      <c r="Z242" s="212"/>
      <c r="AA242" s="212"/>
      <c r="AB242" s="212"/>
      <c r="AC242" s="212"/>
      <c r="AD242" s="212"/>
      <c r="AE242" s="212"/>
      <c r="AF242" s="212"/>
      <c r="AG242" s="212" t="s">
        <v>298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33.75" outlineLevel="1" x14ac:dyDescent="0.2">
      <c r="A243" s="257">
        <v>128</v>
      </c>
      <c r="B243" s="258" t="s">
        <v>3145</v>
      </c>
      <c r="C243" s="268" t="s">
        <v>3146</v>
      </c>
      <c r="D243" s="259" t="s">
        <v>368</v>
      </c>
      <c r="E243" s="260">
        <v>1</v>
      </c>
      <c r="F243" s="261"/>
      <c r="G243" s="262">
        <f>ROUND(E243*F243,2)</f>
        <v>0</v>
      </c>
      <c r="H243" s="261"/>
      <c r="I243" s="262">
        <f>ROUND(E243*H243,2)</f>
        <v>0</v>
      </c>
      <c r="J243" s="261"/>
      <c r="K243" s="262">
        <f>ROUND(E243*J243,2)</f>
        <v>0</v>
      </c>
      <c r="L243" s="262">
        <v>21</v>
      </c>
      <c r="M243" s="262">
        <f>G243*(1+L243/100)</f>
        <v>0</v>
      </c>
      <c r="N243" s="260">
        <v>2.7999999999999998E-4</v>
      </c>
      <c r="O243" s="260">
        <f>ROUND(E243*N243,2)</f>
        <v>0</v>
      </c>
      <c r="P243" s="260">
        <v>0</v>
      </c>
      <c r="Q243" s="260">
        <f>ROUND(E243*P243,2)</f>
        <v>0</v>
      </c>
      <c r="R243" s="262" t="s">
        <v>1279</v>
      </c>
      <c r="S243" s="262" t="s">
        <v>258</v>
      </c>
      <c r="T243" s="263" t="s">
        <v>258</v>
      </c>
      <c r="U243" s="223">
        <v>0.246</v>
      </c>
      <c r="V243" s="223">
        <f>ROUND(E243*U243,2)</f>
        <v>0.25</v>
      </c>
      <c r="W243" s="223"/>
      <c r="X243" s="223" t="s">
        <v>297</v>
      </c>
      <c r="Y243" s="223" t="s">
        <v>261</v>
      </c>
      <c r="Z243" s="212"/>
      <c r="AA243" s="212"/>
      <c r="AB243" s="212"/>
      <c r="AC243" s="212"/>
      <c r="AD243" s="212"/>
      <c r="AE243" s="212"/>
      <c r="AF243" s="212"/>
      <c r="AG243" s="212" t="s">
        <v>298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57">
        <v>129</v>
      </c>
      <c r="B244" s="258" t="s">
        <v>3147</v>
      </c>
      <c r="C244" s="268" t="s">
        <v>3148</v>
      </c>
      <c r="D244" s="259" t="s">
        <v>368</v>
      </c>
      <c r="E244" s="260">
        <v>6</v>
      </c>
      <c r="F244" s="261"/>
      <c r="G244" s="262">
        <f>ROUND(E244*F244,2)</f>
        <v>0</v>
      </c>
      <c r="H244" s="261"/>
      <c r="I244" s="262">
        <f>ROUND(E244*H244,2)</f>
        <v>0</v>
      </c>
      <c r="J244" s="261"/>
      <c r="K244" s="262">
        <f>ROUND(E244*J244,2)</f>
        <v>0</v>
      </c>
      <c r="L244" s="262">
        <v>21</v>
      </c>
      <c r="M244" s="262">
        <f>G244*(1+L244/100)</f>
        <v>0</v>
      </c>
      <c r="N244" s="260">
        <v>6.9999999999999999E-4</v>
      </c>
      <c r="O244" s="260">
        <f>ROUND(E244*N244,2)</f>
        <v>0</v>
      </c>
      <c r="P244" s="260">
        <v>0</v>
      </c>
      <c r="Q244" s="260">
        <f>ROUND(E244*P244,2)</f>
        <v>0</v>
      </c>
      <c r="R244" s="262"/>
      <c r="S244" s="262" t="s">
        <v>649</v>
      </c>
      <c r="T244" s="263" t="s">
        <v>258</v>
      </c>
      <c r="U244" s="223">
        <v>0.37</v>
      </c>
      <c r="V244" s="223">
        <f>ROUND(E244*U244,2)</f>
        <v>2.2200000000000002</v>
      </c>
      <c r="W244" s="223"/>
      <c r="X244" s="223" t="s">
        <v>297</v>
      </c>
      <c r="Y244" s="223" t="s">
        <v>261</v>
      </c>
      <c r="Z244" s="212"/>
      <c r="AA244" s="212"/>
      <c r="AB244" s="212"/>
      <c r="AC244" s="212"/>
      <c r="AD244" s="212"/>
      <c r="AE244" s="212"/>
      <c r="AF244" s="212"/>
      <c r="AG244" s="212" t="s">
        <v>298</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57">
        <v>130</v>
      </c>
      <c r="B245" s="258" t="s">
        <v>3149</v>
      </c>
      <c r="C245" s="268" t="s">
        <v>3150</v>
      </c>
      <c r="D245" s="259" t="s">
        <v>368</v>
      </c>
      <c r="E245" s="260">
        <v>3</v>
      </c>
      <c r="F245" s="261"/>
      <c r="G245" s="262">
        <f>ROUND(E245*F245,2)</f>
        <v>0</v>
      </c>
      <c r="H245" s="261"/>
      <c r="I245" s="262">
        <f>ROUND(E245*H245,2)</f>
        <v>0</v>
      </c>
      <c r="J245" s="261"/>
      <c r="K245" s="262">
        <f>ROUND(E245*J245,2)</f>
        <v>0</v>
      </c>
      <c r="L245" s="262">
        <v>21</v>
      </c>
      <c r="M245" s="262">
        <f>G245*(1+L245/100)</f>
        <v>0</v>
      </c>
      <c r="N245" s="260">
        <v>1.2999999999999999E-3</v>
      </c>
      <c r="O245" s="260">
        <f>ROUND(E245*N245,2)</f>
        <v>0</v>
      </c>
      <c r="P245" s="260">
        <v>0</v>
      </c>
      <c r="Q245" s="260">
        <f>ROUND(E245*P245,2)</f>
        <v>0</v>
      </c>
      <c r="R245" s="262" t="s">
        <v>461</v>
      </c>
      <c r="S245" s="262" t="s">
        <v>258</v>
      </c>
      <c r="T245" s="263" t="s">
        <v>258</v>
      </c>
      <c r="U245" s="223">
        <v>0</v>
      </c>
      <c r="V245" s="223">
        <f>ROUND(E245*U245,2)</f>
        <v>0</v>
      </c>
      <c r="W245" s="223"/>
      <c r="X245" s="223" t="s">
        <v>462</v>
      </c>
      <c r="Y245" s="223" t="s">
        <v>261</v>
      </c>
      <c r="Z245" s="212"/>
      <c r="AA245" s="212"/>
      <c r="AB245" s="212"/>
      <c r="AC245" s="212"/>
      <c r="AD245" s="212"/>
      <c r="AE245" s="212"/>
      <c r="AF245" s="212"/>
      <c r="AG245" s="212" t="s">
        <v>463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57">
        <v>131</v>
      </c>
      <c r="B246" s="258" t="s">
        <v>3151</v>
      </c>
      <c r="C246" s="268" t="s">
        <v>3152</v>
      </c>
      <c r="D246" s="259" t="s">
        <v>368</v>
      </c>
      <c r="E246" s="260">
        <v>2</v>
      </c>
      <c r="F246" s="261"/>
      <c r="G246" s="262">
        <f>ROUND(E246*F246,2)</f>
        <v>0</v>
      </c>
      <c r="H246" s="261"/>
      <c r="I246" s="262">
        <f>ROUND(E246*H246,2)</f>
        <v>0</v>
      </c>
      <c r="J246" s="261"/>
      <c r="K246" s="262">
        <f>ROUND(E246*J246,2)</f>
        <v>0</v>
      </c>
      <c r="L246" s="262">
        <v>21</v>
      </c>
      <c r="M246" s="262">
        <f>G246*(1+L246/100)</f>
        <v>0</v>
      </c>
      <c r="N246" s="260">
        <v>1E-3</v>
      </c>
      <c r="O246" s="260">
        <f>ROUND(E246*N246,2)</f>
        <v>0</v>
      </c>
      <c r="P246" s="260">
        <v>0</v>
      </c>
      <c r="Q246" s="260">
        <f>ROUND(E246*P246,2)</f>
        <v>0</v>
      </c>
      <c r="R246" s="262" t="s">
        <v>461</v>
      </c>
      <c r="S246" s="262" t="s">
        <v>258</v>
      </c>
      <c r="T246" s="263" t="s">
        <v>258</v>
      </c>
      <c r="U246" s="223">
        <v>0</v>
      </c>
      <c r="V246" s="223">
        <f>ROUND(E246*U246,2)</f>
        <v>0</v>
      </c>
      <c r="W246" s="223"/>
      <c r="X246" s="223" t="s">
        <v>462</v>
      </c>
      <c r="Y246" s="223" t="s">
        <v>261</v>
      </c>
      <c r="Z246" s="212"/>
      <c r="AA246" s="212"/>
      <c r="AB246" s="212"/>
      <c r="AC246" s="212"/>
      <c r="AD246" s="212"/>
      <c r="AE246" s="212"/>
      <c r="AF246" s="212"/>
      <c r="AG246" s="212" t="s">
        <v>463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2.5" outlineLevel="1" x14ac:dyDescent="0.2">
      <c r="A247" s="257">
        <v>132</v>
      </c>
      <c r="B247" s="258" t="s">
        <v>3153</v>
      </c>
      <c r="C247" s="268" t="s">
        <v>3154</v>
      </c>
      <c r="D247" s="259" t="s">
        <v>368</v>
      </c>
      <c r="E247" s="260">
        <v>18</v>
      </c>
      <c r="F247" s="261"/>
      <c r="G247" s="262">
        <f>ROUND(E247*F247,2)</f>
        <v>0</v>
      </c>
      <c r="H247" s="261"/>
      <c r="I247" s="262">
        <f>ROUND(E247*H247,2)</f>
        <v>0</v>
      </c>
      <c r="J247" s="261"/>
      <c r="K247" s="262">
        <f>ROUND(E247*J247,2)</f>
        <v>0</v>
      </c>
      <c r="L247" s="262">
        <v>21</v>
      </c>
      <c r="M247" s="262">
        <f>G247*(1+L247/100)</f>
        <v>0</v>
      </c>
      <c r="N247" s="260">
        <v>1E-3</v>
      </c>
      <c r="O247" s="260">
        <f>ROUND(E247*N247,2)</f>
        <v>0.02</v>
      </c>
      <c r="P247" s="260">
        <v>0</v>
      </c>
      <c r="Q247" s="260">
        <f>ROUND(E247*P247,2)</f>
        <v>0</v>
      </c>
      <c r="R247" s="262" t="s">
        <v>461</v>
      </c>
      <c r="S247" s="262" t="s">
        <v>258</v>
      </c>
      <c r="T247" s="263" t="s">
        <v>258</v>
      </c>
      <c r="U247" s="223">
        <v>0</v>
      </c>
      <c r="V247" s="223">
        <f>ROUND(E247*U247,2)</f>
        <v>0</v>
      </c>
      <c r="W247" s="223"/>
      <c r="X247" s="223" t="s">
        <v>462</v>
      </c>
      <c r="Y247" s="223" t="s">
        <v>261</v>
      </c>
      <c r="Z247" s="212"/>
      <c r="AA247" s="212"/>
      <c r="AB247" s="212"/>
      <c r="AC247" s="212"/>
      <c r="AD247" s="212"/>
      <c r="AE247" s="212"/>
      <c r="AF247" s="212"/>
      <c r="AG247" s="212" t="s">
        <v>463</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133</v>
      </c>
      <c r="B248" s="258" t="s">
        <v>3155</v>
      </c>
      <c r="C248" s="268" t="s">
        <v>3156</v>
      </c>
      <c r="D248" s="259" t="s">
        <v>368</v>
      </c>
      <c r="E248" s="260">
        <v>1</v>
      </c>
      <c r="F248" s="261"/>
      <c r="G248" s="262">
        <f>ROUND(E248*F248,2)</f>
        <v>0</v>
      </c>
      <c r="H248" s="261"/>
      <c r="I248" s="262">
        <f>ROUND(E248*H248,2)</f>
        <v>0</v>
      </c>
      <c r="J248" s="261"/>
      <c r="K248" s="262">
        <f>ROUND(E248*J248,2)</f>
        <v>0</v>
      </c>
      <c r="L248" s="262">
        <v>21</v>
      </c>
      <c r="M248" s="262">
        <f>G248*(1+L248/100)</f>
        <v>0</v>
      </c>
      <c r="N248" s="260">
        <v>1E-3</v>
      </c>
      <c r="O248" s="260">
        <f>ROUND(E248*N248,2)</f>
        <v>0</v>
      </c>
      <c r="P248" s="260">
        <v>0</v>
      </c>
      <c r="Q248" s="260">
        <f>ROUND(E248*P248,2)</f>
        <v>0</v>
      </c>
      <c r="R248" s="262"/>
      <c r="S248" s="262" t="s">
        <v>649</v>
      </c>
      <c r="T248" s="263" t="s">
        <v>259</v>
      </c>
      <c r="U248" s="223">
        <v>0</v>
      </c>
      <c r="V248" s="223">
        <f>ROUND(E248*U248,2)</f>
        <v>0</v>
      </c>
      <c r="W248" s="223"/>
      <c r="X248" s="223" t="s">
        <v>462</v>
      </c>
      <c r="Y248" s="223" t="s">
        <v>261</v>
      </c>
      <c r="Z248" s="212"/>
      <c r="AA248" s="212"/>
      <c r="AB248" s="212"/>
      <c r="AC248" s="212"/>
      <c r="AD248" s="212"/>
      <c r="AE248" s="212"/>
      <c r="AF248" s="212"/>
      <c r="AG248" s="212" t="s">
        <v>463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57">
        <v>134</v>
      </c>
      <c r="B249" s="258" t="s">
        <v>3157</v>
      </c>
      <c r="C249" s="268" t="s">
        <v>3158</v>
      </c>
      <c r="D249" s="259" t="s">
        <v>368</v>
      </c>
      <c r="E249" s="260">
        <v>3</v>
      </c>
      <c r="F249" s="261"/>
      <c r="G249" s="262">
        <f>ROUND(E249*F249,2)</f>
        <v>0</v>
      </c>
      <c r="H249" s="261"/>
      <c r="I249" s="262">
        <f>ROUND(E249*H249,2)</f>
        <v>0</v>
      </c>
      <c r="J249" s="261"/>
      <c r="K249" s="262">
        <f>ROUND(E249*J249,2)</f>
        <v>0</v>
      </c>
      <c r="L249" s="262">
        <v>21</v>
      </c>
      <c r="M249" s="262">
        <f>G249*(1+L249/100)</f>
        <v>0</v>
      </c>
      <c r="N249" s="260">
        <v>1.64E-3</v>
      </c>
      <c r="O249" s="260">
        <f>ROUND(E249*N249,2)</f>
        <v>0</v>
      </c>
      <c r="P249" s="260">
        <v>0</v>
      </c>
      <c r="Q249" s="260">
        <f>ROUND(E249*P249,2)</f>
        <v>0</v>
      </c>
      <c r="R249" s="262" t="s">
        <v>461</v>
      </c>
      <c r="S249" s="262" t="s">
        <v>258</v>
      </c>
      <c r="T249" s="263" t="s">
        <v>258</v>
      </c>
      <c r="U249" s="223">
        <v>0</v>
      </c>
      <c r="V249" s="223">
        <f>ROUND(E249*U249,2)</f>
        <v>0</v>
      </c>
      <c r="W249" s="223"/>
      <c r="X249" s="223" t="s">
        <v>462</v>
      </c>
      <c r="Y249" s="223" t="s">
        <v>261</v>
      </c>
      <c r="Z249" s="212"/>
      <c r="AA249" s="212"/>
      <c r="AB249" s="212"/>
      <c r="AC249" s="212"/>
      <c r="AD249" s="212"/>
      <c r="AE249" s="212"/>
      <c r="AF249" s="212"/>
      <c r="AG249" s="212" t="s">
        <v>463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57">
        <v>135</v>
      </c>
      <c r="B250" s="258" t="s">
        <v>3159</v>
      </c>
      <c r="C250" s="268" t="s">
        <v>3160</v>
      </c>
      <c r="D250" s="259" t="s">
        <v>368</v>
      </c>
      <c r="E250" s="260">
        <v>2</v>
      </c>
      <c r="F250" s="261"/>
      <c r="G250" s="262">
        <f>ROUND(E250*F250,2)</f>
        <v>0</v>
      </c>
      <c r="H250" s="261"/>
      <c r="I250" s="262">
        <f>ROUND(E250*H250,2)</f>
        <v>0</v>
      </c>
      <c r="J250" s="261"/>
      <c r="K250" s="262">
        <f>ROUND(E250*J250,2)</f>
        <v>0</v>
      </c>
      <c r="L250" s="262">
        <v>21</v>
      </c>
      <c r="M250" s="262">
        <f>G250*(1+L250/100)</f>
        <v>0</v>
      </c>
      <c r="N250" s="260">
        <v>0</v>
      </c>
      <c r="O250" s="260">
        <f>ROUND(E250*N250,2)</f>
        <v>0</v>
      </c>
      <c r="P250" s="260">
        <v>0</v>
      </c>
      <c r="Q250" s="260">
        <f>ROUND(E250*P250,2)</f>
        <v>0</v>
      </c>
      <c r="R250" s="262" t="s">
        <v>461</v>
      </c>
      <c r="S250" s="262" t="s">
        <v>258</v>
      </c>
      <c r="T250" s="263" t="s">
        <v>258</v>
      </c>
      <c r="U250" s="223">
        <v>0</v>
      </c>
      <c r="V250" s="223">
        <f>ROUND(E250*U250,2)</f>
        <v>0</v>
      </c>
      <c r="W250" s="223"/>
      <c r="X250" s="223" t="s">
        <v>462</v>
      </c>
      <c r="Y250" s="223" t="s">
        <v>261</v>
      </c>
      <c r="Z250" s="212"/>
      <c r="AA250" s="212"/>
      <c r="AB250" s="212"/>
      <c r="AC250" s="212"/>
      <c r="AD250" s="212"/>
      <c r="AE250" s="212"/>
      <c r="AF250" s="212"/>
      <c r="AG250" s="212" t="s">
        <v>463</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7">
        <v>136</v>
      </c>
      <c r="B251" s="258" t="s">
        <v>3161</v>
      </c>
      <c r="C251" s="268" t="s">
        <v>3162</v>
      </c>
      <c r="D251" s="259" t="s">
        <v>368</v>
      </c>
      <c r="E251" s="260">
        <v>10</v>
      </c>
      <c r="F251" s="261"/>
      <c r="G251" s="262">
        <f>ROUND(E251*F251,2)</f>
        <v>0</v>
      </c>
      <c r="H251" s="261"/>
      <c r="I251" s="262">
        <f>ROUND(E251*H251,2)</f>
        <v>0</v>
      </c>
      <c r="J251" s="261"/>
      <c r="K251" s="262">
        <f>ROUND(E251*J251,2)</f>
        <v>0</v>
      </c>
      <c r="L251" s="262">
        <v>21</v>
      </c>
      <c r="M251" s="262">
        <f>G251*(1+L251/100)</f>
        <v>0</v>
      </c>
      <c r="N251" s="260">
        <v>2.5000000000000001E-3</v>
      </c>
      <c r="O251" s="260">
        <f>ROUND(E251*N251,2)</f>
        <v>0.03</v>
      </c>
      <c r="P251" s="260">
        <v>0</v>
      </c>
      <c r="Q251" s="260">
        <f>ROUND(E251*P251,2)</f>
        <v>0</v>
      </c>
      <c r="R251" s="262" t="s">
        <v>461</v>
      </c>
      <c r="S251" s="262" t="s">
        <v>258</v>
      </c>
      <c r="T251" s="263" t="s">
        <v>258</v>
      </c>
      <c r="U251" s="223">
        <v>0</v>
      </c>
      <c r="V251" s="223">
        <f>ROUND(E251*U251,2)</f>
        <v>0</v>
      </c>
      <c r="W251" s="223"/>
      <c r="X251" s="223" t="s">
        <v>462</v>
      </c>
      <c r="Y251" s="223" t="s">
        <v>261</v>
      </c>
      <c r="Z251" s="212"/>
      <c r="AA251" s="212"/>
      <c r="AB251" s="212"/>
      <c r="AC251" s="212"/>
      <c r="AD251" s="212"/>
      <c r="AE251" s="212"/>
      <c r="AF251" s="212"/>
      <c r="AG251" s="212" t="s">
        <v>463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57">
        <v>137</v>
      </c>
      <c r="B252" s="258" t="s">
        <v>3163</v>
      </c>
      <c r="C252" s="268" t="s">
        <v>3164</v>
      </c>
      <c r="D252" s="259" t="s">
        <v>368</v>
      </c>
      <c r="E252" s="260">
        <v>1</v>
      </c>
      <c r="F252" s="261"/>
      <c r="G252" s="262">
        <f>ROUND(E252*F252,2)</f>
        <v>0</v>
      </c>
      <c r="H252" s="261"/>
      <c r="I252" s="262">
        <f>ROUND(E252*H252,2)</f>
        <v>0</v>
      </c>
      <c r="J252" s="261"/>
      <c r="K252" s="262">
        <f>ROUND(E252*J252,2)</f>
        <v>0</v>
      </c>
      <c r="L252" s="262">
        <v>21</v>
      </c>
      <c r="M252" s="262">
        <f>G252*(1+L252/100)</f>
        <v>0</v>
      </c>
      <c r="N252" s="260">
        <v>2.5000000000000001E-3</v>
      </c>
      <c r="O252" s="260">
        <f>ROUND(E252*N252,2)</f>
        <v>0</v>
      </c>
      <c r="P252" s="260">
        <v>0</v>
      </c>
      <c r="Q252" s="260">
        <f>ROUND(E252*P252,2)</f>
        <v>0</v>
      </c>
      <c r="R252" s="262"/>
      <c r="S252" s="262" t="s">
        <v>649</v>
      </c>
      <c r="T252" s="263" t="s">
        <v>259</v>
      </c>
      <c r="U252" s="223">
        <v>0</v>
      </c>
      <c r="V252" s="223">
        <f>ROUND(E252*U252,2)</f>
        <v>0</v>
      </c>
      <c r="W252" s="223"/>
      <c r="X252" s="223" t="s">
        <v>462</v>
      </c>
      <c r="Y252" s="223" t="s">
        <v>261</v>
      </c>
      <c r="Z252" s="212"/>
      <c r="AA252" s="212"/>
      <c r="AB252" s="212"/>
      <c r="AC252" s="212"/>
      <c r="AD252" s="212"/>
      <c r="AE252" s="212"/>
      <c r="AF252" s="212"/>
      <c r="AG252" s="212" t="s">
        <v>463</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57">
        <v>138</v>
      </c>
      <c r="B253" s="258" t="s">
        <v>3165</v>
      </c>
      <c r="C253" s="268" t="s">
        <v>3166</v>
      </c>
      <c r="D253" s="259" t="s">
        <v>368</v>
      </c>
      <c r="E253" s="260">
        <v>2</v>
      </c>
      <c r="F253" s="261"/>
      <c r="G253" s="262">
        <f>ROUND(E253*F253,2)</f>
        <v>0</v>
      </c>
      <c r="H253" s="261"/>
      <c r="I253" s="262">
        <f>ROUND(E253*H253,2)</f>
        <v>0</v>
      </c>
      <c r="J253" s="261"/>
      <c r="K253" s="262">
        <f>ROUND(E253*J253,2)</f>
        <v>0</v>
      </c>
      <c r="L253" s="262">
        <v>21</v>
      </c>
      <c r="M253" s="262">
        <f>G253*(1+L253/100)</f>
        <v>0</v>
      </c>
      <c r="N253" s="260">
        <v>6.0000000000000001E-3</v>
      </c>
      <c r="O253" s="260">
        <f>ROUND(E253*N253,2)</f>
        <v>0.01</v>
      </c>
      <c r="P253" s="260">
        <v>0</v>
      </c>
      <c r="Q253" s="260">
        <f>ROUND(E253*P253,2)</f>
        <v>0</v>
      </c>
      <c r="R253" s="262" t="s">
        <v>461</v>
      </c>
      <c r="S253" s="262" t="s">
        <v>258</v>
      </c>
      <c r="T253" s="263" t="s">
        <v>258</v>
      </c>
      <c r="U253" s="223">
        <v>0</v>
      </c>
      <c r="V253" s="223">
        <f>ROUND(E253*U253,2)</f>
        <v>0</v>
      </c>
      <c r="W253" s="223"/>
      <c r="X253" s="223" t="s">
        <v>462</v>
      </c>
      <c r="Y253" s="223" t="s">
        <v>261</v>
      </c>
      <c r="Z253" s="212"/>
      <c r="AA253" s="212"/>
      <c r="AB253" s="212"/>
      <c r="AC253" s="212"/>
      <c r="AD253" s="212"/>
      <c r="AE253" s="212"/>
      <c r="AF253" s="212"/>
      <c r="AG253" s="212" t="s">
        <v>463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1" x14ac:dyDescent="0.2">
      <c r="A254" s="257">
        <v>139</v>
      </c>
      <c r="B254" s="258" t="s">
        <v>3167</v>
      </c>
      <c r="C254" s="268" t="s">
        <v>3168</v>
      </c>
      <c r="D254" s="259" t="s">
        <v>368</v>
      </c>
      <c r="E254" s="260">
        <v>1</v>
      </c>
      <c r="F254" s="261"/>
      <c r="G254" s="262">
        <f>ROUND(E254*F254,2)</f>
        <v>0</v>
      </c>
      <c r="H254" s="261"/>
      <c r="I254" s="262">
        <f>ROUND(E254*H254,2)</f>
        <v>0</v>
      </c>
      <c r="J254" s="261"/>
      <c r="K254" s="262">
        <f>ROUND(E254*J254,2)</f>
        <v>0</v>
      </c>
      <c r="L254" s="262">
        <v>21</v>
      </c>
      <c r="M254" s="262">
        <f>G254*(1+L254/100)</f>
        <v>0</v>
      </c>
      <c r="N254" s="260">
        <v>8.6999999999999994E-3</v>
      </c>
      <c r="O254" s="260">
        <f>ROUND(E254*N254,2)</f>
        <v>0.01</v>
      </c>
      <c r="P254" s="260">
        <v>0</v>
      </c>
      <c r="Q254" s="260">
        <f>ROUND(E254*P254,2)</f>
        <v>0</v>
      </c>
      <c r="R254" s="262" t="s">
        <v>461</v>
      </c>
      <c r="S254" s="262" t="s">
        <v>258</v>
      </c>
      <c r="T254" s="263" t="s">
        <v>258</v>
      </c>
      <c r="U254" s="223">
        <v>0</v>
      </c>
      <c r="V254" s="223">
        <f>ROUND(E254*U254,2)</f>
        <v>0</v>
      </c>
      <c r="W254" s="223"/>
      <c r="X254" s="223" t="s">
        <v>462</v>
      </c>
      <c r="Y254" s="223" t="s">
        <v>261</v>
      </c>
      <c r="Z254" s="212"/>
      <c r="AA254" s="212"/>
      <c r="AB254" s="212"/>
      <c r="AC254" s="212"/>
      <c r="AD254" s="212"/>
      <c r="AE254" s="212"/>
      <c r="AF254" s="212"/>
      <c r="AG254" s="212" t="s">
        <v>463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57">
        <v>140</v>
      </c>
      <c r="B255" s="258" t="s">
        <v>3169</v>
      </c>
      <c r="C255" s="268" t="s">
        <v>3170</v>
      </c>
      <c r="D255" s="259" t="s">
        <v>368</v>
      </c>
      <c r="E255" s="260">
        <v>2</v>
      </c>
      <c r="F255" s="261"/>
      <c r="G255" s="262">
        <f>ROUND(E255*F255,2)</f>
        <v>0</v>
      </c>
      <c r="H255" s="261"/>
      <c r="I255" s="262">
        <f>ROUND(E255*H255,2)</f>
        <v>0</v>
      </c>
      <c r="J255" s="261"/>
      <c r="K255" s="262">
        <f>ROUND(E255*J255,2)</f>
        <v>0</v>
      </c>
      <c r="L255" s="262">
        <v>21</v>
      </c>
      <c r="M255" s="262">
        <f>G255*(1+L255/100)</f>
        <v>0</v>
      </c>
      <c r="N255" s="260">
        <v>1.2999999999999999E-2</v>
      </c>
      <c r="O255" s="260">
        <f>ROUND(E255*N255,2)</f>
        <v>0.03</v>
      </c>
      <c r="P255" s="260">
        <v>0</v>
      </c>
      <c r="Q255" s="260">
        <f>ROUND(E255*P255,2)</f>
        <v>0</v>
      </c>
      <c r="R255" s="262" t="s">
        <v>461</v>
      </c>
      <c r="S255" s="262" t="s">
        <v>258</v>
      </c>
      <c r="T255" s="263" t="s">
        <v>258</v>
      </c>
      <c r="U255" s="223">
        <v>0</v>
      </c>
      <c r="V255" s="223">
        <f>ROUND(E255*U255,2)</f>
        <v>0</v>
      </c>
      <c r="W255" s="223"/>
      <c r="X255" s="223" t="s">
        <v>462</v>
      </c>
      <c r="Y255" s="223" t="s">
        <v>261</v>
      </c>
      <c r="Z255" s="212"/>
      <c r="AA255" s="212"/>
      <c r="AB255" s="212"/>
      <c r="AC255" s="212"/>
      <c r="AD255" s="212"/>
      <c r="AE255" s="212"/>
      <c r="AF255" s="212"/>
      <c r="AG255" s="212" t="s">
        <v>463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57">
        <v>141</v>
      </c>
      <c r="B256" s="258" t="s">
        <v>3171</v>
      </c>
      <c r="C256" s="268" t="s">
        <v>3172</v>
      </c>
      <c r="D256" s="259" t="s">
        <v>368</v>
      </c>
      <c r="E256" s="260">
        <v>2</v>
      </c>
      <c r="F256" s="261"/>
      <c r="G256" s="262">
        <f>ROUND(E256*F256,2)</f>
        <v>0</v>
      </c>
      <c r="H256" s="261"/>
      <c r="I256" s="262">
        <f>ROUND(E256*H256,2)</f>
        <v>0</v>
      </c>
      <c r="J256" s="261"/>
      <c r="K256" s="262">
        <f>ROUND(E256*J256,2)</f>
        <v>0</v>
      </c>
      <c r="L256" s="262">
        <v>21</v>
      </c>
      <c r="M256" s="262">
        <f>G256*(1+L256/100)</f>
        <v>0</v>
      </c>
      <c r="N256" s="260">
        <v>1.0999999999999999E-2</v>
      </c>
      <c r="O256" s="260">
        <f>ROUND(E256*N256,2)</f>
        <v>0.02</v>
      </c>
      <c r="P256" s="260">
        <v>0</v>
      </c>
      <c r="Q256" s="260">
        <f>ROUND(E256*P256,2)</f>
        <v>0</v>
      </c>
      <c r="R256" s="262" t="s">
        <v>461</v>
      </c>
      <c r="S256" s="262" t="s">
        <v>258</v>
      </c>
      <c r="T256" s="263" t="s">
        <v>258</v>
      </c>
      <c r="U256" s="223">
        <v>0</v>
      </c>
      <c r="V256" s="223">
        <f>ROUND(E256*U256,2)</f>
        <v>0</v>
      </c>
      <c r="W256" s="223"/>
      <c r="X256" s="223" t="s">
        <v>462</v>
      </c>
      <c r="Y256" s="223" t="s">
        <v>261</v>
      </c>
      <c r="Z256" s="212"/>
      <c r="AA256" s="212"/>
      <c r="AB256" s="212"/>
      <c r="AC256" s="212"/>
      <c r="AD256" s="212"/>
      <c r="AE256" s="212"/>
      <c r="AF256" s="212"/>
      <c r="AG256" s="212" t="s">
        <v>463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57">
        <v>142</v>
      </c>
      <c r="B257" s="258" t="s">
        <v>3173</v>
      </c>
      <c r="C257" s="268" t="s">
        <v>3174</v>
      </c>
      <c r="D257" s="259" t="s">
        <v>368</v>
      </c>
      <c r="E257" s="260">
        <v>14</v>
      </c>
      <c r="F257" s="261"/>
      <c r="G257" s="262">
        <f>ROUND(E257*F257,2)</f>
        <v>0</v>
      </c>
      <c r="H257" s="261"/>
      <c r="I257" s="262">
        <f>ROUND(E257*H257,2)</f>
        <v>0</v>
      </c>
      <c r="J257" s="261"/>
      <c r="K257" s="262">
        <f>ROUND(E257*J257,2)</f>
        <v>0</v>
      </c>
      <c r="L257" s="262">
        <v>21</v>
      </c>
      <c r="M257" s="262">
        <f>G257*(1+L257/100)</f>
        <v>0</v>
      </c>
      <c r="N257" s="260">
        <v>1.55E-2</v>
      </c>
      <c r="O257" s="260">
        <f>ROUND(E257*N257,2)</f>
        <v>0.22</v>
      </c>
      <c r="P257" s="260">
        <v>0</v>
      </c>
      <c r="Q257" s="260">
        <f>ROUND(E257*P257,2)</f>
        <v>0</v>
      </c>
      <c r="R257" s="262" t="s">
        <v>461</v>
      </c>
      <c r="S257" s="262" t="s">
        <v>258</v>
      </c>
      <c r="T257" s="263" t="s">
        <v>258</v>
      </c>
      <c r="U257" s="223">
        <v>0</v>
      </c>
      <c r="V257" s="223">
        <f>ROUND(E257*U257,2)</f>
        <v>0</v>
      </c>
      <c r="W257" s="223"/>
      <c r="X257" s="223" t="s">
        <v>462</v>
      </c>
      <c r="Y257" s="223" t="s">
        <v>261</v>
      </c>
      <c r="Z257" s="212"/>
      <c r="AA257" s="212"/>
      <c r="AB257" s="212"/>
      <c r="AC257" s="212"/>
      <c r="AD257" s="212"/>
      <c r="AE257" s="212"/>
      <c r="AF257" s="212"/>
      <c r="AG257" s="212" t="s">
        <v>463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57">
        <v>143</v>
      </c>
      <c r="B258" s="258" t="s">
        <v>3175</v>
      </c>
      <c r="C258" s="268" t="s">
        <v>3176</v>
      </c>
      <c r="D258" s="259" t="s">
        <v>368</v>
      </c>
      <c r="E258" s="260">
        <v>1</v>
      </c>
      <c r="F258" s="261"/>
      <c r="G258" s="262">
        <f>ROUND(E258*F258,2)</f>
        <v>0</v>
      </c>
      <c r="H258" s="261"/>
      <c r="I258" s="262">
        <f>ROUND(E258*H258,2)</f>
        <v>0</v>
      </c>
      <c r="J258" s="261"/>
      <c r="K258" s="262">
        <f>ROUND(E258*J258,2)</f>
        <v>0</v>
      </c>
      <c r="L258" s="262">
        <v>21</v>
      </c>
      <c r="M258" s="262">
        <f>G258*(1+L258/100)</f>
        <v>0</v>
      </c>
      <c r="N258" s="260">
        <v>1.6E-2</v>
      </c>
      <c r="O258" s="260">
        <f>ROUND(E258*N258,2)</f>
        <v>0.02</v>
      </c>
      <c r="P258" s="260">
        <v>0</v>
      </c>
      <c r="Q258" s="260">
        <f>ROUND(E258*P258,2)</f>
        <v>0</v>
      </c>
      <c r="R258" s="262" t="s">
        <v>461</v>
      </c>
      <c r="S258" s="262" t="s">
        <v>258</v>
      </c>
      <c r="T258" s="263" t="s">
        <v>258</v>
      </c>
      <c r="U258" s="223">
        <v>0</v>
      </c>
      <c r="V258" s="223">
        <f>ROUND(E258*U258,2)</f>
        <v>0</v>
      </c>
      <c r="W258" s="223"/>
      <c r="X258" s="223" t="s">
        <v>462</v>
      </c>
      <c r="Y258" s="223" t="s">
        <v>261</v>
      </c>
      <c r="Z258" s="212"/>
      <c r="AA258" s="212"/>
      <c r="AB258" s="212"/>
      <c r="AC258" s="212"/>
      <c r="AD258" s="212"/>
      <c r="AE258" s="212"/>
      <c r="AF258" s="212"/>
      <c r="AG258" s="212" t="s">
        <v>463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1" x14ac:dyDescent="0.2">
      <c r="A259" s="257">
        <v>144</v>
      </c>
      <c r="B259" s="258" t="s">
        <v>3177</v>
      </c>
      <c r="C259" s="268" t="s">
        <v>3178</v>
      </c>
      <c r="D259" s="259" t="s">
        <v>368</v>
      </c>
      <c r="E259" s="260">
        <v>4</v>
      </c>
      <c r="F259" s="261"/>
      <c r="G259" s="262">
        <f>ROUND(E259*F259,2)</f>
        <v>0</v>
      </c>
      <c r="H259" s="261"/>
      <c r="I259" s="262">
        <f>ROUND(E259*H259,2)</f>
        <v>0</v>
      </c>
      <c r="J259" s="261"/>
      <c r="K259" s="262">
        <f>ROUND(E259*J259,2)</f>
        <v>0</v>
      </c>
      <c r="L259" s="262">
        <v>21</v>
      </c>
      <c r="M259" s="262">
        <f>G259*(1+L259/100)</f>
        <v>0</v>
      </c>
      <c r="N259" s="260">
        <v>7.0000000000000001E-3</v>
      </c>
      <c r="O259" s="260">
        <f>ROUND(E259*N259,2)</f>
        <v>0.03</v>
      </c>
      <c r="P259" s="260">
        <v>0</v>
      </c>
      <c r="Q259" s="260">
        <f>ROUND(E259*P259,2)</f>
        <v>0</v>
      </c>
      <c r="R259" s="262" t="s">
        <v>461</v>
      </c>
      <c r="S259" s="262" t="s">
        <v>258</v>
      </c>
      <c r="T259" s="263" t="s">
        <v>258</v>
      </c>
      <c r="U259" s="223">
        <v>0</v>
      </c>
      <c r="V259" s="223">
        <f>ROUND(E259*U259,2)</f>
        <v>0</v>
      </c>
      <c r="W259" s="223"/>
      <c r="X259" s="223" t="s">
        <v>462</v>
      </c>
      <c r="Y259" s="223" t="s">
        <v>261</v>
      </c>
      <c r="Z259" s="212"/>
      <c r="AA259" s="212"/>
      <c r="AB259" s="212"/>
      <c r="AC259" s="212"/>
      <c r="AD259" s="212"/>
      <c r="AE259" s="212"/>
      <c r="AF259" s="212"/>
      <c r="AG259" s="212" t="s">
        <v>463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33.75" outlineLevel="1" x14ac:dyDescent="0.2">
      <c r="A260" s="257">
        <v>145</v>
      </c>
      <c r="B260" s="258" t="s">
        <v>3179</v>
      </c>
      <c r="C260" s="268" t="s">
        <v>3180</v>
      </c>
      <c r="D260" s="259" t="s">
        <v>368</v>
      </c>
      <c r="E260" s="260">
        <v>1</v>
      </c>
      <c r="F260" s="261"/>
      <c r="G260" s="262">
        <f>ROUND(E260*F260,2)</f>
        <v>0</v>
      </c>
      <c r="H260" s="261"/>
      <c r="I260" s="262">
        <f>ROUND(E260*H260,2)</f>
        <v>0</v>
      </c>
      <c r="J260" s="261"/>
      <c r="K260" s="262">
        <f>ROUND(E260*J260,2)</f>
        <v>0</v>
      </c>
      <c r="L260" s="262">
        <v>21</v>
      </c>
      <c r="M260" s="262">
        <f>G260*(1+L260/100)</f>
        <v>0</v>
      </c>
      <c r="N260" s="260">
        <v>1.7000000000000001E-2</v>
      </c>
      <c r="O260" s="260">
        <f>ROUND(E260*N260,2)</f>
        <v>0.02</v>
      </c>
      <c r="P260" s="260">
        <v>0</v>
      </c>
      <c r="Q260" s="260">
        <f>ROUND(E260*P260,2)</f>
        <v>0</v>
      </c>
      <c r="R260" s="262" t="s">
        <v>461</v>
      </c>
      <c r="S260" s="262" t="s">
        <v>258</v>
      </c>
      <c r="T260" s="263" t="s">
        <v>258</v>
      </c>
      <c r="U260" s="223">
        <v>0</v>
      </c>
      <c r="V260" s="223">
        <f>ROUND(E260*U260,2)</f>
        <v>0</v>
      </c>
      <c r="W260" s="223"/>
      <c r="X260" s="223" t="s">
        <v>462</v>
      </c>
      <c r="Y260" s="223" t="s">
        <v>261</v>
      </c>
      <c r="Z260" s="212"/>
      <c r="AA260" s="212"/>
      <c r="AB260" s="212"/>
      <c r="AC260" s="212"/>
      <c r="AD260" s="212"/>
      <c r="AE260" s="212"/>
      <c r="AF260" s="212"/>
      <c r="AG260" s="212" t="s">
        <v>463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57">
        <v>146</v>
      </c>
      <c r="B261" s="258" t="s">
        <v>3181</v>
      </c>
      <c r="C261" s="268" t="s">
        <v>3182</v>
      </c>
      <c r="D261" s="259" t="s">
        <v>368</v>
      </c>
      <c r="E261" s="260">
        <v>10</v>
      </c>
      <c r="F261" s="261"/>
      <c r="G261" s="262">
        <f>ROUND(E261*F261,2)</f>
        <v>0</v>
      </c>
      <c r="H261" s="261"/>
      <c r="I261" s="262">
        <f>ROUND(E261*H261,2)</f>
        <v>0</v>
      </c>
      <c r="J261" s="261"/>
      <c r="K261" s="262">
        <f>ROUND(E261*J261,2)</f>
        <v>0</v>
      </c>
      <c r="L261" s="262">
        <v>21</v>
      </c>
      <c r="M261" s="262">
        <f>G261*(1+L261/100)</f>
        <v>0</v>
      </c>
      <c r="N261" s="260">
        <v>1.55E-2</v>
      </c>
      <c r="O261" s="260">
        <f>ROUND(E261*N261,2)</f>
        <v>0.16</v>
      </c>
      <c r="P261" s="260">
        <v>0</v>
      </c>
      <c r="Q261" s="260">
        <f>ROUND(E261*P261,2)</f>
        <v>0</v>
      </c>
      <c r="R261" s="262" t="s">
        <v>461</v>
      </c>
      <c r="S261" s="262" t="s">
        <v>258</v>
      </c>
      <c r="T261" s="263" t="s">
        <v>258</v>
      </c>
      <c r="U261" s="223">
        <v>0</v>
      </c>
      <c r="V261" s="223">
        <f>ROUND(E261*U261,2)</f>
        <v>0</v>
      </c>
      <c r="W261" s="223"/>
      <c r="X261" s="223" t="s">
        <v>462</v>
      </c>
      <c r="Y261" s="223" t="s">
        <v>261</v>
      </c>
      <c r="Z261" s="212"/>
      <c r="AA261" s="212"/>
      <c r="AB261" s="212"/>
      <c r="AC261" s="212"/>
      <c r="AD261" s="212"/>
      <c r="AE261" s="212"/>
      <c r="AF261" s="212"/>
      <c r="AG261" s="212" t="s">
        <v>463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1" x14ac:dyDescent="0.2">
      <c r="A262" s="257">
        <v>147</v>
      </c>
      <c r="B262" s="258" t="s">
        <v>3183</v>
      </c>
      <c r="C262" s="268" t="s">
        <v>3184</v>
      </c>
      <c r="D262" s="259" t="s">
        <v>368</v>
      </c>
      <c r="E262" s="260">
        <v>3</v>
      </c>
      <c r="F262" s="261"/>
      <c r="G262" s="262">
        <f>ROUND(E262*F262,2)</f>
        <v>0</v>
      </c>
      <c r="H262" s="261"/>
      <c r="I262" s="262">
        <f>ROUND(E262*H262,2)</f>
        <v>0</v>
      </c>
      <c r="J262" s="261"/>
      <c r="K262" s="262">
        <f>ROUND(E262*J262,2)</f>
        <v>0</v>
      </c>
      <c r="L262" s="262">
        <v>21</v>
      </c>
      <c r="M262" s="262">
        <f>G262*(1+L262/100)</f>
        <v>0</v>
      </c>
      <c r="N262" s="260">
        <v>1.6E-2</v>
      </c>
      <c r="O262" s="260">
        <f>ROUND(E262*N262,2)</f>
        <v>0.05</v>
      </c>
      <c r="P262" s="260">
        <v>0</v>
      </c>
      <c r="Q262" s="260">
        <f>ROUND(E262*P262,2)</f>
        <v>0</v>
      </c>
      <c r="R262" s="262" t="s">
        <v>461</v>
      </c>
      <c r="S262" s="262" t="s">
        <v>258</v>
      </c>
      <c r="T262" s="263" t="s">
        <v>258</v>
      </c>
      <c r="U262" s="223">
        <v>0</v>
      </c>
      <c r="V262" s="223">
        <f>ROUND(E262*U262,2)</f>
        <v>0</v>
      </c>
      <c r="W262" s="223"/>
      <c r="X262" s="223" t="s">
        <v>462</v>
      </c>
      <c r="Y262" s="223" t="s">
        <v>261</v>
      </c>
      <c r="Z262" s="212"/>
      <c r="AA262" s="212"/>
      <c r="AB262" s="212"/>
      <c r="AC262" s="212"/>
      <c r="AD262" s="212"/>
      <c r="AE262" s="212"/>
      <c r="AF262" s="212"/>
      <c r="AG262" s="212" t="s">
        <v>463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148</v>
      </c>
      <c r="B263" s="258" t="s">
        <v>3185</v>
      </c>
      <c r="C263" s="268" t="s">
        <v>3186</v>
      </c>
      <c r="D263" s="259" t="s">
        <v>368</v>
      </c>
      <c r="E263" s="260">
        <v>3</v>
      </c>
      <c r="F263" s="261"/>
      <c r="G263" s="262">
        <f>ROUND(E263*F263,2)</f>
        <v>0</v>
      </c>
      <c r="H263" s="261"/>
      <c r="I263" s="262">
        <f>ROUND(E263*H263,2)</f>
        <v>0</v>
      </c>
      <c r="J263" s="261"/>
      <c r="K263" s="262">
        <f>ROUND(E263*J263,2)</f>
        <v>0</v>
      </c>
      <c r="L263" s="262">
        <v>21</v>
      </c>
      <c r="M263" s="262">
        <f>G263*(1+L263/100)</f>
        <v>0</v>
      </c>
      <c r="N263" s="260">
        <v>0.01</v>
      </c>
      <c r="O263" s="260">
        <f>ROUND(E263*N263,2)</f>
        <v>0.03</v>
      </c>
      <c r="P263" s="260">
        <v>0</v>
      </c>
      <c r="Q263" s="260">
        <f>ROUND(E263*P263,2)</f>
        <v>0</v>
      </c>
      <c r="R263" s="262" t="s">
        <v>461</v>
      </c>
      <c r="S263" s="262" t="s">
        <v>258</v>
      </c>
      <c r="T263" s="263" t="s">
        <v>258</v>
      </c>
      <c r="U263" s="223">
        <v>0</v>
      </c>
      <c r="V263" s="223">
        <f>ROUND(E263*U263,2)</f>
        <v>0</v>
      </c>
      <c r="W263" s="223"/>
      <c r="X263" s="223" t="s">
        <v>462</v>
      </c>
      <c r="Y263" s="223" t="s">
        <v>261</v>
      </c>
      <c r="Z263" s="212"/>
      <c r="AA263" s="212"/>
      <c r="AB263" s="212"/>
      <c r="AC263" s="212"/>
      <c r="AD263" s="212"/>
      <c r="AE263" s="212"/>
      <c r="AF263" s="212"/>
      <c r="AG263" s="212" t="s">
        <v>463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5">
        <v>149</v>
      </c>
      <c r="B264" s="236" t="s">
        <v>3187</v>
      </c>
      <c r="C264" s="245" t="s">
        <v>3188</v>
      </c>
      <c r="D264" s="237" t="s">
        <v>404</v>
      </c>
      <c r="E264" s="238">
        <v>0.72085999999999995</v>
      </c>
      <c r="F264" s="239"/>
      <c r="G264" s="240">
        <f>ROUND(E264*F264,2)</f>
        <v>0</v>
      </c>
      <c r="H264" s="239"/>
      <c r="I264" s="240">
        <f>ROUND(E264*H264,2)</f>
        <v>0</v>
      </c>
      <c r="J264" s="239"/>
      <c r="K264" s="240">
        <f>ROUND(E264*J264,2)</f>
        <v>0</v>
      </c>
      <c r="L264" s="240">
        <v>21</v>
      </c>
      <c r="M264" s="240">
        <f>G264*(1+L264/100)</f>
        <v>0</v>
      </c>
      <c r="N264" s="238">
        <v>0</v>
      </c>
      <c r="O264" s="238">
        <f>ROUND(E264*N264,2)</f>
        <v>0</v>
      </c>
      <c r="P264" s="238">
        <v>0</v>
      </c>
      <c r="Q264" s="238">
        <f>ROUND(E264*P264,2)</f>
        <v>0</v>
      </c>
      <c r="R264" s="240" t="s">
        <v>1279</v>
      </c>
      <c r="S264" s="240" t="s">
        <v>258</v>
      </c>
      <c r="T264" s="241" t="s">
        <v>258</v>
      </c>
      <c r="U264" s="223">
        <v>1.573</v>
      </c>
      <c r="V264" s="223">
        <f>ROUND(E264*U264,2)</f>
        <v>1.1299999999999999</v>
      </c>
      <c r="W264" s="223"/>
      <c r="X264" s="223" t="s">
        <v>1580</v>
      </c>
      <c r="Y264" s="223" t="s">
        <v>261</v>
      </c>
      <c r="Z264" s="212"/>
      <c r="AA264" s="212"/>
      <c r="AB264" s="212"/>
      <c r="AC264" s="212"/>
      <c r="AD264" s="212"/>
      <c r="AE264" s="212"/>
      <c r="AF264" s="212"/>
      <c r="AG264" s="212" t="s">
        <v>1581</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67" t="s">
        <v>3054</v>
      </c>
      <c r="D265" s="256"/>
      <c r="E265" s="256"/>
      <c r="F265" s="256"/>
      <c r="G265" s="256"/>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300</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28" t="s">
        <v>253</v>
      </c>
      <c r="B266" s="229" t="s">
        <v>145</v>
      </c>
      <c r="C266" s="244" t="s">
        <v>146</v>
      </c>
      <c r="D266" s="230"/>
      <c r="E266" s="231"/>
      <c r="F266" s="232"/>
      <c r="G266" s="232">
        <f>SUMIF(AG267:AG276,"&lt;&gt;NOR",G267:G276)</f>
        <v>0</v>
      </c>
      <c r="H266" s="232"/>
      <c r="I266" s="232">
        <f>SUM(I267:I276)</f>
        <v>0</v>
      </c>
      <c r="J266" s="232"/>
      <c r="K266" s="232">
        <f>SUM(K267:K276)</f>
        <v>0</v>
      </c>
      <c r="L266" s="232"/>
      <c r="M266" s="232">
        <f>SUM(M267:M276)</f>
        <v>0</v>
      </c>
      <c r="N266" s="231"/>
      <c r="O266" s="231">
        <f>SUM(O267:O276)</f>
        <v>0.18000000000000002</v>
      </c>
      <c r="P266" s="231"/>
      <c r="Q266" s="231">
        <f>SUM(Q267:Q276)</f>
        <v>0</v>
      </c>
      <c r="R266" s="232"/>
      <c r="S266" s="232"/>
      <c r="T266" s="233"/>
      <c r="U266" s="227"/>
      <c r="V266" s="227">
        <f>SUM(V267:V276)</f>
        <v>25.709999999999997</v>
      </c>
      <c r="W266" s="227"/>
      <c r="X266" s="227"/>
      <c r="Y266" s="227"/>
      <c r="AG266" t="s">
        <v>254</v>
      </c>
    </row>
    <row r="267" spans="1:60" ht="45" outlineLevel="1" x14ac:dyDescent="0.2">
      <c r="A267" s="235">
        <v>150</v>
      </c>
      <c r="B267" s="236" t="s">
        <v>3189</v>
      </c>
      <c r="C267" s="245" t="s">
        <v>3190</v>
      </c>
      <c r="D267" s="237" t="s">
        <v>1278</v>
      </c>
      <c r="E267" s="238">
        <v>10</v>
      </c>
      <c r="F267" s="239"/>
      <c r="G267" s="240">
        <f>ROUND(E267*F267,2)</f>
        <v>0</v>
      </c>
      <c r="H267" s="239"/>
      <c r="I267" s="240">
        <f>ROUND(E267*H267,2)</f>
        <v>0</v>
      </c>
      <c r="J267" s="239"/>
      <c r="K267" s="240">
        <f>ROUND(E267*J267,2)</f>
        <v>0</v>
      </c>
      <c r="L267" s="240">
        <v>21</v>
      </c>
      <c r="M267" s="240">
        <f>G267*(1+L267/100)</f>
        <v>0</v>
      </c>
      <c r="N267" s="238">
        <v>1.2970000000000001E-2</v>
      </c>
      <c r="O267" s="238">
        <f>ROUND(E267*N267,2)</f>
        <v>0.13</v>
      </c>
      <c r="P267" s="238">
        <v>0</v>
      </c>
      <c r="Q267" s="238">
        <f>ROUND(E267*P267,2)</f>
        <v>0</v>
      </c>
      <c r="R267" s="240" t="s">
        <v>1279</v>
      </c>
      <c r="S267" s="240" t="s">
        <v>258</v>
      </c>
      <c r="T267" s="241" t="s">
        <v>258</v>
      </c>
      <c r="U267" s="223">
        <v>1.9</v>
      </c>
      <c r="V267" s="223">
        <f>ROUND(E267*U267,2)</f>
        <v>19</v>
      </c>
      <c r="W267" s="223"/>
      <c r="X267" s="223" t="s">
        <v>297</v>
      </c>
      <c r="Y267" s="223" t="s">
        <v>261</v>
      </c>
      <c r="Z267" s="212"/>
      <c r="AA267" s="212"/>
      <c r="AB267" s="212"/>
      <c r="AC267" s="212"/>
      <c r="AD267" s="212"/>
      <c r="AE267" s="212"/>
      <c r="AF267" s="212"/>
      <c r="AG267" s="212" t="s">
        <v>298</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6" t="s">
        <v>3191</v>
      </c>
      <c r="D268" s="243"/>
      <c r="E268" s="243"/>
      <c r="F268" s="243"/>
      <c r="G268" s="24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264</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45" outlineLevel="1" x14ac:dyDescent="0.2">
      <c r="A269" s="235">
        <v>151</v>
      </c>
      <c r="B269" s="236" t="s">
        <v>3192</v>
      </c>
      <c r="C269" s="245" t="s">
        <v>3193</v>
      </c>
      <c r="D269" s="237" t="s">
        <v>1278</v>
      </c>
      <c r="E269" s="238">
        <v>1</v>
      </c>
      <c r="F269" s="239"/>
      <c r="G269" s="240">
        <f>ROUND(E269*F269,2)</f>
        <v>0</v>
      </c>
      <c r="H269" s="239"/>
      <c r="I269" s="240">
        <f>ROUND(E269*H269,2)</f>
        <v>0</v>
      </c>
      <c r="J269" s="239"/>
      <c r="K269" s="240">
        <f>ROUND(E269*J269,2)</f>
        <v>0</v>
      </c>
      <c r="L269" s="240">
        <v>21</v>
      </c>
      <c r="M269" s="240">
        <f>G269*(1+L269/100)</f>
        <v>0</v>
      </c>
      <c r="N269" s="238">
        <v>1.4500000000000001E-2</v>
      </c>
      <c r="O269" s="238">
        <f>ROUND(E269*N269,2)</f>
        <v>0.01</v>
      </c>
      <c r="P269" s="238">
        <v>0</v>
      </c>
      <c r="Q269" s="238">
        <f>ROUND(E269*P269,2)</f>
        <v>0</v>
      </c>
      <c r="R269" s="240" t="s">
        <v>1279</v>
      </c>
      <c r="S269" s="240" t="s">
        <v>258</v>
      </c>
      <c r="T269" s="241" t="s">
        <v>258</v>
      </c>
      <c r="U269" s="223">
        <v>1.9</v>
      </c>
      <c r="V269" s="223">
        <f>ROUND(E269*U269,2)</f>
        <v>1.9</v>
      </c>
      <c r="W269" s="223"/>
      <c r="X269" s="223" t="s">
        <v>297</v>
      </c>
      <c r="Y269" s="223" t="s">
        <v>261</v>
      </c>
      <c r="Z269" s="212"/>
      <c r="AA269" s="212"/>
      <c r="AB269" s="212"/>
      <c r="AC269" s="212"/>
      <c r="AD269" s="212"/>
      <c r="AE269" s="212"/>
      <c r="AF269" s="212"/>
      <c r="AG269" s="212" t="s">
        <v>298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6" t="s">
        <v>3191</v>
      </c>
      <c r="D270" s="243"/>
      <c r="E270" s="243"/>
      <c r="F270" s="243"/>
      <c r="G270" s="24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264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33.75" outlineLevel="1" x14ac:dyDescent="0.2">
      <c r="A271" s="235">
        <v>152</v>
      </c>
      <c r="B271" s="236" t="s">
        <v>3194</v>
      </c>
      <c r="C271" s="245" t="s">
        <v>3195</v>
      </c>
      <c r="D271" s="237" t="s">
        <v>1278</v>
      </c>
      <c r="E271" s="238">
        <v>3</v>
      </c>
      <c r="F271" s="239"/>
      <c r="G271" s="240">
        <f>ROUND(E271*F271,2)</f>
        <v>0</v>
      </c>
      <c r="H271" s="239"/>
      <c r="I271" s="240">
        <f>ROUND(E271*H271,2)</f>
        <v>0</v>
      </c>
      <c r="J271" s="239"/>
      <c r="K271" s="240">
        <f>ROUND(E271*J271,2)</f>
        <v>0</v>
      </c>
      <c r="L271" s="240">
        <v>21</v>
      </c>
      <c r="M271" s="240">
        <f>G271*(1+L271/100)</f>
        <v>0</v>
      </c>
      <c r="N271" s="238">
        <v>8.9999999999999993E-3</v>
      </c>
      <c r="O271" s="238">
        <f>ROUND(E271*N271,2)</f>
        <v>0.03</v>
      </c>
      <c r="P271" s="238">
        <v>0</v>
      </c>
      <c r="Q271" s="238">
        <f>ROUND(E271*P271,2)</f>
        <v>0</v>
      </c>
      <c r="R271" s="240" t="s">
        <v>1279</v>
      </c>
      <c r="S271" s="240" t="s">
        <v>258</v>
      </c>
      <c r="T271" s="241" t="s">
        <v>258</v>
      </c>
      <c r="U271" s="223">
        <v>1.5</v>
      </c>
      <c r="V271" s="223">
        <f>ROUND(E271*U271,2)</f>
        <v>4.5</v>
      </c>
      <c r="W271" s="223"/>
      <c r="X271" s="223" t="s">
        <v>297</v>
      </c>
      <c r="Y271" s="223" t="s">
        <v>261</v>
      </c>
      <c r="Z271" s="212"/>
      <c r="AA271" s="212"/>
      <c r="AB271" s="212"/>
      <c r="AC271" s="212"/>
      <c r="AD271" s="212"/>
      <c r="AE271" s="212"/>
      <c r="AF271" s="212"/>
      <c r="AG271" s="212" t="s">
        <v>298</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6" t="s">
        <v>3191</v>
      </c>
      <c r="D272" s="243"/>
      <c r="E272" s="243"/>
      <c r="F272" s="243"/>
      <c r="G272" s="24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264</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57">
        <v>153</v>
      </c>
      <c r="B273" s="258" t="s">
        <v>3196</v>
      </c>
      <c r="C273" s="268" t="s">
        <v>3197</v>
      </c>
      <c r="D273" s="259" t="s">
        <v>368</v>
      </c>
      <c r="E273" s="260">
        <v>13</v>
      </c>
      <c r="F273" s="261"/>
      <c r="G273" s="262">
        <f>ROUND(E273*F273,2)</f>
        <v>0</v>
      </c>
      <c r="H273" s="261"/>
      <c r="I273" s="262">
        <f>ROUND(E273*H273,2)</f>
        <v>0</v>
      </c>
      <c r="J273" s="261"/>
      <c r="K273" s="262">
        <f>ROUND(E273*J273,2)</f>
        <v>0</v>
      </c>
      <c r="L273" s="262">
        <v>21</v>
      </c>
      <c r="M273" s="262">
        <f>G273*(1+L273/100)</f>
        <v>0</v>
      </c>
      <c r="N273" s="260">
        <v>3.8999999999999999E-4</v>
      </c>
      <c r="O273" s="260">
        <f>ROUND(E273*N273,2)</f>
        <v>0.01</v>
      </c>
      <c r="P273" s="260">
        <v>0</v>
      </c>
      <c r="Q273" s="260">
        <f>ROUND(E273*P273,2)</f>
        <v>0</v>
      </c>
      <c r="R273" s="262" t="s">
        <v>461</v>
      </c>
      <c r="S273" s="262" t="s">
        <v>258</v>
      </c>
      <c r="T273" s="263" t="s">
        <v>258</v>
      </c>
      <c r="U273" s="223">
        <v>0</v>
      </c>
      <c r="V273" s="223">
        <f>ROUND(E273*U273,2)</f>
        <v>0</v>
      </c>
      <c r="W273" s="223"/>
      <c r="X273" s="223" t="s">
        <v>462</v>
      </c>
      <c r="Y273" s="223" t="s">
        <v>261</v>
      </c>
      <c r="Z273" s="212"/>
      <c r="AA273" s="212"/>
      <c r="AB273" s="212"/>
      <c r="AC273" s="212"/>
      <c r="AD273" s="212"/>
      <c r="AE273" s="212"/>
      <c r="AF273" s="212"/>
      <c r="AG273" s="212" t="s">
        <v>463</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33.75" outlineLevel="1" x14ac:dyDescent="0.2">
      <c r="A274" s="257">
        <v>154</v>
      </c>
      <c r="B274" s="258" t="s">
        <v>3198</v>
      </c>
      <c r="C274" s="268" t="s">
        <v>3199</v>
      </c>
      <c r="D274" s="259" t="s">
        <v>368</v>
      </c>
      <c r="E274" s="260">
        <v>1</v>
      </c>
      <c r="F274" s="261"/>
      <c r="G274" s="262">
        <f>ROUND(E274*F274,2)</f>
        <v>0</v>
      </c>
      <c r="H274" s="261"/>
      <c r="I274" s="262">
        <f>ROUND(E274*H274,2)</f>
        <v>0</v>
      </c>
      <c r="J274" s="261"/>
      <c r="K274" s="262">
        <f>ROUND(E274*J274,2)</f>
        <v>0</v>
      </c>
      <c r="L274" s="262">
        <v>21</v>
      </c>
      <c r="M274" s="262">
        <f>G274*(1+L274/100)</f>
        <v>0</v>
      </c>
      <c r="N274" s="260">
        <v>1.1299999999999999E-3</v>
      </c>
      <c r="O274" s="260">
        <f>ROUND(E274*N274,2)</f>
        <v>0</v>
      </c>
      <c r="P274" s="260">
        <v>0</v>
      </c>
      <c r="Q274" s="260">
        <f>ROUND(E274*P274,2)</f>
        <v>0</v>
      </c>
      <c r="R274" s="262" t="s">
        <v>461</v>
      </c>
      <c r="S274" s="262" t="s">
        <v>258</v>
      </c>
      <c r="T274" s="263" t="s">
        <v>258</v>
      </c>
      <c r="U274" s="223">
        <v>0</v>
      </c>
      <c r="V274" s="223">
        <f>ROUND(E274*U274,2)</f>
        <v>0</v>
      </c>
      <c r="W274" s="223"/>
      <c r="X274" s="223" t="s">
        <v>462</v>
      </c>
      <c r="Y274" s="223" t="s">
        <v>261</v>
      </c>
      <c r="Z274" s="212"/>
      <c r="AA274" s="212"/>
      <c r="AB274" s="212"/>
      <c r="AC274" s="212"/>
      <c r="AD274" s="212"/>
      <c r="AE274" s="212"/>
      <c r="AF274" s="212"/>
      <c r="AG274" s="212" t="s">
        <v>463</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5">
        <v>155</v>
      </c>
      <c r="B275" s="236" t="s">
        <v>3200</v>
      </c>
      <c r="C275" s="245" t="s">
        <v>3201</v>
      </c>
      <c r="D275" s="237" t="s">
        <v>404</v>
      </c>
      <c r="E275" s="238">
        <v>0.1774</v>
      </c>
      <c r="F275" s="239"/>
      <c r="G275" s="240">
        <f>ROUND(E275*F275,2)</f>
        <v>0</v>
      </c>
      <c r="H275" s="239"/>
      <c r="I275" s="240">
        <f>ROUND(E275*H275,2)</f>
        <v>0</v>
      </c>
      <c r="J275" s="239"/>
      <c r="K275" s="240">
        <f>ROUND(E275*J275,2)</f>
        <v>0</v>
      </c>
      <c r="L275" s="240">
        <v>21</v>
      </c>
      <c r="M275" s="240">
        <f>G275*(1+L275/100)</f>
        <v>0</v>
      </c>
      <c r="N275" s="238">
        <v>0</v>
      </c>
      <c r="O275" s="238">
        <f>ROUND(E275*N275,2)</f>
        <v>0</v>
      </c>
      <c r="P275" s="238">
        <v>0</v>
      </c>
      <c r="Q275" s="238">
        <f>ROUND(E275*P275,2)</f>
        <v>0</v>
      </c>
      <c r="R275" s="240" t="s">
        <v>1279</v>
      </c>
      <c r="S275" s="240" t="s">
        <v>258</v>
      </c>
      <c r="T275" s="241" t="s">
        <v>258</v>
      </c>
      <c r="U275" s="223">
        <v>1.7230000000000001</v>
      </c>
      <c r="V275" s="223">
        <f>ROUND(E275*U275,2)</f>
        <v>0.31</v>
      </c>
      <c r="W275" s="223"/>
      <c r="X275" s="223" t="s">
        <v>1580</v>
      </c>
      <c r="Y275" s="223" t="s">
        <v>261</v>
      </c>
      <c r="Z275" s="212"/>
      <c r="AA275" s="212"/>
      <c r="AB275" s="212"/>
      <c r="AC275" s="212"/>
      <c r="AD275" s="212"/>
      <c r="AE275" s="212"/>
      <c r="AF275" s="212"/>
      <c r="AG275" s="212" t="s">
        <v>1581</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67" t="s">
        <v>3054</v>
      </c>
      <c r="D276" s="256"/>
      <c r="E276" s="256"/>
      <c r="F276" s="256"/>
      <c r="G276" s="256"/>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300</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228" t="s">
        <v>253</v>
      </c>
      <c r="B277" s="229" t="s">
        <v>191</v>
      </c>
      <c r="C277" s="244" t="s">
        <v>192</v>
      </c>
      <c r="D277" s="230"/>
      <c r="E277" s="231"/>
      <c r="F277" s="232"/>
      <c r="G277" s="232">
        <f>SUMIF(AG278:AG281,"&lt;&gt;NOR",G278:G281)</f>
        <v>0</v>
      </c>
      <c r="H277" s="232"/>
      <c r="I277" s="232">
        <f>SUM(I278:I281)</f>
        <v>0</v>
      </c>
      <c r="J277" s="232"/>
      <c r="K277" s="232">
        <f>SUM(K278:K281)</f>
        <v>0</v>
      </c>
      <c r="L277" s="232"/>
      <c r="M277" s="232">
        <f>SUM(M278:M281)</f>
        <v>0</v>
      </c>
      <c r="N277" s="231"/>
      <c r="O277" s="231">
        <f>SUM(O278:O281)</f>
        <v>0.02</v>
      </c>
      <c r="P277" s="231"/>
      <c r="Q277" s="231">
        <f>SUM(Q278:Q281)</f>
        <v>0</v>
      </c>
      <c r="R277" s="232"/>
      <c r="S277" s="232"/>
      <c r="T277" s="233"/>
      <c r="U277" s="227"/>
      <c r="V277" s="227">
        <f>SUM(V278:V281)</f>
        <v>8.58</v>
      </c>
      <c r="W277" s="227"/>
      <c r="X277" s="227"/>
      <c r="Y277" s="227"/>
      <c r="AG277" t="s">
        <v>254</v>
      </c>
    </row>
    <row r="278" spans="1:60" outlineLevel="1" x14ac:dyDescent="0.2">
      <c r="A278" s="257">
        <v>156</v>
      </c>
      <c r="B278" s="258" t="s">
        <v>3202</v>
      </c>
      <c r="C278" s="268" t="s">
        <v>3203</v>
      </c>
      <c r="D278" s="259" t="s">
        <v>1548</v>
      </c>
      <c r="E278" s="260">
        <v>20</v>
      </c>
      <c r="F278" s="261"/>
      <c r="G278" s="262">
        <f>ROUND(E278*F278,2)</f>
        <v>0</v>
      </c>
      <c r="H278" s="261"/>
      <c r="I278" s="262">
        <f>ROUND(E278*H278,2)</f>
        <v>0</v>
      </c>
      <c r="J278" s="261"/>
      <c r="K278" s="262">
        <f>ROUND(E278*J278,2)</f>
        <v>0</v>
      </c>
      <c r="L278" s="262">
        <v>21</v>
      </c>
      <c r="M278" s="262">
        <f>G278*(1+L278/100)</f>
        <v>0</v>
      </c>
      <c r="N278" s="260">
        <v>6.0000000000000002E-5</v>
      </c>
      <c r="O278" s="260">
        <f>ROUND(E278*N278,2)</f>
        <v>0</v>
      </c>
      <c r="P278" s="260">
        <v>0</v>
      </c>
      <c r="Q278" s="260">
        <f>ROUND(E278*P278,2)</f>
        <v>0</v>
      </c>
      <c r="R278" s="262" t="s">
        <v>1241</v>
      </c>
      <c r="S278" s="262" t="s">
        <v>258</v>
      </c>
      <c r="T278" s="263" t="s">
        <v>258</v>
      </c>
      <c r="U278" s="223">
        <v>0.42599999999999999</v>
      </c>
      <c r="V278" s="223">
        <f>ROUND(E278*U278,2)</f>
        <v>8.52</v>
      </c>
      <c r="W278" s="223"/>
      <c r="X278" s="223" t="s">
        <v>297</v>
      </c>
      <c r="Y278" s="223" t="s">
        <v>261</v>
      </c>
      <c r="Z278" s="212"/>
      <c r="AA278" s="212"/>
      <c r="AB278" s="212"/>
      <c r="AC278" s="212"/>
      <c r="AD278" s="212"/>
      <c r="AE278" s="212"/>
      <c r="AF278" s="212"/>
      <c r="AG278" s="212" t="s">
        <v>298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57">
        <v>157</v>
      </c>
      <c r="B279" s="258" t="s">
        <v>3204</v>
      </c>
      <c r="C279" s="268" t="s">
        <v>3205</v>
      </c>
      <c r="D279" s="259" t="s">
        <v>1548</v>
      </c>
      <c r="E279" s="260">
        <v>20</v>
      </c>
      <c r="F279" s="261"/>
      <c r="G279" s="262">
        <f>ROUND(E279*F279,2)</f>
        <v>0</v>
      </c>
      <c r="H279" s="261"/>
      <c r="I279" s="262">
        <f>ROUND(E279*H279,2)</f>
        <v>0</v>
      </c>
      <c r="J279" s="261"/>
      <c r="K279" s="262">
        <f>ROUND(E279*J279,2)</f>
        <v>0</v>
      </c>
      <c r="L279" s="262">
        <v>21</v>
      </c>
      <c r="M279" s="262">
        <f>G279*(1+L279/100)</f>
        <v>0</v>
      </c>
      <c r="N279" s="260">
        <v>1E-3</v>
      </c>
      <c r="O279" s="260">
        <f>ROUND(E279*N279,2)</f>
        <v>0.02</v>
      </c>
      <c r="P279" s="260">
        <v>0</v>
      </c>
      <c r="Q279" s="260">
        <f>ROUND(E279*P279,2)</f>
        <v>0</v>
      </c>
      <c r="R279" s="262" t="s">
        <v>461</v>
      </c>
      <c r="S279" s="262" t="s">
        <v>258</v>
      </c>
      <c r="T279" s="263" t="s">
        <v>258</v>
      </c>
      <c r="U279" s="223">
        <v>0</v>
      </c>
      <c r="V279" s="223">
        <f>ROUND(E279*U279,2)</f>
        <v>0</v>
      </c>
      <c r="W279" s="223"/>
      <c r="X279" s="223" t="s">
        <v>462</v>
      </c>
      <c r="Y279" s="223" t="s">
        <v>261</v>
      </c>
      <c r="Z279" s="212"/>
      <c r="AA279" s="212"/>
      <c r="AB279" s="212"/>
      <c r="AC279" s="212"/>
      <c r="AD279" s="212"/>
      <c r="AE279" s="212"/>
      <c r="AF279" s="212"/>
      <c r="AG279" s="212" t="s">
        <v>463</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5">
        <v>158</v>
      </c>
      <c r="B280" s="236" t="s">
        <v>3206</v>
      </c>
      <c r="C280" s="245" t="s">
        <v>3207</v>
      </c>
      <c r="D280" s="237" t="s">
        <v>404</v>
      </c>
      <c r="E280" s="238">
        <v>2.12E-2</v>
      </c>
      <c r="F280" s="239"/>
      <c r="G280" s="240">
        <f>ROUND(E280*F280,2)</f>
        <v>0</v>
      </c>
      <c r="H280" s="239"/>
      <c r="I280" s="240">
        <f>ROUND(E280*H280,2)</f>
        <v>0</v>
      </c>
      <c r="J280" s="239"/>
      <c r="K280" s="240">
        <f>ROUND(E280*J280,2)</f>
        <v>0</v>
      </c>
      <c r="L280" s="240">
        <v>21</v>
      </c>
      <c r="M280" s="240">
        <f>G280*(1+L280/100)</f>
        <v>0</v>
      </c>
      <c r="N280" s="238">
        <v>0</v>
      </c>
      <c r="O280" s="238">
        <f>ROUND(E280*N280,2)</f>
        <v>0</v>
      </c>
      <c r="P280" s="238">
        <v>0</v>
      </c>
      <c r="Q280" s="238">
        <f>ROUND(E280*P280,2)</f>
        <v>0</v>
      </c>
      <c r="R280" s="240" t="s">
        <v>1241</v>
      </c>
      <c r="S280" s="240" t="s">
        <v>258</v>
      </c>
      <c r="T280" s="241" t="s">
        <v>258</v>
      </c>
      <c r="U280" s="223">
        <v>3.0059999999999998</v>
      </c>
      <c r="V280" s="223">
        <f>ROUND(E280*U280,2)</f>
        <v>0.06</v>
      </c>
      <c r="W280" s="223"/>
      <c r="X280" s="223" t="s">
        <v>1580</v>
      </c>
      <c r="Y280" s="223" t="s">
        <v>261</v>
      </c>
      <c r="Z280" s="212"/>
      <c r="AA280" s="212"/>
      <c r="AB280" s="212"/>
      <c r="AC280" s="212"/>
      <c r="AD280" s="212"/>
      <c r="AE280" s="212"/>
      <c r="AF280" s="212"/>
      <c r="AG280" s="212" t="s">
        <v>1581</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7" t="s">
        <v>1697</v>
      </c>
      <c r="D281" s="256"/>
      <c r="E281" s="256"/>
      <c r="F281" s="256"/>
      <c r="G281" s="256"/>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300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28" t="s">
        <v>253</v>
      </c>
      <c r="B282" s="229" t="s">
        <v>205</v>
      </c>
      <c r="C282" s="244" t="s">
        <v>206</v>
      </c>
      <c r="D282" s="230"/>
      <c r="E282" s="231"/>
      <c r="F282" s="232"/>
      <c r="G282" s="232">
        <f>SUMIF(AG283:AG284,"&lt;&gt;NOR",G283:G284)</f>
        <v>0</v>
      </c>
      <c r="H282" s="232"/>
      <c r="I282" s="232">
        <f>SUM(I283:I284)</f>
        <v>0</v>
      </c>
      <c r="J282" s="232"/>
      <c r="K282" s="232">
        <f>SUM(K283:K284)</f>
        <v>0</v>
      </c>
      <c r="L282" s="232"/>
      <c r="M282" s="232">
        <f>SUM(M283:M284)</f>
        <v>0</v>
      </c>
      <c r="N282" s="231"/>
      <c r="O282" s="231">
        <f>SUM(O283:O284)</f>
        <v>0</v>
      </c>
      <c r="P282" s="231"/>
      <c r="Q282" s="231">
        <f>SUM(Q283:Q284)</f>
        <v>0</v>
      </c>
      <c r="R282" s="232"/>
      <c r="S282" s="232"/>
      <c r="T282" s="233"/>
      <c r="U282" s="227"/>
      <c r="V282" s="227">
        <f>SUM(V283:V284)</f>
        <v>2.67</v>
      </c>
      <c r="W282" s="227"/>
      <c r="X282" s="227"/>
      <c r="Y282" s="227"/>
      <c r="AG282" t="s">
        <v>254</v>
      </c>
    </row>
    <row r="283" spans="1:60" ht="22.5" outlineLevel="1" x14ac:dyDescent="0.2">
      <c r="A283" s="235">
        <v>159</v>
      </c>
      <c r="B283" s="236" t="s">
        <v>3208</v>
      </c>
      <c r="C283" s="245" t="s">
        <v>3209</v>
      </c>
      <c r="D283" s="237" t="s">
        <v>524</v>
      </c>
      <c r="E283" s="238">
        <v>23</v>
      </c>
      <c r="F283" s="239"/>
      <c r="G283" s="240">
        <f>ROUND(E283*F283,2)</f>
        <v>0</v>
      </c>
      <c r="H283" s="239"/>
      <c r="I283" s="240">
        <f>ROUND(E283*H283,2)</f>
        <v>0</v>
      </c>
      <c r="J283" s="239"/>
      <c r="K283" s="240">
        <f>ROUND(E283*J283,2)</f>
        <v>0</v>
      </c>
      <c r="L283" s="240">
        <v>21</v>
      </c>
      <c r="M283" s="240">
        <f>G283*(1+L283/100)</f>
        <v>0</v>
      </c>
      <c r="N283" s="238">
        <v>9.0000000000000006E-5</v>
      </c>
      <c r="O283" s="238">
        <f>ROUND(E283*N283,2)</f>
        <v>0</v>
      </c>
      <c r="P283" s="238">
        <v>0</v>
      </c>
      <c r="Q283" s="238">
        <f>ROUND(E283*P283,2)</f>
        <v>0</v>
      </c>
      <c r="R283" s="240" t="s">
        <v>2726</v>
      </c>
      <c r="S283" s="240" t="s">
        <v>258</v>
      </c>
      <c r="T283" s="241" t="s">
        <v>258</v>
      </c>
      <c r="U283" s="223">
        <v>0.11600000000000001</v>
      </c>
      <c r="V283" s="223">
        <f>ROUND(E283*U283,2)</f>
        <v>2.67</v>
      </c>
      <c r="W283" s="223"/>
      <c r="X283" s="223" t="s">
        <v>297</v>
      </c>
      <c r="Y283" s="223" t="s">
        <v>261</v>
      </c>
      <c r="Z283" s="212"/>
      <c r="AA283" s="212"/>
      <c r="AB283" s="212"/>
      <c r="AC283" s="212"/>
      <c r="AD283" s="212"/>
      <c r="AE283" s="212"/>
      <c r="AF283" s="212"/>
      <c r="AG283" s="212" t="s">
        <v>298</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67" t="s">
        <v>3210</v>
      </c>
      <c r="D284" s="256"/>
      <c r="E284" s="256"/>
      <c r="F284" s="256"/>
      <c r="G284" s="256"/>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300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x14ac:dyDescent="0.2">
      <c r="A285" s="228" t="s">
        <v>253</v>
      </c>
      <c r="B285" s="229" t="s">
        <v>223</v>
      </c>
      <c r="C285" s="244" t="s">
        <v>28</v>
      </c>
      <c r="D285" s="230"/>
      <c r="E285" s="231"/>
      <c r="F285" s="232"/>
      <c r="G285" s="232">
        <f>SUMIF(AG286:AG288,"&lt;&gt;NOR",G286:G288)</f>
        <v>0</v>
      </c>
      <c r="H285" s="232"/>
      <c r="I285" s="232">
        <f>SUM(I286:I288)</f>
        <v>0</v>
      </c>
      <c r="J285" s="232"/>
      <c r="K285" s="232">
        <f>SUM(K286:K288)</f>
        <v>0</v>
      </c>
      <c r="L285" s="232"/>
      <c r="M285" s="232">
        <f>SUM(M286:M288)</f>
        <v>0</v>
      </c>
      <c r="N285" s="231"/>
      <c r="O285" s="231">
        <f>SUM(O286:O288)</f>
        <v>0</v>
      </c>
      <c r="P285" s="231"/>
      <c r="Q285" s="231">
        <f>SUM(Q286:Q288)</f>
        <v>0</v>
      </c>
      <c r="R285" s="232"/>
      <c r="S285" s="232"/>
      <c r="T285" s="233"/>
      <c r="U285" s="227"/>
      <c r="V285" s="227">
        <f>SUM(V286:V288)</f>
        <v>0</v>
      </c>
      <c r="W285" s="227"/>
      <c r="X285" s="227"/>
      <c r="Y285" s="227"/>
      <c r="AG285" t="s">
        <v>254</v>
      </c>
    </row>
    <row r="286" spans="1:60" outlineLevel="1" x14ac:dyDescent="0.2">
      <c r="A286" s="235">
        <v>160</v>
      </c>
      <c r="B286" s="236" t="s">
        <v>3211</v>
      </c>
      <c r="C286" s="245" t="s">
        <v>3212</v>
      </c>
      <c r="D286" s="237" t="s">
        <v>257</v>
      </c>
      <c r="E286" s="238">
        <v>1</v>
      </c>
      <c r="F286" s="239"/>
      <c r="G286" s="240">
        <f>ROUND(E286*F286,2)</f>
        <v>0</v>
      </c>
      <c r="H286" s="239"/>
      <c r="I286" s="240">
        <f>ROUND(E286*H286,2)</f>
        <v>0</v>
      </c>
      <c r="J286" s="239"/>
      <c r="K286" s="240">
        <f>ROUND(E286*J286,2)</f>
        <v>0</v>
      </c>
      <c r="L286" s="240">
        <v>21</v>
      </c>
      <c r="M286" s="240">
        <f>G286*(1+L286/100)</f>
        <v>0</v>
      </c>
      <c r="N286" s="238">
        <v>0</v>
      </c>
      <c r="O286" s="238">
        <f>ROUND(E286*N286,2)</f>
        <v>0</v>
      </c>
      <c r="P286" s="238">
        <v>0</v>
      </c>
      <c r="Q286" s="238">
        <f>ROUND(E286*P286,2)</f>
        <v>0</v>
      </c>
      <c r="R286" s="240"/>
      <c r="S286" s="240" t="s">
        <v>258</v>
      </c>
      <c r="T286" s="241" t="s">
        <v>259</v>
      </c>
      <c r="U286" s="223">
        <v>0</v>
      </c>
      <c r="V286" s="223">
        <f>ROUND(E286*U286,2)</f>
        <v>0</v>
      </c>
      <c r="W286" s="223"/>
      <c r="X286" s="223" t="s">
        <v>260</v>
      </c>
      <c r="Y286" s="223" t="s">
        <v>261</v>
      </c>
      <c r="Z286" s="212"/>
      <c r="AA286" s="212"/>
      <c r="AB286" s="212"/>
      <c r="AC286" s="212"/>
      <c r="AD286" s="212"/>
      <c r="AE286" s="212"/>
      <c r="AF286" s="212"/>
      <c r="AG286" s="212" t="s">
        <v>262</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46" t="s">
        <v>3213</v>
      </c>
      <c r="D287" s="243"/>
      <c r="E287" s="243"/>
      <c r="F287" s="243"/>
      <c r="G287" s="24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264</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42" t="str">
        <f>C287</f>
        <v>Náklady na individuální zkoušky dodaných a smontovaných technologických zařízení včetně komplexního vyzkoušení.</v>
      </c>
      <c r="BB287" s="212"/>
      <c r="BC287" s="212"/>
      <c r="BD287" s="212"/>
      <c r="BE287" s="212"/>
      <c r="BF287" s="212"/>
      <c r="BG287" s="212"/>
      <c r="BH287" s="212"/>
    </row>
    <row r="288" spans="1:60" outlineLevel="2" x14ac:dyDescent="0.2">
      <c r="A288" s="219"/>
      <c r="B288" s="220"/>
      <c r="C288" s="247" t="s">
        <v>3214</v>
      </c>
      <c r="D288" s="225"/>
      <c r="E288" s="226">
        <v>1</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289</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33" x14ac:dyDescent="0.2">
      <c r="A289" s="3"/>
      <c r="B289" s="4"/>
      <c r="C289" s="248"/>
      <c r="D289" s="6"/>
      <c r="E289" s="3"/>
      <c r="F289" s="3"/>
      <c r="G289" s="3"/>
      <c r="H289" s="3"/>
      <c r="I289" s="3"/>
      <c r="J289" s="3"/>
      <c r="K289" s="3"/>
      <c r="L289" s="3"/>
      <c r="M289" s="3"/>
      <c r="N289" s="3"/>
      <c r="O289" s="3"/>
      <c r="P289" s="3"/>
      <c r="Q289" s="3"/>
      <c r="R289" s="3"/>
      <c r="S289" s="3"/>
      <c r="T289" s="3"/>
      <c r="U289" s="3"/>
      <c r="V289" s="3"/>
      <c r="W289" s="3"/>
      <c r="X289" s="3"/>
      <c r="Y289" s="3"/>
      <c r="AE289">
        <v>15</v>
      </c>
      <c r="AF289">
        <v>21</v>
      </c>
      <c r="AG289" t="s">
        <v>239</v>
      </c>
    </row>
    <row r="290" spans="1:33" x14ac:dyDescent="0.2">
      <c r="A290" s="215"/>
      <c r="B290" s="216" t="s">
        <v>29</v>
      </c>
      <c r="C290" s="249"/>
      <c r="D290" s="217"/>
      <c r="E290" s="218"/>
      <c r="F290" s="218"/>
      <c r="G290" s="234">
        <f>G8+G11+G43+G92+G178+G200+G214+G266+G277+G282+G285</f>
        <v>0</v>
      </c>
      <c r="H290" s="3"/>
      <c r="I290" s="3"/>
      <c r="J290" s="3"/>
      <c r="K290" s="3"/>
      <c r="L290" s="3"/>
      <c r="M290" s="3"/>
      <c r="N290" s="3"/>
      <c r="O290" s="3"/>
      <c r="P290" s="3"/>
      <c r="Q290" s="3"/>
      <c r="R290" s="3"/>
      <c r="S290" s="3"/>
      <c r="T290" s="3"/>
      <c r="U290" s="3"/>
      <c r="V290" s="3"/>
      <c r="W290" s="3"/>
      <c r="X290" s="3"/>
      <c r="Y290" s="3"/>
      <c r="AE290">
        <f>SUMIF(L7:L288,AE289,G7:G288)</f>
        <v>0</v>
      </c>
      <c r="AF290">
        <f>SUMIF(L7:L288,AF289,G7:G288)</f>
        <v>0</v>
      </c>
      <c r="AG290" t="s">
        <v>290</v>
      </c>
    </row>
    <row r="291" spans="1:33" x14ac:dyDescent="0.2">
      <c r="A291" s="251" t="s">
        <v>2835</v>
      </c>
      <c r="B291" s="251"/>
      <c r="C291" s="248"/>
      <c r="D291" s="6"/>
      <c r="E291" s="3"/>
      <c r="F291" s="3"/>
      <c r="G291" s="3"/>
      <c r="H291" s="3"/>
      <c r="I291" s="3"/>
      <c r="J291" s="3"/>
      <c r="K291" s="3"/>
      <c r="L291" s="3"/>
      <c r="M291" s="3"/>
      <c r="N291" s="3"/>
      <c r="O291" s="3"/>
      <c r="P291" s="3"/>
      <c r="Q291" s="3"/>
      <c r="R291" s="3"/>
      <c r="S291" s="3"/>
      <c r="T291" s="3"/>
      <c r="U291" s="3"/>
      <c r="V291" s="3"/>
      <c r="W291" s="3"/>
      <c r="X291" s="3"/>
      <c r="Y291" s="3"/>
    </row>
    <row r="292" spans="1:33" x14ac:dyDescent="0.2">
      <c r="A292" s="3"/>
      <c r="B292" s="4" t="s">
        <v>2836</v>
      </c>
      <c r="C292" s="248" t="s">
        <v>2837</v>
      </c>
      <c r="D292" s="6"/>
      <c r="E292" s="3"/>
      <c r="F292" s="3"/>
      <c r="G292" s="3"/>
      <c r="H292" s="3"/>
      <c r="I292" s="3"/>
      <c r="J292" s="3"/>
      <c r="K292" s="3"/>
      <c r="L292" s="3"/>
      <c r="M292" s="3"/>
      <c r="N292" s="3"/>
      <c r="O292" s="3"/>
      <c r="P292" s="3"/>
      <c r="Q292" s="3"/>
      <c r="R292" s="3"/>
      <c r="S292" s="3"/>
      <c r="T292" s="3"/>
      <c r="U292" s="3"/>
      <c r="V292" s="3"/>
      <c r="W292" s="3"/>
      <c r="X292" s="3"/>
      <c r="Y292" s="3"/>
      <c r="AG292" t="s">
        <v>2838</v>
      </c>
    </row>
    <row r="293" spans="1:33" x14ac:dyDescent="0.2">
      <c r="A293" s="3"/>
      <c r="B293" s="4" t="s">
        <v>2839</v>
      </c>
      <c r="C293" s="248" t="s">
        <v>2840</v>
      </c>
      <c r="D293" s="6"/>
      <c r="E293" s="3"/>
      <c r="F293" s="3"/>
      <c r="G293" s="3"/>
      <c r="H293" s="3"/>
      <c r="I293" s="3"/>
      <c r="J293" s="3"/>
      <c r="K293" s="3"/>
      <c r="L293" s="3"/>
      <c r="M293" s="3"/>
      <c r="N293" s="3"/>
      <c r="O293" s="3"/>
      <c r="P293" s="3"/>
      <c r="Q293" s="3"/>
      <c r="R293" s="3"/>
      <c r="S293" s="3"/>
      <c r="T293" s="3"/>
      <c r="U293" s="3"/>
      <c r="V293" s="3"/>
      <c r="W293" s="3"/>
      <c r="X293" s="3"/>
      <c r="Y293" s="3"/>
      <c r="AG293" t="s">
        <v>2841</v>
      </c>
    </row>
    <row r="294" spans="1:33" x14ac:dyDescent="0.2">
      <c r="A294" s="3"/>
      <c r="B294" s="4"/>
      <c r="C294" s="248" t="s">
        <v>2842</v>
      </c>
      <c r="D294" s="6"/>
      <c r="E294" s="3"/>
      <c r="F294" s="3"/>
      <c r="G294" s="3"/>
      <c r="H294" s="3"/>
      <c r="I294" s="3"/>
      <c r="J294" s="3"/>
      <c r="K294" s="3"/>
      <c r="L294" s="3"/>
      <c r="M294" s="3"/>
      <c r="N294" s="3"/>
      <c r="O294" s="3"/>
      <c r="P294" s="3"/>
      <c r="Q294" s="3"/>
      <c r="R294" s="3"/>
      <c r="S294" s="3"/>
      <c r="T294" s="3"/>
      <c r="U294" s="3"/>
      <c r="V294" s="3"/>
      <c r="W294" s="3"/>
      <c r="X294" s="3"/>
      <c r="Y294" s="3"/>
      <c r="AG294" t="s">
        <v>2843</v>
      </c>
    </row>
    <row r="295" spans="1:33" x14ac:dyDescent="0.2">
      <c r="A295" s="3"/>
      <c r="B295" s="4"/>
      <c r="C295" s="248"/>
      <c r="D295" s="6"/>
      <c r="E295" s="3"/>
      <c r="F295" s="3"/>
      <c r="G295" s="3"/>
      <c r="H295" s="3"/>
      <c r="I295" s="3"/>
      <c r="J295" s="3"/>
      <c r="K295" s="3"/>
      <c r="L295" s="3"/>
      <c r="M295" s="3"/>
      <c r="N295" s="3"/>
      <c r="O295" s="3"/>
      <c r="P295" s="3"/>
      <c r="Q295" s="3"/>
      <c r="R295" s="3"/>
      <c r="S295" s="3"/>
      <c r="T295" s="3"/>
      <c r="U295" s="3"/>
      <c r="V295" s="3"/>
      <c r="W295" s="3"/>
      <c r="X295" s="3"/>
      <c r="Y295" s="3"/>
    </row>
    <row r="296" spans="1:33" x14ac:dyDescent="0.2">
      <c r="C296" s="250"/>
      <c r="D296" s="10"/>
      <c r="AG296" t="s">
        <v>291</v>
      </c>
    </row>
    <row r="297" spans="1:33" x14ac:dyDescent="0.2">
      <c r="D297" s="10"/>
    </row>
    <row r="298" spans="1:33" x14ac:dyDescent="0.2">
      <c r="D298" s="10"/>
    </row>
    <row r="299" spans="1:33" x14ac:dyDescent="0.2">
      <c r="D299" s="10"/>
    </row>
    <row r="300" spans="1:33" x14ac:dyDescent="0.2">
      <c r="D300" s="10"/>
    </row>
    <row r="301" spans="1:33" x14ac:dyDescent="0.2">
      <c r="D301" s="10"/>
    </row>
    <row r="302" spans="1:33" x14ac:dyDescent="0.2">
      <c r="D302" s="10"/>
    </row>
    <row r="303" spans="1:33" x14ac:dyDescent="0.2">
      <c r="D303" s="10"/>
    </row>
    <row r="304" spans="1:33"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NAnWSNGUV1NFO4b+1O/Kl7w4QGFXcHivCaW0/3hyHG/hWhQBK5d7addNso188hWcTcXbQJT/SqY4qPww8gkoQ==" saltValue="GuVZblGbx+OneAFEiVNbsw==" spinCount="100000" sheet="1" formatRows="0"/>
  <mergeCells count="88">
    <mergeCell ref="C270:G270"/>
    <mergeCell ref="C272:G272"/>
    <mergeCell ref="C276:G276"/>
    <mergeCell ref="C281:G281"/>
    <mergeCell ref="C284:G284"/>
    <mergeCell ref="C287:G287"/>
    <mergeCell ref="C203:G203"/>
    <mergeCell ref="C207:G207"/>
    <mergeCell ref="C213:G213"/>
    <mergeCell ref="C220:G220"/>
    <mergeCell ref="C265:G265"/>
    <mergeCell ref="C268:G268"/>
    <mergeCell ref="C182:G182"/>
    <mergeCell ref="C186:G186"/>
    <mergeCell ref="C188:G188"/>
    <mergeCell ref="C189:G189"/>
    <mergeCell ref="C197:G197"/>
    <mergeCell ref="C199:G199"/>
    <mergeCell ref="C168:G168"/>
    <mergeCell ref="C170:G170"/>
    <mergeCell ref="C173:G173"/>
    <mergeCell ref="C177:G177"/>
    <mergeCell ref="C180:G180"/>
    <mergeCell ref="C181:G181"/>
    <mergeCell ref="C137:G137"/>
    <mergeCell ref="C139:G139"/>
    <mergeCell ref="C141:G141"/>
    <mergeCell ref="C143:G143"/>
    <mergeCell ref="C163:G163"/>
    <mergeCell ref="C166:G166"/>
    <mergeCell ref="C124:G124"/>
    <mergeCell ref="C127:G127"/>
    <mergeCell ref="C129:G129"/>
    <mergeCell ref="C131:G131"/>
    <mergeCell ref="C133:G133"/>
    <mergeCell ref="C135:G135"/>
    <mergeCell ref="C114:G114"/>
    <mergeCell ref="C117:G117"/>
    <mergeCell ref="C118:G118"/>
    <mergeCell ref="C119:G119"/>
    <mergeCell ref="C122:G122"/>
    <mergeCell ref="C123:G123"/>
    <mergeCell ref="C102:G102"/>
    <mergeCell ref="C106:G106"/>
    <mergeCell ref="C107:G107"/>
    <mergeCell ref="C108:G108"/>
    <mergeCell ref="C112:G112"/>
    <mergeCell ref="C113:G113"/>
    <mergeCell ref="C77:G77"/>
    <mergeCell ref="C82:G82"/>
    <mergeCell ref="C91:G91"/>
    <mergeCell ref="C94:G94"/>
    <mergeCell ref="C97:G97"/>
    <mergeCell ref="C101:G101"/>
    <mergeCell ref="C67:G67"/>
    <mergeCell ref="C68:G68"/>
    <mergeCell ref="C69:G69"/>
    <mergeCell ref="C71:G71"/>
    <mergeCell ref="C73:G73"/>
    <mergeCell ref="C75:G75"/>
    <mergeCell ref="C59:G59"/>
    <mergeCell ref="C60:G60"/>
    <mergeCell ref="C61:G61"/>
    <mergeCell ref="C63:G63"/>
    <mergeCell ref="C64:G64"/>
    <mergeCell ref="C65:G65"/>
    <mergeCell ref="C50:G50"/>
    <mergeCell ref="C51:G51"/>
    <mergeCell ref="C53:G53"/>
    <mergeCell ref="C54:G54"/>
    <mergeCell ref="C56:G56"/>
    <mergeCell ref="C57:G57"/>
    <mergeCell ref="C26:G26"/>
    <mergeCell ref="C30:G30"/>
    <mergeCell ref="C37:G37"/>
    <mergeCell ref="C39:G39"/>
    <mergeCell ref="C47:G47"/>
    <mergeCell ref="C48:G48"/>
    <mergeCell ref="A1:G1"/>
    <mergeCell ref="C2:G2"/>
    <mergeCell ref="C3:G3"/>
    <mergeCell ref="C4:G4"/>
    <mergeCell ref="A291:B291"/>
    <mergeCell ref="C13:G13"/>
    <mergeCell ref="C15:G15"/>
    <mergeCell ref="C17:G17"/>
    <mergeCell ref="C19:G19"/>
    <mergeCell ref="C24:G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3A92-734B-4127-A0D9-747CE1C3FCC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292</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55</v>
      </c>
      <c r="C3" s="201" t="s">
        <v>56</v>
      </c>
      <c r="D3" s="199"/>
      <c r="E3" s="199"/>
      <c r="F3" s="199"/>
      <c r="G3" s="200"/>
      <c r="AC3" s="176" t="s">
        <v>226</v>
      </c>
      <c r="AG3" t="s">
        <v>229</v>
      </c>
    </row>
    <row r="4" spans="1:60" ht="24.95" customHeight="1" x14ac:dyDescent="0.2">
      <c r="A4" s="202" t="s">
        <v>9</v>
      </c>
      <c r="B4" s="203" t="s">
        <v>61</v>
      </c>
      <c r="C4" s="204" t="s">
        <v>62</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147</v>
      </c>
      <c r="C8" s="244" t="s">
        <v>148</v>
      </c>
      <c r="D8" s="230"/>
      <c r="E8" s="231"/>
      <c r="F8" s="232"/>
      <c r="G8" s="232">
        <f>SUMIF(AG9:AG11,"&lt;&gt;NOR",G9:G11)</f>
        <v>0</v>
      </c>
      <c r="H8" s="232"/>
      <c r="I8" s="232">
        <f>SUM(I9:I11)</f>
        <v>0</v>
      </c>
      <c r="J8" s="232"/>
      <c r="K8" s="232">
        <f>SUM(K9:K11)</f>
        <v>0</v>
      </c>
      <c r="L8" s="232"/>
      <c r="M8" s="232">
        <f>SUM(M9:M11)</f>
        <v>0</v>
      </c>
      <c r="N8" s="231"/>
      <c r="O8" s="231">
        <f>SUM(O9:O11)</f>
        <v>0</v>
      </c>
      <c r="P8" s="231"/>
      <c r="Q8" s="231">
        <f>SUM(Q9:Q11)</f>
        <v>0</v>
      </c>
      <c r="R8" s="232"/>
      <c r="S8" s="232"/>
      <c r="T8" s="233"/>
      <c r="U8" s="227"/>
      <c r="V8" s="227">
        <f>SUM(V9:V11)</f>
        <v>0</v>
      </c>
      <c r="W8" s="227"/>
      <c r="X8" s="227"/>
      <c r="Y8" s="227"/>
      <c r="AG8" t="s">
        <v>254</v>
      </c>
    </row>
    <row r="9" spans="1:60" outlineLevel="1" x14ac:dyDescent="0.2">
      <c r="A9" s="257">
        <v>1</v>
      </c>
      <c r="B9" s="258" t="s">
        <v>3215</v>
      </c>
      <c r="C9" s="268" t="s">
        <v>3216</v>
      </c>
      <c r="D9" s="259" t="s">
        <v>3217</v>
      </c>
      <c r="E9" s="260">
        <v>1</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649</v>
      </c>
      <c r="T9" s="263" t="s">
        <v>259</v>
      </c>
      <c r="U9" s="223">
        <v>0</v>
      </c>
      <c r="V9" s="223">
        <f>ROUND(E9*U9,2)</f>
        <v>0</v>
      </c>
      <c r="W9" s="223"/>
      <c r="X9" s="223" t="s">
        <v>462</v>
      </c>
      <c r="Y9" s="223" t="s">
        <v>261</v>
      </c>
      <c r="Z9" s="212"/>
      <c r="AA9" s="212"/>
      <c r="AB9" s="212"/>
      <c r="AC9" s="212"/>
      <c r="AD9" s="212"/>
      <c r="AE9" s="212"/>
      <c r="AF9" s="212"/>
      <c r="AG9" s="212" t="s">
        <v>463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3218</v>
      </c>
      <c r="C10" s="268" t="s">
        <v>3219</v>
      </c>
      <c r="D10" s="259" t="s">
        <v>2366</v>
      </c>
      <c r="E10" s="260">
        <v>1</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649</v>
      </c>
      <c r="T10" s="263" t="s">
        <v>259</v>
      </c>
      <c r="U10" s="223">
        <v>0</v>
      </c>
      <c r="V10" s="223">
        <f>ROUND(E10*U10,2)</f>
        <v>0</v>
      </c>
      <c r="W10" s="223"/>
      <c r="X10" s="223" t="s">
        <v>462</v>
      </c>
      <c r="Y10" s="223" t="s">
        <v>261</v>
      </c>
      <c r="Z10" s="212"/>
      <c r="AA10" s="212"/>
      <c r="AB10" s="212"/>
      <c r="AC10" s="212"/>
      <c r="AD10" s="212"/>
      <c r="AE10" s="212"/>
      <c r="AF10" s="212"/>
      <c r="AG10" s="212" t="s">
        <v>463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3220</v>
      </c>
      <c r="C11" s="268" t="s">
        <v>3221</v>
      </c>
      <c r="D11" s="259" t="s">
        <v>3217</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649</v>
      </c>
      <c r="T11" s="263" t="s">
        <v>259</v>
      </c>
      <c r="U11" s="223">
        <v>0</v>
      </c>
      <c r="V11" s="223">
        <f>ROUND(E11*U11,2)</f>
        <v>0</v>
      </c>
      <c r="W11" s="223"/>
      <c r="X11" s="223" t="s">
        <v>462</v>
      </c>
      <c r="Y11" s="223" t="s">
        <v>261</v>
      </c>
      <c r="Z11" s="212"/>
      <c r="AA11" s="212"/>
      <c r="AB11" s="212"/>
      <c r="AC11" s="212"/>
      <c r="AD11" s="212"/>
      <c r="AE11" s="212"/>
      <c r="AF11" s="212"/>
      <c r="AG11" s="212" t="s">
        <v>463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8" t="s">
        <v>253</v>
      </c>
      <c r="B12" s="229" t="s">
        <v>149</v>
      </c>
      <c r="C12" s="244" t="s">
        <v>150</v>
      </c>
      <c r="D12" s="230"/>
      <c r="E12" s="231"/>
      <c r="F12" s="232"/>
      <c r="G12" s="232">
        <f>SUMIF(AG13:AG15,"&lt;&gt;NOR",G13:G15)</f>
        <v>0</v>
      </c>
      <c r="H12" s="232"/>
      <c r="I12" s="232">
        <f>SUM(I13:I15)</f>
        <v>0</v>
      </c>
      <c r="J12" s="232"/>
      <c r="K12" s="232">
        <f>SUM(K13:K15)</f>
        <v>0</v>
      </c>
      <c r="L12" s="232"/>
      <c r="M12" s="232">
        <f>SUM(M13:M15)</f>
        <v>0</v>
      </c>
      <c r="N12" s="231"/>
      <c r="O12" s="231">
        <f>SUM(O13:O15)</f>
        <v>0</v>
      </c>
      <c r="P12" s="231"/>
      <c r="Q12" s="231">
        <f>SUM(Q13:Q15)</f>
        <v>0</v>
      </c>
      <c r="R12" s="232"/>
      <c r="S12" s="232"/>
      <c r="T12" s="233"/>
      <c r="U12" s="227"/>
      <c r="V12" s="227">
        <f>SUM(V13:V15)</f>
        <v>0</v>
      </c>
      <c r="W12" s="227"/>
      <c r="X12" s="227"/>
      <c r="Y12" s="227"/>
      <c r="AG12" t="s">
        <v>254</v>
      </c>
    </row>
    <row r="13" spans="1:60" outlineLevel="1" x14ac:dyDescent="0.2">
      <c r="A13" s="257">
        <v>4</v>
      </c>
      <c r="B13" s="258" t="s">
        <v>3222</v>
      </c>
      <c r="C13" s="268" t="s">
        <v>3216</v>
      </c>
      <c r="D13" s="259" t="s">
        <v>3217</v>
      </c>
      <c r="E13" s="260">
        <v>1</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649</v>
      </c>
      <c r="T13" s="263" t="s">
        <v>259</v>
      </c>
      <c r="U13" s="223">
        <v>0</v>
      </c>
      <c r="V13" s="223">
        <f>ROUND(E13*U13,2)</f>
        <v>0</v>
      </c>
      <c r="W13" s="223"/>
      <c r="X13" s="223" t="s">
        <v>462</v>
      </c>
      <c r="Y13" s="223" t="s">
        <v>261</v>
      </c>
      <c r="Z13" s="212"/>
      <c r="AA13" s="212"/>
      <c r="AB13" s="212"/>
      <c r="AC13" s="212"/>
      <c r="AD13" s="212"/>
      <c r="AE13" s="212"/>
      <c r="AF13" s="212"/>
      <c r="AG13" s="212" t="s">
        <v>463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5</v>
      </c>
      <c r="B14" s="258" t="s">
        <v>3223</v>
      </c>
      <c r="C14" s="268" t="s">
        <v>3224</v>
      </c>
      <c r="D14" s="259" t="s">
        <v>2366</v>
      </c>
      <c r="E14" s="260">
        <v>1</v>
      </c>
      <c r="F14" s="261"/>
      <c r="G14" s="262">
        <f>ROUND(E14*F14,2)</f>
        <v>0</v>
      </c>
      <c r="H14" s="261"/>
      <c r="I14" s="262">
        <f>ROUND(E14*H14,2)</f>
        <v>0</v>
      </c>
      <c r="J14" s="261"/>
      <c r="K14" s="262">
        <f>ROUND(E14*J14,2)</f>
        <v>0</v>
      </c>
      <c r="L14" s="262">
        <v>21</v>
      </c>
      <c r="M14" s="262">
        <f>G14*(1+L14/100)</f>
        <v>0</v>
      </c>
      <c r="N14" s="260">
        <v>0</v>
      </c>
      <c r="O14" s="260">
        <f>ROUND(E14*N14,2)</f>
        <v>0</v>
      </c>
      <c r="P14" s="260">
        <v>0</v>
      </c>
      <c r="Q14" s="260">
        <f>ROUND(E14*P14,2)</f>
        <v>0</v>
      </c>
      <c r="R14" s="262"/>
      <c r="S14" s="262" t="s">
        <v>649</v>
      </c>
      <c r="T14" s="263" t="s">
        <v>259</v>
      </c>
      <c r="U14" s="223">
        <v>0</v>
      </c>
      <c r="V14" s="223">
        <f>ROUND(E14*U14,2)</f>
        <v>0</v>
      </c>
      <c r="W14" s="223"/>
      <c r="X14" s="223" t="s">
        <v>462</v>
      </c>
      <c r="Y14" s="223" t="s">
        <v>261</v>
      </c>
      <c r="Z14" s="212"/>
      <c r="AA14" s="212"/>
      <c r="AB14" s="212"/>
      <c r="AC14" s="212"/>
      <c r="AD14" s="212"/>
      <c r="AE14" s="212"/>
      <c r="AF14" s="212"/>
      <c r="AG14" s="212" t="s">
        <v>463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6</v>
      </c>
      <c r="B15" s="258" t="s">
        <v>3225</v>
      </c>
      <c r="C15" s="268" t="s">
        <v>3221</v>
      </c>
      <c r="D15" s="259" t="s">
        <v>3217</v>
      </c>
      <c r="E15" s="260">
        <v>1</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649</v>
      </c>
      <c r="T15" s="263" t="s">
        <v>259</v>
      </c>
      <c r="U15" s="223">
        <v>0</v>
      </c>
      <c r="V15" s="223">
        <f>ROUND(E15*U15,2)</f>
        <v>0</v>
      </c>
      <c r="W15" s="223"/>
      <c r="X15" s="223" t="s">
        <v>462</v>
      </c>
      <c r="Y15" s="223" t="s">
        <v>261</v>
      </c>
      <c r="Z15" s="212"/>
      <c r="AA15" s="212"/>
      <c r="AB15" s="212"/>
      <c r="AC15" s="212"/>
      <c r="AD15" s="212"/>
      <c r="AE15" s="212"/>
      <c r="AF15" s="212"/>
      <c r="AG15" s="212" t="s">
        <v>463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28" t="s">
        <v>253</v>
      </c>
      <c r="B16" s="229" t="s">
        <v>151</v>
      </c>
      <c r="C16" s="244" t="s">
        <v>152</v>
      </c>
      <c r="D16" s="230"/>
      <c r="E16" s="231"/>
      <c r="F16" s="232"/>
      <c r="G16" s="232">
        <f>SUMIF(AG17:AG21,"&lt;&gt;NOR",G17:G21)</f>
        <v>0</v>
      </c>
      <c r="H16" s="232"/>
      <c r="I16" s="232">
        <f>SUM(I17:I21)</f>
        <v>0</v>
      </c>
      <c r="J16" s="232"/>
      <c r="K16" s="232">
        <f>SUM(K17:K21)</f>
        <v>0</v>
      </c>
      <c r="L16" s="232"/>
      <c r="M16" s="232">
        <f>SUM(M17:M21)</f>
        <v>0</v>
      </c>
      <c r="N16" s="231"/>
      <c r="O16" s="231">
        <f>SUM(O17:O21)</f>
        <v>0</v>
      </c>
      <c r="P16" s="231"/>
      <c r="Q16" s="231">
        <f>SUM(Q17:Q21)</f>
        <v>0</v>
      </c>
      <c r="R16" s="232"/>
      <c r="S16" s="232"/>
      <c r="T16" s="233"/>
      <c r="U16" s="227"/>
      <c r="V16" s="227">
        <f>SUM(V17:V21)</f>
        <v>0</v>
      </c>
      <c r="W16" s="227"/>
      <c r="X16" s="227"/>
      <c r="Y16" s="227"/>
      <c r="AG16" t="s">
        <v>254</v>
      </c>
    </row>
    <row r="17" spans="1:60" outlineLevel="1" x14ac:dyDescent="0.2">
      <c r="A17" s="257">
        <v>7</v>
      </c>
      <c r="B17" s="258" t="s">
        <v>3226</v>
      </c>
      <c r="C17" s="268" t="s">
        <v>3227</v>
      </c>
      <c r="D17" s="259" t="s">
        <v>3217</v>
      </c>
      <c r="E17" s="260">
        <v>1</v>
      </c>
      <c r="F17" s="261"/>
      <c r="G17" s="262">
        <f>ROUND(E17*F17,2)</f>
        <v>0</v>
      </c>
      <c r="H17" s="261"/>
      <c r="I17" s="262">
        <f>ROUND(E17*H17,2)</f>
        <v>0</v>
      </c>
      <c r="J17" s="261"/>
      <c r="K17" s="262">
        <f>ROUND(E17*J17,2)</f>
        <v>0</v>
      </c>
      <c r="L17" s="262">
        <v>21</v>
      </c>
      <c r="M17" s="262">
        <f>G17*(1+L17/100)</f>
        <v>0</v>
      </c>
      <c r="N17" s="260">
        <v>0</v>
      </c>
      <c r="O17" s="260">
        <f>ROUND(E17*N17,2)</f>
        <v>0</v>
      </c>
      <c r="P17" s="260">
        <v>0</v>
      </c>
      <c r="Q17" s="260">
        <f>ROUND(E17*P17,2)</f>
        <v>0</v>
      </c>
      <c r="R17" s="262"/>
      <c r="S17" s="262" t="s">
        <v>649</v>
      </c>
      <c r="T17" s="263" t="s">
        <v>259</v>
      </c>
      <c r="U17" s="223">
        <v>0</v>
      </c>
      <c r="V17" s="223">
        <f>ROUND(E17*U17,2)</f>
        <v>0</v>
      </c>
      <c r="W17" s="223"/>
      <c r="X17" s="223" t="s">
        <v>462</v>
      </c>
      <c r="Y17" s="223" t="s">
        <v>261</v>
      </c>
      <c r="Z17" s="212"/>
      <c r="AA17" s="212"/>
      <c r="AB17" s="212"/>
      <c r="AC17" s="212"/>
      <c r="AD17" s="212"/>
      <c r="AE17" s="212"/>
      <c r="AF17" s="212"/>
      <c r="AG17" s="212" t="s">
        <v>463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8</v>
      </c>
      <c r="B18" s="258" t="s">
        <v>3228</v>
      </c>
      <c r="C18" s="268" t="s">
        <v>3229</v>
      </c>
      <c r="D18" s="259" t="s">
        <v>3217</v>
      </c>
      <c r="E18" s="260">
        <v>1</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649</v>
      </c>
      <c r="T18" s="263" t="s">
        <v>259</v>
      </c>
      <c r="U18" s="223">
        <v>0</v>
      </c>
      <c r="V18" s="223">
        <f>ROUND(E18*U18,2)</f>
        <v>0</v>
      </c>
      <c r="W18" s="223"/>
      <c r="X18" s="223" t="s">
        <v>462</v>
      </c>
      <c r="Y18" s="223" t="s">
        <v>261</v>
      </c>
      <c r="Z18" s="212"/>
      <c r="AA18" s="212"/>
      <c r="AB18" s="212"/>
      <c r="AC18" s="212"/>
      <c r="AD18" s="212"/>
      <c r="AE18" s="212"/>
      <c r="AF18" s="212"/>
      <c r="AG18" s="212" t="s">
        <v>463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9</v>
      </c>
      <c r="B19" s="258" t="s">
        <v>3230</v>
      </c>
      <c r="C19" s="268" t="s">
        <v>3231</v>
      </c>
      <c r="D19" s="259" t="s">
        <v>2366</v>
      </c>
      <c r="E19" s="260">
        <v>5</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649</v>
      </c>
      <c r="T19" s="263" t="s">
        <v>259</v>
      </c>
      <c r="U19" s="223">
        <v>0</v>
      </c>
      <c r="V19" s="223">
        <f>ROUND(E19*U19,2)</f>
        <v>0</v>
      </c>
      <c r="W19" s="223"/>
      <c r="X19" s="223" t="s">
        <v>462</v>
      </c>
      <c r="Y19" s="223" t="s">
        <v>261</v>
      </c>
      <c r="Z19" s="212"/>
      <c r="AA19" s="212"/>
      <c r="AB19" s="212"/>
      <c r="AC19" s="212"/>
      <c r="AD19" s="212"/>
      <c r="AE19" s="212"/>
      <c r="AF19" s="212"/>
      <c r="AG19" s="212" t="s">
        <v>463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10</v>
      </c>
      <c r="B20" s="258" t="s">
        <v>3232</v>
      </c>
      <c r="C20" s="268" t="s">
        <v>3233</v>
      </c>
      <c r="D20" s="259" t="s">
        <v>3217</v>
      </c>
      <c r="E20" s="260">
        <v>2</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649</v>
      </c>
      <c r="T20" s="263" t="s">
        <v>259</v>
      </c>
      <c r="U20" s="223">
        <v>0</v>
      </c>
      <c r="V20" s="223">
        <f>ROUND(E20*U20,2)</f>
        <v>0</v>
      </c>
      <c r="W20" s="223"/>
      <c r="X20" s="223" t="s">
        <v>462</v>
      </c>
      <c r="Y20" s="223" t="s">
        <v>261</v>
      </c>
      <c r="Z20" s="212"/>
      <c r="AA20" s="212"/>
      <c r="AB20" s="212"/>
      <c r="AC20" s="212"/>
      <c r="AD20" s="212"/>
      <c r="AE20" s="212"/>
      <c r="AF20" s="212"/>
      <c r="AG20" s="212" t="s">
        <v>463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11</v>
      </c>
      <c r="B21" s="258" t="s">
        <v>3234</v>
      </c>
      <c r="C21" s="268" t="s">
        <v>3221</v>
      </c>
      <c r="D21" s="259" t="s">
        <v>3217</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649</v>
      </c>
      <c r="T21" s="263" t="s">
        <v>259</v>
      </c>
      <c r="U21" s="223">
        <v>0</v>
      </c>
      <c r="V21" s="223">
        <f>ROUND(E21*U21,2)</f>
        <v>0</v>
      </c>
      <c r="W21" s="223"/>
      <c r="X21" s="223" t="s">
        <v>462</v>
      </c>
      <c r="Y21" s="223" t="s">
        <v>261</v>
      </c>
      <c r="Z21" s="212"/>
      <c r="AA21" s="212"/>
      <c r="AB21" s="212"/>
      <c r="AC21" s="212"/>
      <c r="AD21" s="212"/>
      <c r="AE21" s="212"/>
      <c r="AF21" s="212"/>
      <c r="AG21" s="212" t="s">
        <v>463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28" t="s">
        <v>253</v>
      </c>
      <c r="B22" s="229" t="s">
        <v>153</v>
      </c>
      <c r="C22" s="244" t="s">
        <v>154</v>
      </c>
      <c r="D22" s="230"/>
      <c r="E22" s="231"/>
      <c r="F22" s="232"/>
      <c r="G22" s="232">
        <f>SUMIF(AG23:AG25,"&lt;&gt;NOR",G23:G25)</f>
        <v>0</v>
      </c>
      <c r="H22" s="232"/>
      <c r="I22" s="232">
        <f>SUM(I23:I25)</f>
        <v>0</v>
      </c>
      <c r="J22" s="232"/>
      <c r="K22" s="232">
        <f>SUM(K23:K25)</f>
        <v>0</v>
      </c>
      <c r="L22" s="232"/>
      <c r="M22" s="232">
        <f>SUM(M23:M25)</f>
        <v>0</v>
      </c>
      <c r="N22" s="231"/>
      <c r="O22" s="231">
        <f>SUM(O23:O25)</f>
        <v>0</v>
      </c>
      <c r="P22" s="231"/>
      <c r="Q22" s="231">
        <f>SUM(Q23:Q25)</f>
        <v>0</v>
      </c>
      <c r="R22" s="232"/>
      <c r="S22" s="232"/>
      <c r="T22" s="233"/>
      <c r="U22" s="227"/>
      <c r="V22" s="227">
        <f>SUM(V23:V25)</f>
        <v>0</v>
      </c>
      <c r="W22" s="227"/>
      <c r="X22" s="227"/>
      <c r="Y22" s="227"/>
      <c r="AG22" t="s">
        <v>254</v>
      </c>
    </row>
    <row r="23" spans="1:60" outlineLevel="1" x14ac:dyDescent="0.2">
      <c r="A23" s="257">
        <v>12</v>
      </c>
      <c r="B23" s="258" t="s">
        <v>3235</v>
      </c>
      <c r="C23" s="268" t="s">
        <v>3216</v>
      </c>
      <c r="D23" s="259" t="s">
        <v>3217</v>
      </c>
      <c r="E23" s="260">
        <v>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649</v>
      </c>
      <c r="T23" s="263" t="s">
        <v>259</v>
      </c>
      <c r="U23" s="223">
        <v>0</v>
      </c>
      <c r="V23" s="223">
        <f>ROUND(E23*U23,2)</f>
        <v>0</v>
      </c>
      <c r="W23" s="223"/>
      <c r="X23" s="223" t="s">
        <v>462</v>
      </c>
      <c r="Y23" s="223" t="s">
        <v>261</v>
      </c>
      <c r="Z23" s="212"/>
      <c r="AA23" s="212"/>
      <c r="AB23" s="212"/>
      <c r="AC23" s="212"/>
      <c r="AD23" s="212"/>
      <c r="AE23" s="212"/>
      <c r="AF23" s="212"/>
      <c r="AG23" s="212" t="s">
        <v>463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3236</v>
      </c>
      <c r="C24" s="268" t="s">
        <v>3224</v>
      </c>
      <c r="D24" s="259" t="s">
        <v>2366</v>
      </c>
      <c r="E24" s="260">
        <v>1</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649</v>
      </c>
      <c r="T24" s="263" t="s">
        <v>259</v>
      </c>
      <c r="U24" s="223">
        <v>0</v>
      </c>
      <c r="V24" s="223">
        <f>ROUND(E24*U24,2)</f>
        <v>0</v>
      </c>
      <c r="W24" s="223"/>
      <c r="X24" s="223" t="s">
        <v>462</v>
      </c>
      <c r="Y24" s="223" t="s">
        <v>261</v>
      </c>
      <c r="Z24" s="212"/>
      <c r="AA24" s="212"/>
      <c r="AB24" s="212"/>
      <c r="AC24" s="212"/>
      <c r="AD24" s="212"/>
      <c r="AE24" s="212"/>
      <c r="AF24" s="212"/>
      <c r="AG24" s="212" t="s">
        <v>463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3237</v>
      </c>
      <c r="C25" s="268" t="s">
        <v>3221</v>
      </c>
      <c r="D25" s="259" t="s">
        <v>3217</v>
      </c>
      <c r="E25" s="260">
        <v>1</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649</v>
      </c>
      <c r="T25" s="263" t="s">
        <v>259</v>
      </c>
      <c r="U25" s="223">
        <v>0</v>
      </c>
      <c r="V25" s="223">
        <f>ROUND(E25*U25,2)</f>
        <v>0</v>
      </c>
      <c r="W25" s="223"/>
      <c r="X25" s="223" t="s">
        <v>462</v>
      </c>
      <c r="Y25" s="223" t="s">
        <v>261</v>
      </c>
      <c r="Z25" s="212"/>
      <c r="AA25" s="212"/>
      <c r="AB25" s="212"/>
      <c r="AC25" s="212"/>
      <c r="AD25" s="212"/>
      <c r="AE25" s="212"/>
      <c r="AF25" s="212"/>
      <c r="AG25" s="212" t="s">
        <v>463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8" t="s">
        <v>253</v>
      </c>
      <c r="B26" s="229" t="s">
        <v>155</v>
      </c>
      <c r="C26" s="244" t="s">
        <v>156</v>
      </c>
      <c r="D26" s="230"/>
      <c r="E26" s="231"/>
      <c r="F26" s="232"/>
      <c r="G26" s="232">
        <f>SUMIF(AG27:AG37,"&lt;&gt;NOR",G27:G37)</f>
        <v>0</v>
      </c>
      <c r="H26" s="232"/>
      <c r="I26" s="232">
        <f>SUM(I27:I37)</f>
        <v>0</v>
      </c>
      <c r="J26" s="232"/>
      <c r="K26" s="232">
        <f>SUM(K27:K37)</f>
        <v>0</v>
      </c>
      <c r="L26" s="232"/>
      <c r="M26" s="232">
        <f>SUM(M27:M37)</f>
        <v>0</v>
      </c>
      <c r="N26" s="231"/>
      <c r="O26" s="231">
        <f>SUM(O27:O37)</f>
        <v>0</v>
      </c>
      <c r="P26" s="231"/>
      <c r="Q26" s="231">
        <f>SUM(Q27:Q37)</f>
        <v>0</v>
      </c>
      <c r="R26" s="232"/>
      <c r="S26" s="232"/>
      <c r="T26" s="233"/>
      <c r="U26" s="227"/>
      <c r="V26" s="227">
        <f>SUM(V27:V37)</f>
        <v>0</v>
      </c>
      <c r="W26" s="227"/>
      <c r="X26" s="227"/>
      <c r="Y26" s="227"/>
      <c r="AG26" t="s">
        <v>254</v>
      </c>
    </row>
    <row r="27" spans="1:60" outlineLevel="1" x14ac:dyDescent="0.2">
      <c r="A27" s="257">
        <v>15</v>
      </c>
      <c r="B27" s="258" t="s">
        <v>3238</v>
      </c>
      <c r="C27" s="268" t="s">
        <v>3239</v>
      </c>
      <c r="D27" s="259" t="s">
        <v>3240</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649</v>
      </c>
      <c r="T27" s="263" t="s">
        <v>259</v>
      </c>
      <c r="U27" s="223">
        <v>0</v>
      </c>
      <c r="V27" s="223">
        <f>ROUND(E27*U27,2)</f>
        <v>0</v>
      </c>
      <c r="W27" s="223"/>
      <c r="X27" s="223" t="s">
        <v>462</v>
      </c>
      <c r="Y27" s="223" t="s">
        <v>261</v>
      </c>
      <c r="Z27" s="212"/>
      <c r="AA27" s="212"/>
      <c r="AB27" s="212"/>
      <c r="AC27" s="212"/>
      <c r="AD27" s="212"/>
      <c r="AE27" s="212"/>
      <c r="AF27" s="212"/>
      <c r="AG27" s="212" t="s">
        <v>463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16</v>
      </c>
      <c r="B28" s="258" t="s">
        <v>3241</v>
      </c>
      <c r="C28" s="268" t="s">
        <v>3242</v>
      </c>
      <c r="D28" s="259" t="s">
        <v>3240</v>
      </c>
      <c r="E28" s="260">
        <v>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649</v>
      </c>
      <c r="T28" s="263" t="s">
        <v>259</v>
      </c>
      <c r="U28" s="223">
        <v>0</v>
      </c>
      <c r="V28" s="223">
        <f>ROUND(E28*U28,2)</f>
        <v>0</v>
      </c>
      <c r="W28" s="223"/>
      <c r="X28" s="223" t="s">
        <v>462</v>
      </c>
      <c r="Y28" s="223" t="s">
        <v>261</v>
      </c>
      <c r="Z28" s="212"/>
      <c r="AA28" s="212"/>
      <c r="AB28" s="212"/>
      <c r="AC28" s="212"/>
      <c r="AD28" s="212"/>
      <c r="AE28" s="212"/>
      <c r="AF28" s="212"/>
      <c r="AG28" s="212" t="s">
        <v>463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17</v>
      </c>
      <c r="B29" s="258" t="s">
        <v>3243</v>
      </c>
      <c r="C29" s="268" t="s">
        <v>3244</v>
      </c>
      <c r="D29" s="259" t="s">
        <v>3240</v>
      </c>
      <c r="E29" s="260">
        <v>4</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649</v>
      </c>
      <c r="T29" s="263" t="s">
        <v>259</v>
      </c>
      <c r="U29" s="223">
        <v>0</v>
      </c>
      <c r="V29" s="223">
        <f>ROUND(E29*U29,2)</f>
        <v>0</v>
      </c>
      <c r="W29" s="223"/>
      <c r="X29" s="223" t="s">
        <v>462</v>
      </c>
      <c r="Y29" s="223" t="s">
        <v>261</v>
      </c>
      <c r="Z29" s="212"/>
      <c r="AA29" s="212"/>
      <c r="AB29" s="212"/>
      <c r="AC29" s="212"/>
      <c r="AD29" s="212"/>
      <c r="AE29" s="212"/>
      <c r="AF29" s="212"/>
      <c r="AG29" s="212" t="s">
        <v>463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18</v>
      </c>
      <c r="B30" s="258" t="s">
        <v>3245</v>
      </c>
      <c r="C30" s="268" t="s">
        <v>3246</v>
      </c>
      <c r="D30" s="259" t="s">
        <v>3240</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649</v>
      </c>
      <c r="T30" s="263" t="s">
        <v>259</v>
      </c>
      <c r="U30" s="223">
        <v>0</v>
      </c>
      <c r="V30" s="223">
        <f>ROUND(E30*U30,2)</f>
        <v>0</v>
      </c>
      <c r="W30" s="223"/>
      <c r="X30" s="223" t="s">
        <v>462</v>
      </c>
      <c r="Y30" s="223" t="s">
        <v>261</v>
      </c>
      <c r="Z30" s="212"/>
      <c r="AA30" s="212"/>
      <c r="AB30" s="212"/>
      <c r="AC30" s="212"/>
      <c r="AD30" s="212"/>
      <c r="AE30" s="212"/>
      <c r="AF30" s="212"/>
      <c r="AG30" s="212" t="s">
        <v>463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19</v>
      </c>
      <c r="B31" s="258" t="s">
        <v>3247</v>
      </c>
      <c r="C31" s="268" t="s">
        <v>3248</v>
      </c>
      <c r="D31" s="259" t="s">
        <v>3217</v>
      </c>
      <c r="E31" s="260">
        <v>2</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649</v>
      </c>
      <c r="T31" s="263" t="s">
        <v>259</v>
      </c>
      <c r="U31" s="223">
        <v>0</v>
      </c>
      <c r="V31" s="223">
        <f>ROUND(E31*U31,2)</f>
        <v>0</v>
      </c>
      <c r="W31" s="223"/>
      <c r="X31" s="223" t="s">
        <v>462</v>
      </c>
      <c r="Y31" s="223" t="s">
        <v>261</v>
      </c>
      <c r="Z31" s="212"/>
      <c r="AA31" s="212"/>
      <c r="AB31" s="212"/>
      <c r="AC31" s="212"/>
      <c r="AD31" s="212"/>
      <c r="AE31" s="212"/>
      <c r="AF31" s="212"/>
      <c r="AG31" s="212" t="s">
        <v>463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3249</v>
      </c>
      <c r="C32" s="268" t="s">
        <v>3250</v>
      </c>
      <c r="D32" s="259" t="s">
        <v>3217</v>
      </c>
      <c r="E32" s="260">
        <v>4</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649</v>
      </c>
      <c r="T32" s="263" t="s">
        <v>259</v>
      </c>
      <c r="U32" s="223">
        <v>0</v>
      </c>
      <c r="V32" s="223">
        <f>ROUND(E32*U32,2)</f>
        <v>0</v>
      </c>
      <c r="W32" s="223"/>
      <c r="X32" s="223" t="s">
        <v>462</v>
      </c>
      <c r="Y32" s="223" t="s">
        <v>261</v>
      </c>
      <c r="Z32" s="212"/>
      <c r="AA32" s="212"/>
      <c r="AB32" s="212"/>
      <c r="AC32" s="212"/>
      <c r="AD32" s="212"/>
      <c r="AE32" s="212"/>
      <c r="AF32" s="212"/>
      <c r="AG32" s="212" t="s">
        <v>463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21</v>
      </c>
      <c r="B33" s="258" t="s">
        <v>3251</v>
      </c>
      <c r="C33" s="268" t="s">
        <v>3252</v>
      </c>
      <c r="D33" s="259" t="s">
        <v>3217</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649</v>
      </c>
      <c r="T33" s="263" t="s">
        <v>259</v>
      </c>
      <c r="U33" s="223">
        <v>0</v>
      </c>
      <c r="V33" s="223">
        <f>ROUND(E33*U33,2)</f>
        <v>0</v>
      </c>
      <c r="W33" s="223"/>
      <c r="X33" s="223" t="s">
        <v>462</v>
      </c>
      <c r="Y33" s="223" t="s">
        <v>261</v>
      </c>
      <c r="Z33" s="212"/>
      <c r="AA33" s="212"/>
      <c r="AB33" s="212"/>
      <c r="AC33" s="212"/>
      <c r="AD33" s="212"/>
      <c r="AE33" s="212"/>
      <c r="AF33" s="212"/>
      <c r="AG33" s="212" t="s">
        <v>463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22</v>
      </c>
      <c r="B34" s="258" t="s">
        <v>3253</v>
      </c>
      <c r="C34" s="268" t="s">
        <v>3254</v>
      </c>
      <c r="D34" s="259" t="s">
        <v>3217</v>
      </c>
      <c r="E34" s="260">
        <v>1</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649</v>
      </c>
      <c r="T34" s="263" t="s">
        <v>259</v>
      </c>
      <c r="U34" s="223">
        <v>0</v>
      </c>
      <c r="V34" s="223">
        <f>ROUND(E34*U34,2)</f>
        <v>0</v>
      </c>
      <c r="W34" s="223"/>
      <c r="X34" s="223" t="s">
        <v>462</v>
      </c>
      <c r="Y34" s="223" t="s">
        <v>261</v>
      </c>
      <c r="Z34" s="212"/>
      <c r="AA34" s="212"/>
      <c r="AB34" s="212"/>
      <c r="AC34" s="212"/>
      <c r="AD34" s="212"/>
      <c r="AE34" s="212"/>
      <c r="AF34" s="212"/>
      <c r="AG34" s="212" t="s">
        <v>463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23</v>
      </c>
      <c r="B35" s="258" t="s">
        <v>3255</v>
      </c>
      <c r="C35" s="268" t="s">
        <v>3256</v>
      </c>
      <c r="D35" s="259" t="s">
        <v>2366</v>
      </c>
      <c r="E35" s="260">
        <v>15</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649</v>
      </c>
      <c r="T35" s="263" t="s">
        <v>259</v>
      </c>
      <c r="U35" s="223">
        <v>0</v>
      </c>
      <c r="V35" s="223">
        <f>ROUND(E35*U35,2)</f>
        <v>0</v>
      </c>
      <c r="W35" s="223"/>
      <c r="X35" s="223" t="s">
        <v>462</v>
      </c>
      <c r="Y35" s="223" t="s">
        <v>261</v>
      </c>
      <c r="Z35" s="212"/>
      <c r="AA35" s="212"/>
      <c r="AB35" s="212"/>
      <c r="AC35" s="212"/>
      <c r="AD35" s="212"/>
      <c r="AE35" s="212"/>
      <c r="AF35" s="212"/>
      <c r="AG35" s="212" t="s">
        <v>463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24</v>
      </c>
      <c r="B36" s="258" t="s">
        <v>3257</v>
      </c>
      <c r="C36" s="268" t="s">
        <v>3258</v>
      </c>
      <c r="D36" s="259" t="s">
        <v>2366</v>
      </c>
      <c r="E36" s="260">
        <v>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649</v>
      </c>
      <c r="T36" s="263" t="s">
        <v>259</v>
      </c>
      <c r="U36" s="223">
        <v>0</v>
      </c>
      <c r="V36" s="223">
        <f>ROUND(E36*U36,2)</f>
        <v>0</v>
      </c>
      <c r="W36" s="223"/>
      <c r="X36" s="223" t="s">
        <v>462</v>
      </c>
      <c r="Y36" s="223" t="s">
        <v>261</v>
      </c>
      <c r="Z36" s="212"/>
      <c r="AA36" s="212"/>
      <c r="AB36" s="212"/>
      <c r="AC36" s="212"/>
      <c r="AD36" s="212"/>
      <c r="AE36" s="212"/>
      <c r="AF36" s="212"/>
      <c r="AG36" s="212" t="s">
        <v>463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25</v>
      </c>
      <c r="B37" s="258" t="s">
        <v>3259</v>
      </c>
      <c r="C37" s="268" t="s">
        <v>3260</v>
      </c>
      <c r="D37" s="259" t="s">
        <v>321</v>
      </c>
      <c r="E37" s="260">
        <v>3</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649</v>
      </c>
      <c r="T37" s="263" t="s">
        <v>259</v>
      </c>
      <c r="U37" s="223">
        <v>0</v>
      </c>
      <c r="V37" s="223">
        <f>ROUND(E37*U37,2)</f>
        <v>0</v>
      </c>
      <c r="W37" s="223"/>
      <c r="X37" s="223" t="s">
        <v>462</v>
      </c>
      <c r="Y37" s="223" t="s">
        <v>261</v>
      </c>
      <c r="Z37" s="212"/>
      <c r="AA37" s="212"/>
      <c r="AB37" s="212"/>
      <c r="AC37" s="212"/>
      <c r="AD37" s="212"/>
      <c r="AE37" s="212"/>
      <c r="AF37" s="212"/>
      <c r="AG37" s="212" t="s">
        <v>463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8" t="s">
        <v>253</v>
      </c>
      <c r="B38" s="229" t="s">
        <v>157</v>
      </c>
      <c r="C38" s="244" t="s">
        <v>158</v>
      </c>
      <c r="D38" s="230"/>
      <c r="E38" s="231"/>
      <c r="F38" s="232"/>
      <c r="G38" s="232">
        <f>SUMIF(AG39:AG46,"&lt;&gt;NOR",G39:G46)</f>
        <v>0</v>
      </c>
      <c r="H38" s="232"/>
      <c r="I38" s="232">
        <f>SUM(I39:I46)</f>
        <v>0</v>
      </c>
      <c r="J38" s="232"/>
      <c r="K38" s="232">
        <f>SUM(K39:K46)</f>
        <v>0</v>
      </c>
      <c r="L38" s="232"/>
      <c r="M38" s="232">
        <f>SUM(M39:M46)</f>
        <v>0</v>
      </c>
      <c r="N38" s="231"/>
      <c r="O38" s="231">
        <f>SUM(O39:O46)</f>
        <v>0</v>
      </c>
      <c r="P38" s="231"/>
      <c r="Q38" s="231">
        <f>SUM(Q39:Q46)</f>
        <v>0</v>
      </c>
      <c r="R38" s="232"/>
      <c r="S38" s="232"/>
      <c r="T38" s="233"/>
      <c r="U38" s="227"/>
      <c r="V38" s="227">
        <f>SUM(V39:V46)</f>
        <v>0</v>
      </c>
      <c r="W38" s="227"/>
      <c r="X38" s="227"/>
      <c r="Y38" s="227"/>
      <c r="AG38" t="s">
        <v>254</v>
      </c>
    </row>
    <row r="39" spans="1:60" outlineLevel="1" x14ac:dyDescent="0.2">
      <c r="A39" s="257">
        <v>26</v>
      </c>
      <c r="B39" s="258" t="s">
        <v>3261</v>
      </c>
      <c r="C39" s="268" t="s">
        <v>3262</v>
      </c>
      <c r="D39" s="259" t="s">
        <v>3217</v>
      </c>
      <c r="E39" s="260">
        <v>1</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649</v>
      </c>
      <c r="T39" s="263" t="s">
        <v>259</v>
      </c>
      <c r="U39" s="223">
        <v>0</v>
      </c>
      <c r="V39" s="223">
        <f>ROUND(E39*U39,2)</f>
        <v>0</v>
      </c>
      <c r="W39" s="223"/>
      <c r="X39" s="223" t="s">
        <v>462</v>
      </c>
      <c r="Y39" s="223" t="s">
        <v>261</v>
      </c>
      <c r="Z39" s="212"/>
      <c r="AA39" s="212"/>
      <c r="AB39" s="212"/>
      <c r="AC39" s="212"/>
      <c r="AD39" s="212"/>
      <c r="AE39" s="212"/>
      <c r="AF39" s="212"/>
      <c r="AG39" s="212" t="s">
        <v>463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27</v>
      </c>
      <c r="B40" s="258" t="s">
        <v>3263</v>
      </c>
      <c r="C40" s="268" t="s">
        <v>3264</v>
      </c>
      <c r="D40" s="259" t="s">
        <v>3217</v>
      </c>
      <c r="E40" s="260">
        <v>1</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649</v>
      </c>
      <c r="T40" s="263" t="s">
        <v>259</v>
      </c>
      <c r="U40" s="223">
        <v>0</v>
      </c>
      <c r="V40" s="223">
        <f>ROUND(E40*U40,2)</f>
        <v>0</v>
      </c>
      <c r="W40" s="223"/>
      <c r="X40" s="223" t="s">
        <v>462</v>
      </c>
      <c r="Y40" s="223" t="s">
        <v>261</v>
      </c>
      <c r="Z40" s="212"/>
      <c r="AA40" s="212"/>
      <c r="AB40" s="212"/>
      <c r="AC40" s="212"/>
      <c r="AD40" s="212"/>
      <c r="AE40" s="212"/>
      <c r="AF40" s="212"/>
      <c r="AG40" s="212" t="s">
        <v>463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28</v>
      </c>
      <c r="B41" s="258" t="s">
        <v>3265</v>
      </c>
      <c r="C41" s="268" t="s">
        <v>3266</v>
      </c>
      <c r="D41" s="259" t="s">
        <v>2366</v>
      </c>
      <c r="E41" s="260">
        <v>7</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649</v>
      </c>
      <c r="T41" s="263" t="s">
        <v>259</v>
      </c>
      <c r="U41" s="223">
        <v>0</v>
      </c>
      <c r="V41" s="223">
        <f>ROUND(E41*U41,2)</f>
        <v>0</v>
      </c>
      <c r="W41" s="223"/>
      <c r="X41" s="223" t="s">
        <v>462</v>
      </c>
      <c r="Y41" s="223" t="s">
        <v>261</v>
      </c>
      <c r="Z41" s="212"/>
      <c r="AA41" s="212"/>
      <c r="AB41" s="212"/>
      <c r="AC41" s="212"/>
      <c r="AD41" s="212"/>
      <c r="AE41" s="212"/>
      <c r="AF41" s="212"/>
      <c r="AG41" s="212" t="s">
        <v>463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29</v>
      </c>
      <c r="B42" s="258" t="s">
        <v>3267</v>
      </c>
      <c r="C42" s="268" t="s">
        <v>3233</v>
      </c>
      <c r="D42" s="259" t="s">
        <v>3217</v>
      </c>
      <c r="E42" s="260">
        <v>3</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649</v>
      </c>
      <c r="T42" s="263" t="s">
        <v>259</v>
      </c>
      <c r="U42" s="223">
        <v>0</v>
      </c>
      <c r="V42" s="223">
        <f>ROUND(E42*U42,2)</f>
        <v>0</v>
      </c>
      <c r="W42" s="223"/>
      <c r="X42" s="223" t="s">
        <v>462</v>
      </c>
      <c r="Y42" s="223" t="s">
        <v>261</v>
      </c>
      <c r="Z42" s="212"/>
      <c r="AA42" s="212"/>
      <c r="AB42" s="212"/>
      <c r="AC42" s="212"/>
      <c r="AD42" s="212"/>
      <c r="AE42" s="212"/>
      <c r="AF42" s="212"/>
      <c r="AG42" s="212" t="s">
        <v>463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30</v>
      </c>
      <c r="B43" s="258" t="s">
        <v>3268</v>
      </c>
      <c r="C43" s="268" t="s">
        <v>3269</v>
      </c>
      <c r="D43" s="259" t="s">
        <v>3217</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649</v>
      </c>
      <c r="T43" s="263" t="s">
        <v>259</v>
      </c>
      <c r="U43" s="223">
        <v>0</v>
      </c>
      <c r="V43" s="223">
        <f>ROUND(E43*U43,2)</f>
        <v>0</v>
      </c>
      <c r="W43" s="223"/>
      <c r="X43" s="223" t="s">
        <v>462</v>
      </c>
      <c r="Y43" s="223" t="s">
        <v>261</v>
      </c>
      <c r="Z43" s="212"/>
      <c r="AA43" s="212"/>
      <c r="AB43" s="212"/>
      <c r="AC43" s="212"/>
      <c r="AD43" s="212"/>
      <c r="AE43" s="212"/>
      <c r="AF43" s="212"/>
      <c r="AG43" s="212" t="s">
        <v>463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31</v>
      </c>
      <c r="B44" s="258" t="s">
        <v>3270</v>
      </c>
      <c r="C44" s="268" t="s">
        <v>3271</v>
      </c>
      <c r="D44" s="259" t="s">
        <v>2366</v>
      </c>
      <c r="E44" s="260">
        <v>4</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649</v>
      </c>
      <c r="T44" s="263" t="s">
        <v>259</v>
      </c>
      <c r="U44" s="223">
        <v>0</v>
      </c>
      <c r="V44" s="223">
        <f>ROUND(E44*U44,2)</f>
        <v>0</v>
      </c>
      <c r="W44" s="223"/>
      <c r="X44" s="223" t="s">
        <v>462</v>
      </c>
      <c r="Y44" s="223" t="s">
        <v>261</v>
      </c>
      <c r="Z44" s="212"/>
      <c r="AA44" s="212"/>
      <c r="AB44" s="212"/>
      <c r="AC44" s="212"/>
      <c r="AD44" s="212"/>
      <c r="AE44" s="212"/>
      <c r="AF44" s="212"/>
      <c r="AG44" s="212" t="s">
        <v>463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32</v>
      </c>
      <c r="B45" s="258" t="s">
        <v>3272</v>
      </c>
      <c r="C45" s="268" t="s">
        <v>3273</v>
      </c>
      <c r="D45" s="259" t="s">
        <v>2366</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649</v>
      </c>
      <c r="T45" s="263" t="s">
        <v>259</v>
      </c>
      <c r="U45" s="223">
        <v>0</v>
      </c>
      <c r="V45" s="223">
        <f>ROUND(E45*U45,2)</f>
        <v>0</v>
      </c>
      <c r="W45" s="223"/>
      <c r="X45" s="223" t="s">
        <v>462</v>
      </c>
      <c r="Y45" s="223" t="s">
        <v>261</v>
      </c>
      <c r="Z45" s="212"/>
      <c r="AA45" s="212"/>
      <c r="AB45" s="212"/>
      <c r="AC45" s="212"/>
      <c r="AD45" s="212"/>
      <c r="AE45" s="212"/>
      <c r="AF45" s="212"/>
      <c r="AG45" s="212" t="s">
        <v>463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33</v>
      </c>
      <c r="B46" s="258" t="s">
        <v>3274</v>
      </c>
      <c r="C46" s="268" t="s">
        <v>3221</v>
      </c>
      <c r="D46" s="259" t="s">
        <v>3217</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649</v>
      </c>
      <c r="T46" s="263" t="s">
        <v>259</v>
      </c>
      <c r="U46" s="223">
        <v>0</v>
      </c>
      <c r="V46" s="223">
        <f>ROUND(E46*U46,2)</f>
        <v>0</v>
      </c>
      <c r="W46" s="223"/>
      <c r="X46" s="223" t="s">
        <v>462</v>
      </c>
      <c r="Y46" s="223" t="s">
        <v>261</v>
      </c>
      <c r="Z46" s="212"/>
      <c r="AA46" s="212"/>
      <c r="AB46" s="212"/>
      <c r="AC46" s="212"/>
      <c r="AD46" s="212"/>
      <c r="AE46" s="212"/>
      <c r="AF46" s="212"/>
      <c r="AG46" s="212" t="s">
        <v>463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8" t="s">
        <v>253</v>
      </c>
      <c r="B47" s="229" t="s">
        <v>159</v>
      </c>
      <c r="C47" s="244" t="s">
        <v>160</v>
      </c>
      <c r="D47" s="230"/>
      <c r="E47" s="231"/>
      <c r="F47" s="232"/>
      <c r="G47" s="232">
        <f>SUMIF(AG48:AG52,"&lt;&gt;NOR",G48:G52)</f>
        <v>0</v>
      </c>
      <c r="H47" s="232"/>
      <c r="I47" s="232">
        <f>SUM(I48:I52)</f>
        <v>0</v>
      </c>
      <c r="J47" s="232"/>
      <c r="K47" s="232">
        <f>SUM(K48:K52)</f>
        <v>0</v>
      </c>
      <c r="L47" s="232"/>
      <c r="M47" s="232">
        <f>SUM(M48:M52)</f>
        <v>0</v>
      </c>
      <c r="N47" s="231"/>
      <c r="O47" s="231">
        <f>SUM(O48:O52)</f>
        <v>0</v>
      </c>
      <c r="P47" s="231"/>
      <c r="Q47" s="231">
        <f>SUM(Q48:Q52)</f>
        <v>0</v>
      </c>
      <c r="R47" s="232"/>
      <c r="S47" s="232"/>
      <c r="T47" s="233"/>
      <c r="U47" s="227"/>
      <c r="V47" s="227">
        <f>SUM(V48:V52)</f>
        <v>0</v>
      </c>
      <c r="W47" s="227"/>
      <c r="X47" s="227"/>
      <c r="Y47" s="227"/>
      <c r="AG47" t="s">
        <v>254</v>
      </c>
    </row>
    <row r="48" spans="1:60" outlineLevel="1" x14ac:dyDescent="0.2">
      <c r="A48" s="257">
        <v>34</v>
      </c>
      <c r="B48" s="258" t="s">
        <v>3275</v>
      </c>
      <c r="C48" s="268" t="s">
        <v>3262</v>
      </c>
      <c r="D48" s="259" t="s">
        <v>3217</v>
      </c>
      <c r="E48" s="260">
        <v>1</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649</v>
      </c>
      <c r="T48" s="263" t="s">
        <v>259</v>
      </c>
      <c r="U48" s="223">
        <v>0</v>
      </c>
      <c r="V48" s="223">
        <f>ROUND(E48*U48,2)</f>
        <v>0</v>
      </c>
      <c r="W48" s="223"/>
      <c r="X48" s="223" t="s">
        <v>462</v>
      </c>
      <c r="Y48" s="223" t="s">
        <v>261</v>
      </c>
      <c r="Z48" s="212"/>
      <c r="AA48" s="212"/>
      <c r="AB48" s="212"/>
      <c r="AC48" s="212"/>
      <c r="AD48" s="212"/>
      <c r="AE48" s="212"/>
      <c r="AF48" s="212"/>
      <c r="AG48" s="212" t="s">
        <v>463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7">
        <v>35</v>
      </c>
      <c r="B49" s="258" t="s">
        <v>3276</v>
      </c>
      <c r="C49" s="268" t="s">
        <v>3264</v>
      </c>
      <c r="D49" s="259" t="s">
        <v>3217</v>
      </c>
      <c r="E49" s="260">
        <v>1</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649</v>
      </c>
      <c r="T49" s="263" t="s">
        <v>259</v>
      </c>
      <c r="U49" s="223">
        <v>0</v>
      </c>
      <c r="V49" s="223">
        <f>ROUND(E49*U49,2)</f>
        <v>0</v>
      </c>
      <c r="W49" s="223"/>
      <c r="X49" s="223" t="s">
        <v>462</v>
      </c>
      <c r="Y49" s="223" t="s">
        <v>261</v>
      </c>
      <c r="Z49" s="212"/>
      <c r="AA49" s="212"/>
      <c r="AB49" s="212"/>
      <c r="AC49" s="212"/>
      <c r="AD49" s="212"/>
      <c r="AE49" s="212"/>
      <c r="AF49" s="212"/>
      <c r="AG49" s="212" t="s">
        <v>463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7">
        <v>36</v>
      </c>
      <c r="B50" s="258" t="s">
        <v>3277</v>
      </c>
      <c r="C50" s="268" t="s">
        <v>3278</v>
      </c>
      <c r="D50" s="259" t="s">
        <v>2366</v>
      </c>
      <c r="E50" s="260">
        <v>10</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649</v>
      </c>
      <c r="T50" s="263" t="s">
        <v>259</v>
      </c>
      <c r="U50" s="223">
        <v>0</v>
      </c>
      <c r="V50" s="223">
        <f>ROUND(E50*U50,2)</f>
        <v>0</v>
      </c>
      <c r="W50" s="223"/>
      <c r="X50" s="223" t="s">
        <v>462</v>
      </c>
      <c r="Y50" s="223" t="s">
        <v>261</v>
      </c>
      <c r="Z50" s="212"/>
      <c r="AA50" s="212"/>
      <c r="AB50" s="212"/>
      <c r="AC50" s="212"/>
      <c r="AD50" s="212"/>
      <c r="AE50" s="212"/>
      <c r="AF50" s="212"/>
      <c r="AG50" s="212" t="s">
        <v>463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37</v>
      </c>
      <c r="B51" s="258" t="s">
        <v>3279</v>
      </c>
      <c r="C51" s="268" t="s">
        <v>3233</v>
      </c>
      <c r="D51" s="259" t="s">
        <v>3217</v>
      </c>
      <c r="E51" s="260">
        <v>3</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649</v>
      </c>
      <c r="T51" s="263" t="s">
        <v>259</v>
      </c>
      <c r="U51" s="223">
        <v>0</v>
      </c>
      <c r="V51" s="223">
        <f>ROUND(E51*U51,2)</f>
        <v>0</v>
      </c>
      <c r="W51" s="223"/>
      <c r="X51" s="223" t="s">
        <v>462</v>
      </c>
      <c r="Y51" s="223" t="s">
        <v>261</v>
      </c>
      <c r="Z51" s="212"/>
      <c r="AA51" s="212"/>
      <c r="AB51" s="212"/>
      <c r="AC51" s="212"/>
      <c r="AD51" s="212"/>
      <c r="AE51" s="212"/>
      <c r="AF51" s="212"/>
      <c r="AG51" s="212" t="s">
        <v>463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38</v>
      </c>
      <c r="B52" s="258" t="s">
        <v>3280</v>
      </c>
      <c r="C52" s="268" t="s">
        <v>3271</v>
      </c>
      <c r="D52" s="259" t="s">
        <v>2366</v>
      </c>
      <c r="E52" s="260">
        <v>5</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649</v>
      </c>
      <c r="T52" s="263" t="s">
        <v>259</v>
      </c>
      <c r="U52" s="223">
        <v>0</v>
      </c>
      <c r="V52" s="223">
        <f>ROUND(E52*U52,2)</f>
        <v>0</v>
      </c>
      <c r="W52" s="223"/>
      <c r="X52" s="223" t="s">
        <v>462</v>
      </c>
      <c r="Y52" s="223" t="s">
        <v>261</v>
      </c>
      <c r="Z52" s="212"/>
      <c r="AA52" s="212"/>
      <c r="AB52" s="212"/>
      <c r="AC52" s="212"/>
      <c r="AD52" s="212"/>
      <c r="AE52" s="212"/>
      <c r="AF52" s="212"/>
      <c r="AG52" s="212" t="s">
        <v>463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8" t="s">
        <v>253</v>
      </c>
      <c r="B53" s="229" t="s">
        <v>161</v>
      </c>
      <c r="C53" s="244" t="s">
        <v>162</v>
      </c>
      <c r="D53" s="230"/>
      <c r="E53" s="231"/>
      <c r="F53" s="232"/>
      <c r="G53" s="232">
        <f>SUMIF(AG54:AG56,"&lt;&gt;NOR",G54:G56)</f>
        <v>0</v>
      </c>
      <c r="H53" s="232"/>
      <c r="I53" s="232">
        <f>SUM(I54:I56)</f>
        <v>0</v>
      </c>
      <c r="J53" s="232"/>
      <c r="K53" s="232">
        <f>SUM(K54:K56)</f>
        <v>0</v>
      </c>
      <c r="L53" s="232"/>
      <c r="M53" s="232">
        <f>SUM(M54:M56)</f>
        <v>0</v>
      </c>
      <c r="N53" s="231"/>
      <c r="O53" s="231">
        <f>SUM(O54:O56)</f>
        <v>0</v>
      </c>
      <c r="P53" s="231"/>
      <c r="Q53" s="231">
        <f>SUM(Q54:Q56)</f>
        <v>0</v>
      </c>
      <c r="R53" s="232"/>
      <c r="S53" s="232"/>
      <c r="T53" s="233"/>
      <c r="U53" s="227"/>
      <c r="V53" s="227">
        <f>SUM(V54:V56)</f>
        <v>0</v>
      </c>
      <c r="W53" s="227"/>
      <c r="X53" s="227"/>
      <c r="Y53" s="227"/>
      <c r="AG53" t="s">
        <v>254</v>
      </c>
    </row>
    <row r="54" spans="1:60" outlineLevel="1" x14ac:dyDescent="0.2">
      <c r="A54" s="257">
        <v>39</v>
      </c>
      <c r="B54" s="258" t="s">
        <v>3281</v>
      </c>
      <c r="C54" s="268" t="s">
        <v>3216</v>
      </c>
      <c r="D54" s="259" t="s">
        <v>3217</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649</v>
      </c>
      <c r="T54" s="263" t="s">
        <v>259</v>
      </c>
      <c r="U54" s="223">
        <v>0</v>
      </c>
      <c r="V54" s="223">
        <f>ROUND(E54*U54,2)</f>
        <v>0</v>
      </c>
      <c r="W54" s="223"/>
      <c r="X54" s="223" t="s">
        <v>462</v>
      </c>
      <c r="Y54" s="223" t="s">
        <v>261</v>
      </c>
      <c r="Z54" s="212"/>
      <c r="AA54" s="212"/>
      <c r="AB54" s="212"/>
      <c r="AC54" s="212"/>
      <c r="AD54" s="212"/>
      <c r="AE54" s="212"/>
      <c r="AF54" s="212"/>
      <c r="AG54" s="212" t="s">
        <v>463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40</v>
      </c>
      <c r="B55" s="258" t="s">
        <v>3282</v>
      </c>
      <c r="C55" s="268" t="s">
        <v>3224</v>
      </c>
      <c r="D55" s="259" t="s">
        <v>2366</v>
      </c>
      <c r="E55" s="260">
        <v>1</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649</v>
      </c>
      <c r="T55" s="263" t="s">
        <v>259</v>
      </c>
      <c r="U55" s="223">
        <v>0</v>
      </c>
      <c r="V55" s="223">
        <f>ROUND(E55*U55,2)</f>
        <v>0</v>
      </c>
      <c r="W55" s="223"/>
      <c r="X55" s="223" t="s">
        <v>462</v>
      </c>
      <c r="Y55" s="223" t="s">
        <v>261</v>
      </c>
      <c r="Z55" s="212"/>
      <c r="AA55" s="212"/>
      <c r="AB55" s="212"/>
      <c r="AC55" s="212"/>
      <c r="AD55" s="212"/>
      <c r="AE55" s="212"/>
      <c r="AF55" s="212"/>
      <c r="AG55" s="212" t="s">
        <v>463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41</v>
      </c>
      <c r="B56" s="258" t="s">
        <v>3283</v>
      </c>
      <c r="C56" s="268" t="s">
        <v>3221</v>
      </c>
      <c r="D56" s="259" t="s">
        <v>3217</v>
      </c>
      <c r="E56" s="260">
        <v>1</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649</v>
      </c>
      <c r="T56" s="263" t="s">
        <v>259</v>
      </c>
      <c r="U56" s="223">
        <v>0</v>
      </c>
      <c r="V56" s="223">
        <f>ROUND(E56*U56,2)</f>
        <v>0</v>
      </c>
      <c r="W56" s="223"/>
      <c r="X56" s="223" t="s">
        <v>462</v>
      </c>
      <c r="Y56" s="223" t="s">
        <v>261</v>
      </c>
      <c r="Z56" s="212"/>
      <c r="AA56" s="212"/>
      <c r="AB56" s="212"/>
      <c r="AC56" s="212"/>
      <c r="AD56" s="212"/>
      <c r="AE56" s="212"/>
      <c r="AF56" s="212"/>
      <c r="AG56" s="212" t="s">
        <v>463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8" t="s">
        <v>253</v>
      </c>
      <c r="B57" s="229" t="s">
        <v>163</v>
      </c>
      <c r="C57" s="244" t="s">
        <v>164</v>
      </c>
      <c r="D57" s="230"/>
      <c r="E57" s="231"/>
      <c r="F57" s="232"/>
      <c r="G57" s="232">
        <f>SUMIF(AG58:AG62,"&lt;&gt;NOR",G58:G62)</f>
        <v>0</v>
      </c>
      <c r="H57" s="232"/>
      <c r="I57" s="232">
        <f>SUM(I58:I62)</f>
        <v>0</v>
      </c>
      <c r="J57" s="232"/>
      <c r="K57" s="232">
        <f>SUM(K58:K62)</f>
        <v>0</v>
      </c>
      <c r="L57" s="232"/>
      <c r="M57" s="232">
        <f>SUM(M58:M62)</f>
        <v>0</v>
      </c>
      <c r="N57" s="231"/>
      <c r="O57" s="231">
        <f>SUM(O58:O62)</f>
        <v>0</v>
      </c>
      <c r="P57" s="231"/>
      <c r="Q57" s="231">
        <f>SUM(Q58:Q62)</f>
        <v>0</v>
      </c>
      <c r="R57" s="232"/>
      <c r="S57" s="232"/>
      <c r="T57" s="233"/>
      <c r="U57" s="227"/>
      <c r="V57" s="227">
        <f>SUM(V58:V62)</f>
        <v>0</v>
      </c>
      <c r="W57" s="227"/>
      <c r="X57" s="227"/>
      <c r="Y57" s="227"/>
      <c r="AG57" t="s">
        <v>254</v>
      </c>
    </row>
    <row r="58" spans="1:60" outlineLevel="1" x14ac:dyDescent="0.2">
      <c r="A58" s="257">
        <v>42</v>
      </c>
      <c r="B58" s="258" t="s">
        <v>3284</v>
      </c>
      <c r="C58" s="268" t="s">
        <v>3262</v>
      </c>
      <c r="D58" s="259" t="s">
        <v>3217</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649</v>
      </c>
      <c r="T58" s="263" t="s">
        <v>259</v>
      </c>
      <c r="U58" s="223">
        <v>0</v>
      </c>
      <c r="V58" s="223">
        <f>ROUND(E58*U58,2)</f>
        <v>0</v>
      </c>
      <c r="W58" s="223"/>
      <c r="X58" s="223" t="s">
        <v>462</v>
      </c>
      <c r="Y58" s="223" t="s">
        <v>261</v>
      </c>
      <c r="Z58" s="212"/>
      <c r="AA58" s="212"/>
      <c r="AB58" s="212"/>
      <c r="AC58" s="212"/>
      <c r="AD58" s="212"/>
      <c r="AE58" s="212"/>
      <c r="AF58" s="212"/>
      <c r="AG58" s="212" t="s">
        <v>463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43</v>
      </c>
      <c r="B59" s="258" t="s">
        <v>3285</v>
      </c>
      <c r="C59" s="268" t="s">
        <v>3264</v>
      </c>
      <c r="D59" s="259" t="s">
        <v>3217</v>
      </c>
      <c r="E59" s="260">
        <v>1</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649</v>
      </c>
      <c r="T59" s="263" t="s">
        <v>259</v>
      </c>
      <c r="U59" s="223">
        <v>0</v>
      </c>
      <c r="V59" s="223">
        <f>ROUND(E59*U59,2)</f>
        <v>0</v>
      </c>
      <c r="W59" s="223"/>
      <c r="X59" s="223" t="s">
        <v>462</v>
      </c>
      <c r="Y59" s="223" t="s">
        <v>261</v>
      </c>
      <c r="Z59" s="212"/>
      <c r="AA59" s="212"/>
      <c r="AB59" s="212"/>
      <c r="AC59" s="212"/>
      <c r="AD59" s="212"/>
      <c r="AE59" s="212"/>
      <c r="AF59" s="212"/>
      <c r="AG59" s="212" t="s">
        <v>463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44</v>
      </c>
      <c r="B60" s="258" t="s">
        <v>3286</v>
      </c>
      <c r="C60" s="268" t="s">
        <v>3287</v>
      </c>
      <c r="D60" s="259" t="s">
        <v>2366</v>
      </c>
      <c r="E60" s="260">
        <v>5</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649</v>
      </c>
      <c r="T60" s="263" t="s">
        <v>259</v>
      </c>
      <c r="U60" s="223">
        <v>0</v>
      </c>
      <c r="V60" s="223">
        <f>ROUND(E60*U60,2)</f>
        <v>0</v>
      </c>
      <c r="W60" s="223"/>
      <c r="X60" s="223" t="s">
        <v>462</v>
      </c>
      <c r="Y60" s="223" t="s">
        <v>261</v>
      </c>
      <c r="Z60" s="212"/>
      <c r="AA60" s="212"/>
      <c r="AB60" s="212"/>
      <c r="AC60" s="212"/>
      <c r="AD60" s="212"/>
      <c r="AE60" s="212"/>
      <c r="AF60" s="212"/>
      <c r="AG60" s="212" t="s">
        <v>463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45</v>
      </c>
      <c r="B61" s="258" t="s">
        <v>3288</v>
      </c>
      <c r="C61" s="268" t="s">
        <v>3233</v>
      </c>
      <c r="D61" s="259" t="s">
        <v>3217</v>
      </c>
      <c r="E61" s="260">
        <v>3</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649</v>
      </c>
      <c r="T61" s="263" t="s">
        <v>259</v>
      </c>
      <c r="U61" s="223">
        <v>0</v>
      </c>
      <c r="V61" s="223">
        <f>ROUND(E61*U61,2)</f>
        <v>0</v>
      </c>
      <c r="W61" s="223"/>
      <c r="X61" s="223" t="s">
        <v>462</v>
      </c>
      <c r="Y61" s="223" t="s">
        <v>261</v>
      </c>
      <c r="Z61" s="212"/>
      <c r="AA61" s="212"/>
      <c r="AB61" s="212"/>
      <c r="AC61" s="212"/>
      <c r="AD61" s="212"/>
      <c r="AE61" s="212"/>
      <c r="AF61" s="212"/>
      <c r="AG61" s="212" t="s">
        <v>463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46</v>
      </c>
      <c r="B62" s="258" t="s">
        <v>3289</v>
      </c>
      <c r="C62" s="268" t="s">
        <v>3269</v>
      </c>
      <c r="D62" s="259" t="s">
        <v>3217</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649</v>
      </c>
      <c r="T62" s="263" t="s">
        <v>259</v>
      </c>
      <c r="U62" s="223">
        <v>0</v>
      </c>
      <c r="V62" s="223">
        <f>ROUND(E62*U62,2)</f>
        <v>0</v>
      </c>
      <c r="W62" s="223"/>
      <c r="X62" s="223" t="s">
        <v>462</v>
      </c>
      <c r="Y62" s="223" t="s">
        <v>261</v>
      </c>
      <c r="Z62" s="212"/>
      <c r="AA62" s="212"/>
      <c r="AB62" s="212"/>
      <c r="AC62" s="212"/>
      <c r="AD62" s="212"/>
      <c r="AE62" s="212"/>
      <c r="AF62" s="212"/>
      <c r="AG62" s="212" t="s">
        <v>463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8" t="s">
        <v>253</v>
      </c>
      <c r="B63" s="229" t="s">
        <v>165</v>
      </c>
      <c r="C63" s="244" t="s">
        <v>166</v>
      </c>
      <c r="D63" s="230"/>
      <c r="E63" s="231"/>
      <c r="F63" s="232"/>
      <c r="G63" s="232">
        <f>SUMIF(AG64:AG72,"&lt;&gt;NOR",G64:G72)</f>
        <v>0</v>
      </c>
      <c r="H63" s="232"/>
      <c r="I63" s="232">
        <f>SUM(I64:I72)</f>
        <v>0</v>
      </c>
      <c r="J63" s="232"/>
      <c r="K63" s="232">
        <f>SUM(K64:K72)</f>
        <v>0</v>
      </c>
      <c r="L63" s="232"/>
      <c r="M63" s="232">
        <f>SUM(M64:M72)</f>
        <v>0</v>
      </c>
      <c r="N63" s="231"/>
      <c r="O63" s="231">
        <f>SUM(O64:O72)</f>
        <v>0</v>
      </c>
      <c r="P63" s="231"/>
      <c r="Q63" s="231">
        <f>SUM(Q64:Q72)</f>
        <v>0</v>
      </c>
      <c r="R63" s="232"/>
      <c r="S63" s="232"/>
      <c r="T63" s="233"/>
      <c r="U63" s="227"/>
      <c r="V63" s="227">
        <f>SUM(V64:V72)</f>
        <v>0</v>
      </c>
      <c r="W63" s="227"/>
      <c r="X63" s="227"/>
      <c r="Y63" s="227"/>
      <c r="AG63" t="s">
        <v>254</v>
      </c>
    </row>
    <row r="64" spans="1:60" outlineLevel="1" x14ac:dyDescent="0.2">
      <c r="A64" s="257">
        <v>47</v>
      </c>
      <c r="B64" s="258" t="s">
        <v>3290</v>
      </c>
      <c r="C64" s="268" t="s">
        <v>3262</v>
      </c>
      <c r="D64" s="259" t="s">
        <v>3217</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649</v>
      </c>
      <c r="T64" s="263" t="s">
        <v>259</v>
      </c>
      <c r="U64" s="223">
        <v>0</v>
      </c>
      <c r="V64" s="223">
        <f>ROUND(E64*U64,2)</f>
        <v>0</v>
      </c>
      <c r="W64" s="223"/>
      <c r="X64" s="223" t="s">
        <v>462</v>
      </c>
      <c r="Y64" s="223" t="s">
        <v>261</v>
      </c>
      <c r="Z64" s="212"/>
      <c r="AA64" s="212"/>
      <c r="AB64" s="212"/>
      <c r="AC64" s="212"/>
      <c r="AD64" s="212"/>
      <c r="AE64" s="212"/>
      <c r="AF64" s="212"/>
      <c r="AG64" s="212" t="s">
        <v>463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48</v>
      </c>
      <c r="B65" s="258" t="s">
        <v>3291</v>
      </c>
      <c r="C65" s="268" t="s">
        <v>3264</v>
      </c>
      <c r="D65" s="259" t="s">
        <v>3217</v>
      </c>
      <c r="E65" s="260">
        <v>1</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649</v>
      </c>
      <c r="T65" s="263" t="s">
        <v>259</v>
      </c>
      <c r="U65" s="223">
        <v>0</v>
      </c>
      <c r="V65" s="223">
        <f>ROUND(E65*U65,2)</f>
        <v>0</v>
      </c>
      <c r="W65" s="223"/>
      <c r="X65" s="223" t="s">
        <v>462</v>
      </c>
      <c r="Y65" s="223" t="s">
        <v>261</v>
      </c>
      <c r="Z65" s="212"/>
      <c r="AA65" s="212"/>
      <c r="AB65" s="212"/>
      <c r="AC65" s="212"/>
      <c r="AD65" s="212"/>
      <c r="AE65" s="212"/>
      <c r="AF65" s="212"/>
      <c r="AG65" s="212" t="s">
        <v>463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49</v>
      </c>
      <c r="B66" s="258" t="s">
        <v>3292</v>
      </c>
      <c r="C66" s="268" t="s">
        <v>3231</v>
      </c>
      <c r="D66" s="259" t="s">
        <v>2366</v>
      </c>
      <c r="E66" s="260">
        <v>2</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649</v>
      </c>
      <c r="T66" s="263" t="s">
        <v>259</v>
      </c>
      <c r="U66" s="223">
        <v>0</v>
      </c>
      <c r="V66" s="223">
        <f>ROUND(E66*U66,2)</f>
        <v>0</v>
      </c>
      <c r="W66" s="223"/>
      <c r="X66" s="223" t="s">
        <v>462</v>
      </c>
      <c r="Y66" s="223" t="s">
        <v>261</v>
      </c>
      <c r="Z66" s="212"/>
      <c r="AA66" s="212"/>
      <c r="AB66" s="212"/>
      <c r="AC66" s="212"/>
      <c r="AD66" s="212"/>
      <c r="AE66" s="212"/>
      <c r="AF66" s="212"/>
      <c r="AG66" s="212" t="s">
        <v>463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50</v>
      </c>
      <c r="B67" s="258" t="s">
        <v>3293</v>
      </c>
      <c r="C67" s="268" t="s">
        <v>3278</v>
      </c>
      <c r="D67" s="259" t="s">
        <v>2366</v>
      </c>
      <c r="E67" s="260">
        <v>5</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649</v>
      </c>
      <c r="T67" s="263" t="s">
        <v>259</v>
      </c>
      <c r="U67" s="223">
        <v>0</v>
      </c>
      <c r="V67" s="223">
        <f>ROUND(E67*U67,2)</f>
        <v>0</v>
      </c>
      <c r="W67" s="223"/>
      <c r="X67" s="223" t="s">
        <v>462</v>
      </c>
      <c r="Y67" s="223" t="s">
        <v>261</v>
      </c>
      <c r="Z67" s="212"/>
      <c r="AA67" s="212"/>
      <c r="AB67" s="212"/>
      <c r="AC67" s="212"/>
      <c r="AD67" s="212"/>
      <c r="AE67" s="212"/>
      <c r="AF67" s="212"/>
      <c r="AG67" s="212" t="s">
        <v>463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51</v>
      </c>
      <c r="B68" s="258" t="s">
        <v>3294</v>
      </c>
      <c r="C68" s="268" t="s">
        <v>3295</v>
      </c>
      <c r="D68" s="259" t="s">
        <v>2366</v>
      </c>
      <c r="E68" s="260">
        <v>7</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649</v>
      </c>
      <c r="T68" s="263" t="s">
        <v>259</v>
      </c>
      <c r="U68" s="223">
        <v>0</v>
      </c>
      <c r="V68" s="223">
        <f>ROUND(E68*U68,2)</f>
        <v>0</v>
      </c>
      <c r="W68" s="223"/>
      <c r="X68" s="223" t="s">
        <v>462</v>
      </c>
      <c r="Y68" s="223" t="s">
        <v>261</v>
      </c>
      <c r="Z68" s="212"/>
      <c r="AA68" s="212"/>
      <c r="AB68" s="212"/>
      <c r="AC68" s="212"/>
      <c r="AD68" s="212"/>
      <c r="AE68" s="212"/>
      <c r="AF68" s="212"/>
      <c r="AG68" s="212" t="s">
        <v>463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52</v>
      </c>
      <c r="B69" s="258" t="s">
        <v>3296</v>
      </c>
      <c r="C69" s="268" t="s">
        <v>3233</v>
      </c>
      <c r="D69" s="259" t="s">
        <v>3217</v>
      </c>
      <c r="E69" s="260">
        <v>3</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649</v>
      </c>
      <c r="T69" s="263" t="s">
        <v>259</v>
      </c>
      <c r="U69" s="223">
        <v>0</v>
      </c>
      <c r="V69" s="223">
        <f>ROUND(E69*U69,2)</f>
        <v>0</v>
      </c>
      <c r="W69" s="223"/>
      <c r="X69" s="223" t="s">
        <v>462</v>
      </c>
      <c r="Y69" s="223" t="s">
        <v>261</v>
      </c>
      <c r="Z69" s="212"/>
      <c r="AA69" s="212"/>
      <c r="AB69" s="212"/>
      <c r="AC69" s="212"/>
      <c r="AD69" s="212"/>
      <c r="AE69" s="212"/>
      <c r="AF69" s="212"/>
      <c r="AG69" s="212" t="s">
        <v>463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53</v>
      </c>
      <c r="B70" s="258" t="s">
        <v>3297</v>
      </c>
      <c r="C70" s="268" t="s">
        <v>3271</v>
      </c>
      <c r="D70" s="259" t="s">
        <v>2366</v>
      </c>
      <c r="E70" s="260">
        <v>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649</v>
      </c>
      <c r="T70" s="263" t="s">
        <v>259</v>
      </c>
      <c r="U70" s="223">
        <v>0</v>
      </c>
      <c r="V70" s="223">
        <f>ROUND(E70*U70,2)</f>
        <v>0</v>
      </c>
      <c r="W70" s="223"/>
      <c r="X70" s="223" t="s">
        <v>462</v>
      </c>
      <c r="Y70" s="223" t="s">
        <v>261</v>
      </c>
      <c r="Z70" s="212"/>
      <c r="AA70" s="212"/>
      <c r="AB70" s="212"/>
      <c r="AC70" s="212"/>
      <c r="AD70" s="212"/>
      <c r="AE70" s="212"/>
      <c r="AF70" s="212"/>
      <c r="AG70" s="212" t="s">
        <v>463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54</v>
      </c>
      <c r="B71" s="258" t="s">
        <v>3298</v>
      </c>
      <c r="C71" s="268" t="s">
        <v>3299</v>
      </c>
      <c r="D71" s="259" t="s">
        <v>3217</v>
      </c>
      <c r="E71" s="260">
        <v>1</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649</v>
      </c>
      <c r="T71" s="263" t="s">
        <v>259</v>
      </c>
      <c r="U71" s="223">
        <v>0</v>
      </c>
      <c r="V71" s="223">
        <f>ROUND(E71*U71,2)</f>
        <v>0</v>
      </c>
      <c r="W71" s="223"/>
      <c r="X71" s="223" t="s">
        <v>462</v>
      </c>
      <c r="Y71" s="223" t="s">
        <v>261</v>
      </c>
      <c r="Z71" s="212"/>
      <c r="AA71" s="212"/>
      <c r="AB71" s="212"/>
      <c r="AC71" s="212"/>
      <c r="AD71" s="212"/>
      <c r="AE71" s="212"/>
      <c r="AF71" s="212"/>
      <c r="AG71" s="212" t="s">
        <v>463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55</v>
      </c>
      <c r="B72" s="258" t="s">
        <v>3300</v>
      </c>
      <c r="C72" s="268" t="s">
        <v>3301</v>
      </c>
      <c r="D72" s="259" t="s">
        <v>321</v>
      </c>
      <c r="E72" s="260">
        <v>5</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649</v>
      </c>
      <c r="T72" s="263" t="s">
        <v>259</v>
      </c>
      <c r="U72" s="223">
        <v>0</v>
      </c>
      <c r="V72" s="223">
        <f>ROUND(E72*U72,2)</f>
        <v>0</v>
      </c>
      <c r="W72" s="223"/>
      <c r="X72" s="223" t="s">
        <v>462</v>
      </c>
      <c r="Y72" s="223" t="s">
        <v>261</v>
      </c>
      <c r="Z72" s="212"/>
      <c r="AA72" s="212"/>
      <c r="AB72" s="212"/>
      <c r="AC72" s="212"/>
      <c r="AD72" s="212"/>
      <c r="AE72" s="212"/>
      <c r="AF72" s="212"/>
      <c r="AG72" s="212" t="s">
        <v>463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8" t="s">
        <v>253</v>
      </c>
      <c r="B73" s="229" t="s">
        <v>167</v>
      </c>
      <c r="C73" s="244" t="s">
        <v>168</v>
      </c>
      <c r="D73" s="230"/>
      <c r="E73" s="231"/>
      <c r="F73" s="232"/>
      <c r="G73" s="232">
        <f>SUMIF(AG74:AG76,"&lt;&gt;NOR",G74:G76)</f>
        <v>0</v>
      </c>
      <c r="H73" s="232"/>
      <c r="I73" s="232">
        <f>SUM(I74:I76)</f>
        <v>0</v>
      </c>
      <c r="J73" s="232"/>
      <c r="K73" s="232">
        <f>SUM(K74:K76)</f>
        <v>0</v>
      </c>
      <c r="L73" s="232"/>
      <c r="M73" s="232">
        <f>SUM(M74:M76)</f>
        <v>0</v>
      </c>
      <c r="N73" s="231"/>
      <c r="O73" s="231">
        <f>SUM(O74:O76)</f>
        <v>0</v>
      </c>
      <c r="P73" s="231"/>
      <c r="Q73" s="231">
        <f>SUM(Q74:Q76)</f>
        <v>0</v>
      </c>
      <c r="R73" s="232"/>
      <c r="S73" s="232"/>
      <c r="T73" s="233"/>
      <c r="U73" s="227"/>
      <c r="V73" s="227">
        <f>SUM(V74:V76)</f>
        <v>0</v>
      </c>
      <c r="W73" s="227"/>
      <c r="X73" s="227"/>
      <c r="Y73" s="227"/>
      <c r="AG73" t="s">
        <v>254</v>
      </c>
    </row>
    <row r="74" spans="1:60" outlineLevel="1" x14ac:dyDescent="0.2">
      <c r="A74" s="257">
        <v>56</v>
      </c>
      <c r="B74" s="258" t="s">
        <v>3302</v>
      </c>
      <c r="C74" s="268" t="s">
        <v>3216</v>
      </c>
      <c r="D74" s="259" t="s">
        <v>3217</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649</v>
      </c>
      <c r="T74" s="263" t="s">
        <v>259</v>
      </c>
      <c r="U74" s="223">
        <v>0</v>
      </c>
      <c r="V74" s="223">
        <f>ROUND(E74*U74,2)</f>
        <v>0</v>
      </c>
      <c r="W74" s="223"/>
      <c r="X74" s="223" t="s">
        <v>462</v>
      </c>
      <c r="Y74" s="223" t="s">
        <v>261</v>
      </c>
      <c r="Z74" s="212"/>
      <c r="AA74" s="212"/>
      <c r="AB74" s="212"/>
      <c r="AC74" s="212"/>
      <c r="AD74" s="212"/>
      <c r="AE74" s="212"/>
      <c r="AF74" s="212"/>
      <c r="AG74" s="212" t="s">
        <v>463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57</v>
      </c>
      <c r="B75" s="258" t="s">
        <v>3303</v>
      </c>
      <c r="C75" s="268" t="s">
        <v>3224</v>
      </c>
      <c r="D75" s="259" t="s">
        <v>2366</v>
      </c>
      <c r="E75" s="260">
        <v>1</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649</v>
      </c>
      <c r="T75" s="263" t="s">
        <v>259</v>
      </c>
      <c r="U75" s="223">
        <v>0</v>
      </c>
      <c r="V75" s="223">
        <f>ROUND(E75*U75,2)</f>
        <v>0</v>
      </c>
      <c r="W75" s="223"/>
      <c r="X75" s="223" t="s">
        <v>462</v>
      </c>
      <c r="Y75" s="223" t="s">
        <v>261</v>
      </c>
      <c r="Z75" s="212"/>
      <c r="AA75" s="212"/>
      <c r="AB75" s="212"/>
      <c r="AC75" s="212"/>
      <c r="AD75" s="212"/>
      <c r="AE75" s="212"/>
      <c r="AF75" s="212"/>
      <c r="AG75" s="212" t="s">
        <v>463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58</v>
      </c>
      <c r="B76" s="258" t="s">
        <v>3304</v>
      </c>
      <c r="C76" s="268" t="s">
        <v>3221</v>
      </c>
      <c r="D76" s="259" t="s">
        <v>3217</v>
      </c>
      <c r="E76" s="260">
        <v>1</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649</v>
      </c>
      <c r="T76" s="263" t="s">
        <v>259</v>
      </c>
      <c r="U76" s="223">
        <v>0</v>
      </c>
      <c r="V76" s="223">
        <f>ROUND(E76*U76,2)</f>
        <v>0</v>
      </c>
      <c r="W76" s="223"/>
      <c r="X76" s="223" t="s">
        <v>462</v>
      </c>
      <c r="Y76" s="223" t="s">
        <v>261</v>
      </c>
      <c r="Z76" s="212"/>
      <c r="AA76" s="212"/>
      <c r="AB76" s="212"/>
      <c r="AC76" s="212"/>
      <c r="AD76" s="212"/>
      <c r="AE76" s="212"/>
      <c r="AF76" s="212"/>
      <c r="AG76" s="212" t="s">
        <v>463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8" t="s">
        <v>253</v>
      </c>
      <c r="B77" s="229" t="s">
        <v>169</v>
      </c>
      <c r="C77" s="244" t="s">
        <v>170</v>
      </c>
      <c r="D77" s="230"/>
      <c r="E77" s="231"/>
      <c r="F77" s="232"/>
      <c r="G77" s="232">
        <f>SUMIF(AG78:AG88,"&lt;&gt;NOR",G78:G88)</f>
        <v>0</v>
      </c>
      <c r="H77" s="232"/>
      <c r="I77" s="232">
        <f>SUM(I78:I88)</f>
        <v>0</v>
      </c>
      <c r="J77" s="232"/>
      <c r="K77" s="232">
        <f>SUM(K78:K88)</f>
        <v>0</v>
      </c>
      <c r="L77" s="232"/>
      <c r="M77" s="232">
        <f>SUM(M78:M88)</f>
        <v>0</v>
      </c>
      <c r="N77" s="231"/>
      <c r="O77" s="231">
        <f>SUM(O78:O88)</f>
        <v>0</v>
      </c>
      <c r="P77" s="231"/>
      <c r="Q77" s="231">
        <f>SUM(Q78:Q88)</f>
        <v>0</v>
      </c>
      <c r="R77" s="232"/>
      <c r="S77" s="232"/>
      <c r="T77" s="233"/>
      <c r="U77" s="227"/>
      <c r="V77" s="227">
        <f>SUM(V78:V88)</f>
        <v>0</v>
      </c>
      <c r="W77" s="227"/>
      <c r="X77" s="227"/>
      <c r="Y77" s="227"/>
      <c r="AG77" t="s">
        <v>254</v>
      </c>
    </row>
    <row r="78" spans="1:60" outlineLevel="1" x14ac:dyDescent="0.2">
      <c r="A78" s="257">
        <v>59</v>
      </c>
      <c r="B78" s="258" t="s">
        <v>3305</v>
      </c>
      <c r="C78" s="268" t="s">
        <v>3306</v>
      </c>
      <c r="D78" s="259" t="s">
        <v>3240</v>
      </c>
      <c r="E78" s="260">
        <v>1</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649</v>
      </c>
      <c r="T78" s="263" t="s">
        <v>259</v>
      </c>
      <c r="U78" s="223">
        <v>0</v>
      </c>
      <c r="V78" s="223">
        <f>ROUND(E78*U78,2)</f>
        <v>0</v>
      </c>
      <c r="W78" s="223"/>
      <c r="X78" s="223" t="s">
        <v>297</v>
      </c>
      <c r="Y78" s="223" t="s">
        <v>261</v>
      </c>
      <c r="Z78" s="212"/>
      <c r="AA78" s="212"/>
      <c r="AB78" s="212"/>
      <c r="AC78" s="212"/>
      <c r="AD78" s="212"/>
      <c r="AE78" s="212"/>
      <c r="AF78" s="212"/>
      <c r="AG78" s="212" t="s">
        <v>298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60</v>
      </c>
      <c r="B79" s="258" t="s">
        <v>3307</v>
      </c>
      <c r="C79" s="268" t="s">
        <v>3308</v>
      </c>
      <c r="D79" s="259" t="s">
        <v>3240</v>
      </c>
      <c r="E79" s="260">
        <v>1</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649</v>
      </c>
      <c r="T79" s="263" t="s">
        <v>259</v>
      </c>
      <c r="U79" s="223">
        <v>0</v>
      </c>
      <c r="V79" s="223">
        <f>ROUND(E79*U79,2)</f>
        <v>0</v>
      </c>
      <c r="W79" s="223"/>
      <c r="X79" s="223" t="s">
        <v>297</v>
      </c>
      <c r="Y79" s="223" t="s">
        <v>261</v>
      </c>
      <c r="Z79" s="212"/>
      <c r="AA79" s="212"/>
      <c r="AB79" s="212"/>
      <c r="AC79" s="212"/>
      <c r="AD79" s="212"/>
      <c r="AE79" s="212"/>
      <c r="AF79" s="212"/>
      <c r="AG79" s="212" t="s">
        <v>298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61</v>
      </c>
      <c r="B80" s="258" t="s">
        <v>3309</v>
      </c>
      <c r="C80" s="268" t="s">
        <v>3310</v>
      </c>
      <c r="D80" s="259" t="s">
        <v>3240</v>
      </c>
      <c r="E80" s="260">
        <v>1</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649</v>
      </c>
      <c r="T80" s="263" t="s">
        <v>259</v>
      </c>
      <c r="U80" s="223">
        <v>0</v>
      </c>
      <c r="V80" s="223">
        <f>ROUND(E80*U80,2)</f>
        <v>0</v>
      </c>
      <c r="W80" s="223"/>
      <c r="X80" s="223" t="s">
        <v>297</v>
      </c>
      <c r="Y80" s="223" t="s">
        <v>261</v>
      </c>
      <c r="Z80" s="212"/>
      <c r="AA80" s="212"/>
      <c r="AB80" s="212"/>
      <c r="AC80" s="212"/>
      <c r="AD80" s="212"/>
      <c r="AE80" s="212"/>
      <c r="AF80" s="212"/>
      <c r="AG80" s="212" t="s">
        <v>298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7">
        <v>62</v>
      </c>
      <c r="B81" s="258" t="s">
        <v>3311</v>
      </c>
      <c r="C81" s="268" t="s">
        <v>3312</v>
      </c>
      <c r="D81" s="259" t="s">
        <v>3240</v>
      </c>
      <c r="E81" s="260">
        <v>1</v>
      </c>
      <c r="F81" s="261"/>
      <c r="G81" s="262">
        <f>ROUND(E81*F81,2)</f>
        <v>0</v>
      </c>
      <c r="H81" s="261"/>
      <c r="I81" s="262">
        <f>ROUND(E81*H81,2)</f>
        <v>0</v>
      </c>
      <c r="J81" s="261"/>
      <c r="K81" s="262">
        <f>ROUND(E81*J81,2)</f>
        <v>0</v>
      </c>
      <c r="L81" s="262">
        <v>21</v>
      </c>
      <c r="M81" s="262">
        <f>G81*(1+L81/100)</f>
        <v>0</v>
      </c>
      <c r="N81" s="260">
        <v>0</v>
      </c>
      <c r="O81" s="260">
        <f>ROUND(E81*N81,2)</f>
        <v>0</v>
      </c>
      <c r="P81" s="260">
        <v>0</v>
      </c>
      <c r="Q81" s="260">
        <f>ROUND(E81*P81,2)</f>
        <v>0</v>
      </c>
      <c r="R81" s="262"/>
      <c r="S81" s="262" t="s">
        <v>649</v>
      </c>
      <c r="T81" s="263" t="s">
        <v>259</v>
      </c>
      <c r="U81" s="223">
        <v>0</v>
      </c>
      <c r="V81" s="223">
        <f>ROUND(E81*U81,2)</f>
        <v>0</v>
      </c>
      <c r="W81" s="223"/>
      <c r="X81" s="223" t="s">
        <v>297</v>
      </c>
      <c r="Y81" s="223" t="s">
        <v>261</v>
      </c>
      <c r="Z81" s="212"/>
      <c r="AA81" s="212"/>
      <c r="AB81" s="212"/>
      <c r="AC81" s="212"/>
      <c r="AD81" s="212"/>
      <c r="AE81" s="212"/>
      <c r="AF81" s="212"/>
      <c r="AG81" s="212" t="s">
        <v>298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7">
        <v>63</v>
      </c>
      <c r="B82" s="258" t="s">
        <v>3313</v>
      </c>
      <c r="C82" s="268" t="s">
        <v>3314</v>
      </c>
      <c r="D82" s="259" t="s">
        <v>3240</v>
      </c>
      <c r="E82" s="260">
        <v>1</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649</v>
      </c>
      <c r="T82" s="263" t="s">
        <v>259</v>
      </c>
      <c r="U82" s="223">
        <v>0</v>
      </c>
      <c r="V82" s="223">
        <f>ROUND(E82*U82,2)</f>
        <v>0</v>
      </c>
      <c r="W82" s="223"/>
      <c r="X82" s="223" t="s">
        <v>297</v>
      </c>
      <c r="Y82" s="223" t="s">
        <v>261</v>
      </c>
      <c r="Z82" s="212"/>
      <c r="AA82" s="212"/>
      <c r="AB82" s="212"/>
      <c r="AC82" s="212"/>
      <c r="AD82" s="212"/>
      <c r="AE82" s="212"/>
      <c r="AF82" s="212"/>
      <c r="AG82" s="212" t="s">
        <v>298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64</v>
      </c>
      <c r="B83" s="258" t="s">
        <v>3315</v>
      </c>
      <c r="C83" s="268" t="s">
        <v>3316</v>
      </c>
      <c r="D83" s="259" t="s">
        <v>3240</v>
      </c>
      <c r="E83" s="260">
        <v>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649</v>
      </c>
      <c r="T83" s="263" t="s">
        <v>259</v>
      </c>
      <c r="U83" s="223">
        <v>0</v>
      </c>
      <c r="V83" s="223">
        <f>ROUND(E83*U83,2)</f>
        <v>0</v>
      </c>
      <c r="W83" s="223"/>
      <c r="X83" s="223" t="s">
        <v>297</v>
      </c>
      <c r="Y83" s="223" t="s">
        <v>261</v>
      </c>
      <c r="Z83" s="212"/>
      <c r="AA83" s="212"/>
      <c r="AB83" s="212"/>
      <c r="AC83" s="212"/>
      <c r="AD83" s="212"/>
      <c r="AE83" s="212"/>
      <c r="AF83" s="212"/>
      <c r="AG83" s="212" t="s">
        <v>298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7">
        <v>65</v>
      </c>
      <c r="B84" s="258" t="s">
        <v>3317</v>
      </c>
      <c r="C84" s="268" t="s">
        <v>3318</v>
      </c>
      <c r="D84" s="259" t="s">
        <v>3240</v>
      </c>
      <c r="E84" s="260">
        <v>1</v>
      </c>
      <c r="F84" s="261"/>
      <c r="G84" s="262">
        <f>ROUND(E84*F84,2)</f>
        <v>0</v>
      </c>
      <c r="H84" s="261"/>
      <c r="I84" s="262">
        <f>ROUND(E84*H84,2)</f>
        <v>0</v>
      </c>
      <c r="J84" s="261"/>
      <c r="K84" s="262">
        <f>ROUND(E84*J84,2)</f>
        <v>0</v>
      </c>
      <c r="L84" s="262">
        <v>21</v>
      </c>
      <c r="M84" s="262">
        <f>G84*(1+L84/100)</f>
        <v>0</v>
      </c>
      <c r="N84" s="260">
        <v>0</v>
      </c>
      <c r="O84" s="260">
        <f>ROUND(E84*N84,2)</f>
        <v>0</v>
      </c>
      <c r="P84" s="260">
        <v>0</v>
      </c>
      <c r="Q84" s="260">
        <f>ROUND(E84*P84,2)</f>
        <v>0</v>
      </c>
      <c r="R84" s="262"/>
      <c r="S84" s="262" t="s">
        <v>649</v>
      </c>
      <c r="T84" s="263" t="s">
        <v>259</v>
      </c>
      <c r="U84" s="223">
        <v>0</v>
      </c>
      <c r="V84" s="223">
        <f>ROUND(E84*U84,2)</f>
        <v>0</v>
      </c>
      <c r="W84" s="223"/>
      <c r="X84" s="223" t="s">
        <v>297</v>
      </c>
      <c r="Y84" s="223" t="s">
        <v>261</v>
      </c>
      <c r="Z84" s="212"/>
      <c r="AA84" s="212"/>
      <c r="AB84" s="212"/>
      <c r="AC84" s="212"/>
      <c r="AD84" s="212"/>
      <c r="AE84" s="212"/>
      <c r="AF84" s="212"/>
      <c r="AG84" s="212" t="s">
        <v>298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7">
        <v>66</v>
      </c>
      <c r="B85" s="258" t="s">
        <v>3319</v>
      </c>
      <c r="C85" s="268" t="s">
        <v>3320</v>
      </c>
      <c r="D85" s="259" t="s">
        <v>3240</v>
      </c>
      <c r="E85" s="260">
        <v>1</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649</v>
      </c>
      <c r="T85" s="263" t="s">
        <v>259</v>
      </c>
      <c r="U85" s="223">
        <v>0</v>
      </c>
      <c r="V85" s="223">
        <f>ROUND(E85*U85,2)</f>
        <v>0</v>
      </c>
      <c r="W85" s="223"/>
      <c r="X85" s="223" t="s">
        <v>297</v>
      </c>
      <c r="Y85" s="223" t="s">
        <v>261</v>
      </c>
      <c r="Z85" s="212"/>
      <c r="AA85" s="212"/>
      <c r="AB85" s="212"/>
      <c r="AC85" s="212"/>
      <c r="AD85" s="212"/>
      <c r="AE85" s="212"/>
      <c r="AF85" s="212"/>
      <c r="AG85" s="212" t="s">
        <v>298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7">
        <v>67</v>
      </c>
      <c r="B86" s="258" t="s">
        <v>3321</v>
      </c>
      <c r="C86" s="268" t="s">
        <v>3322</v>
      </c>
      <c r="D86" s="259" t="s">
        <v>3240</v>
      </c>
      <c r="E86" s="260">
        <v>1</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649</v>
      </c>
      <c r="T86" s="263" t="s">
        <v>259</v>
      </c>
      <c r="U86" s="223">
        <v>0</v>
      </c>
      <c r="V86" s="223">
        <f>ROUND(E86*U86,2)</f>
        <v>0</v>
      </c>
      <c r="W86" s="223"/>
      <c r="X86" s="223" t="s">
        <v>297</v>
      </c>
      <c r="Y86" s="223" t="s">
        <v>261</v>
      </c>
      <c r="Z86" s="212"/>
      <c r="AA86" s="212"/>
      <c r="AB86" s="212"/>
      <c r="AC86" s="212"/>
      <c r="AD86" s="212"/>
      <c r="AE86" s="212"/>
      <c r="AF86" s="212"/>
      <c r="AG86" s="212" t="s">
        <v>298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68</v>
      </c>
      <c r="B87" s="258" t="s">
        <v>3323</v>
      </c>
      <c r="C87" s="268" t="s">
        <v>3324</v>
      </c>
      <c r="D87" s="259" t="s">
        <v>3240</v>
      </c>
      <c r="E87" s="260">
        <v>1</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649</v>
      </c>
      <c r="T87" s="263" t="s">
        <v>259</v>
      </c>
      <c r="U87" s="223">
        <v>0</v>
      </c>
      <c r="V87" s="223">
        <f>ROUND(E87*U87,2)</f>
        <v>0</v>
      </c>
      <c r="W87" s="223"/>
      <c r="X87" s="223" t="s">
        <v>297</v>
      </c>
      <c r="Y87" s="223" t="s">
        <v>261</v>
      </c>
      <c r="Z87" s="212"/>
      <c r="AA87" s="212"/>
      <c r="AB87" s="212"/>
      <c r="AC87" s="212"/>
      <c r="AD87" s="212"/>
      <c r="AE87" s="212"/>
      <c r="AF87" s="212"/>
      <c r="AG87" s="212" t="s">
        <v>298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5">
        <v>69</v>
      </c>
      <c r="B88" s="236" t="s">
        <v>3325</v>
      </c>
      <c r="C88" s="245" t="s">
        <v>3326</v>
      </c>
      <c r="D88" s="237" t="s">
        <v>3240</v>
      </c>
      <c r="E88" s="238">
        <v>1</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c r="S88" s="240" t="s">
        <v>649</v>
      </c>
      <c r="T88" s="241" t="s">
        <v>259</v>
      </c>
      <c r="U88" s="223">
        <v>0</v>
      </c>
      <c r="V88" s="223">
        <f>ROUND(E88*U88,2)</f>
        <v>0</v>
      </c>
      <c r="W88" s="223"/>
      <c r="X88" s="223" t="s">
        <v>297</v>
      </c>
      <c r="Y88" s="223" t="s">
        <v>261</v>
      </c>
      <c r="Z88" s="212"/>
      <c r="AA88" s="212"/>
      <c r="AB88" s="212"/>
      <c r="AC88" s="212"/>
      <c r="AD88" s="212"/>
      <c r="AE88" s="212"/>
      <c r="AF88" s="212"/>
      <c r="AG88" s="212" t="s">
        <v>298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3"/>
      <c r="B89" s="4"/>
      <c r="C89" s="248"/>
      <c r="D89" s="6"/>
      <c r="E89" s="3"/>
      <c r="F89" s="3"/>
      <c r="G89" s="3"/>
      <c r="H89" s="3"/>
      <c r="I89" s="3"/>
      <c r="J89" s="3"/>
      <c r="K89" s="3"/>
      <c r="L89" s="3"/>
      <c r="M89" s="3"/>
      <c r="N89" s="3"/>
      <c r="O89" s="3"/>
      <c r="P89" s="3"/>
      <c r="Q89" s="3"/>
      <c r="R89" s="3"/>
      <c r="S89" s="3"/>
      <c r="T89" s="3"/>
      <c r="U89" s="3"/>
      <c r="V89" s="3"/>
      <c r="W89" s="3"/>
      <c r="X89" s="3"/>
      <c r="Y89" s="3"/>
      <c r="AE89">
        <v>15</v>
      </c>
      <c r="AF89">
        <v>21</v>
      </c>
      <c r="AG89" t="s">
        <v>239</v>
      </c>
    </row>
    <row r="90" spans="1:60" x14ac:dyDescent="0.2">
      <c r="A90" s="215"/>
      <c r="B90" s="216" t="s">
        <v>29</v>
      </c>
      <c r="C90" s="249"/>
      <c r="D90" s="217"/>
      <c r="E90" s="218"/>
      <c r="F90" s="218"/>
      <c r="G90" s="234">
        <f>G8+G12+G16+G22+G26+G38+G47+G53+G57+G63+G73+G77</f>
        <v>0</v>
      </c>
      <c r="H90" s="3"/>
      <c r="I90" s="3"/>
      <c r="J90" s="3"/>
      <c r="K90" s="3"/>
      <c r="L90" s="3"/>
      <c r="M90" s="3"/>
      <c r="N90" s="3"/>
      <c r="O90" s="3"/>
      <c r="P90" s="3"/>
      <c r="Q90" s="3"/>
      <c r="R90" s="3"/>
      <c r="S90" s="3"/>
      <c r="T90" s="3"/>
      <c r="U90" s="3"/>
      <c r="V90" s="3"/>
      <c r="W90" s="3"/>
      <c r="X90" s="3"/>
      <c r="Y90" s="3"/>
      <c r="AE90">
        <f>SUMIF(L7:L88,AE89,G7:G88)</f>
        <v>0</v>
      </c>
      <c r="AF90">
        <f>SUMIF(L7:L88,AF89,G7:G88)</f>
        <v>0</v>
      </c>
      <c r="AG90" t="s">
        <v>290</v>
      </c>
    </row>
    <row r="91" spans="1:60" x14ac:dyDescent="0.2">
      <c r="A91" s="251" t="s">
        <v>2835</v>
      </c>
      <c r="B91" s="251"/>
      <c r="C91" s="248"/>
      <c r="D91" s="6"/>
      <c r="E91" s="3"/>
      <c r="F91" s="3"/>
      <c r="G91" s="3"/>
      <c r="H91" s="3"/>
      <c r="I91" s="3"/>
      <c r="J91" s="3"/>
      <c r="K91" s="3"/>
      <c r="L91" s="3"/>
      <c r="M91" s="3"/>
      <c r="N91" s="3"/>
      <c r="O91" s="3"/>
      <c r="P91" s="3"/>
      <c r="Q91" s="3"/>
      <c r="R91" s="3"/>
      <c r="S91" s="3"/>
      <c r="T91" s="3"/>
      <c r="U91" s="3"/>
      <c r="V91" s="3"/>
      <c r="W91" s="3"/>
      <c r="X91" s="3"/>
      <c r="Y91" s="3"/>
    </row>
    <row r="92" spans="1:60" x14ac:dyDescent="0.2">
      <c r="A92" s="3"/>
      <c r="B92" s="4" t="s">
        <v>2836</v>
      </c>
      <c r="C92" s="248" t="s">
        <v>2837</v>
      </c>
      <c r="D92" s="6"/>
      <c r="E92" s="3"/>
      <c r="F92" s="3"/>
      <c r="G92" s="3"/>
      <c r="H92" s="3"/>
      <c r="I92" s="3"/>
      <c r="J92" s="3"/>
      <c r="K92" s="3"/>
      <c r="L92" s="3"/>
      <c r="M92" s="3"/>
      <c r="N92" s="3"/>
      <c r="O92" s="3"/>
      <c r="P92" s="3"/>
      <c r="Q92" s="3"/>
      <c r="R92" s="3"/>
      <c r="S92" s="3"/>
      <c r="T92" s="3"/>
      <c r="U92" s="3"/>
      <c r="V92" s="3"/>
      <c r="W92" s="3"/>
      <c r="X92" s="3"/>
      <c r="Y92" s="3"/>
      <c r="AG92" t="s">
        <v>2838</v>
      </c>
    </row>
    <row r="93" spans="1:60" x14ac:dyDescent="0.2">
      <c r="A93" s="3"/>
      <c r="B93" s="4" t="s">
        <v>2839</v>
      </c>
      <c r="C93" s="248" t="s">
        <v>2840</v>
      </c>
      <c r="D93" s="6"/>
      <c r="E93" s="3"/>
      <c r="F93" s="3"/>
      <c r="G93" s="3"/>
      <c r="H93" s="3"/>
      <c r="I93" s="3"/>
      <c r="J93" s="3"/>
      <c r="K93" s="3"/>
      <c r="L93" s="3"/>
      <c r="M93" s="3"/>
      <c r="N93" s="3"/>
      <c r="O93" s="3"/>
      <c r="P93" s="3"/>
      <c r="Q93" s="3"/>
      <c r="R93" s="3"/>
      <c r="S93" s="3"/>
      <c r="T93" s="3"/>
      <c r="U93" s="3"/>
      <c r="V93" s="3"/>
      <c r="W93" s="3"/>
      <c r="X93" s="3"/>
      <c r="Y93" s="3"/>
      <c r="AG93" t="s">
        <v>2841</v>
      </c>
    </row>
    <row r="94" spans="1:60" x14ac:dyDescent="0.2">
      <c r="A94" s="3"/>
      <c r="B94" s="4"/>
      <c r="C94" s="248" t="s">
        <v>2842</v>
      </c>
      <c r="D94" s="6"/>
      <c r="E94" s="3"/>
      <c r="F94" s="3"/>
      <c r="G94" s="3"/>
      <c r="H94" s="3"/>
      <c r="I94" s="3"/>
      <c r="J94" s="3"/>
      <c r="K94" s="3"/>
      <c r="L94" s="3"/>
      <c r="M94" s="3"/>
      <c r="N94" s="3"/>
      <c r="O94" s="3"/>
      <c r="P94" s="3"/>
      <c r="Q94" s="3"/>
      <c r="R94" s="3"/>
      <c r="S94" s="3"/>
      <c r="T94" s="3"/>
      <c r="U94" s="3"/>
      <c r="V94" s="3"/>
      <c r="W94" s="3"/>
      <c r="X94" s="3"/>
      <c r="Y94" s="3"/>
      <c r="AG94" t="s">
        <v>2843</v>
      </c>
    </row>
    <row r="95" spans="1:60" x14ac:dyDescent="0.2">
      <c r="A95" s="3"/>
      <c r="B95" s="4"/>
      <c r="C95" s="248"/>
      <c r="D95" s="6"/>
      <c r="E95" s="3"/>
      <c r="F95" s="3"/>
      <c r="G95" s="3"/>
      <c r="H95" s="3"/>
      <c r="I95" s="3"/>
      <c r="J95" s="3"/>
      <c r="K95" s="3"/>
      <c r="L95" s="3"/>
      <c r="M95" s="3"/>
      <c r="N95" s="3"/>
      <c r="O95" s="3"/>
      <c r="P95" s="3"/>
      <c r="Q95" s="3"/>
      <c r="R95" s="3"/>
      <c r="S95" s="3"/>
      <c r="T95" s="3"/>
      <c r="U95" s="3"/>
      <c r="V95" s="3"/>
      <c r="W95" s="3"/>
      <c r="X95" s="3"/>
      <c r="Y95" s="3"/>
    </row>
    <row r="96" spans="1:60" x14ac:dyDescent="0.2">
      <c r="C96" s="250"/>
      <c r="D96" s="10"/>
      <c r="AG96" t="s">
        <v>291</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6npl/BTEpEfps6hRpkD+ciEU4X8bsg+gn6Spdk36Qgx5DsD7Dy7OHrLykL2aWBO/VV4IXFEs6hi9G4kTKO6xg==" saltValue="rx/WChAL9d1FmANMHFw9GA==" spinCount="100000" sheet="1" formatRows="0"/>
  <mergeCells count="5">
    <mergeCell ref="A1:G1"/>
    <mergeCell ref="C2:G2"/>
    <mergeCell ref="C3:G3"/>
    <mergeCell ref="C4:G4"/>
    <mergeCell ref="A91:B9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8C37-8A22-4C80-B372-B354792BF88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292</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55</v>
      </c>
      <c r="C3" s="201" t="s">
        <v>56</v>
      </c>
      <c r="D3" s="199"/>
      <c r="E3" s="199"/>
      <c r="F3" s="199"/>
      <c r="G3" s="200"/>
      <c r="AC3" s="176" t="s">
        <v>226</v>
      </c>
      <c r="AG3" t="s">
        <v>229</v>
      </c>
    </row>
    <row r="4" spans="1:60" ht="24.95" customHeight="1" x14ac:dyDescent="0.2">
      <c r="A4" s="202" t="s">
        <v>9</v>
      </c>
      <c r="B4" s="203" t="s">
        <v>63</v>
      </c>
      <c r="C4" s="204" t="s">
        <v>64</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121</v>
      </c>
      <c r="C8" s="244" t="s">
        <v>122</v>
      </c>
      <c r="D8" s="230"/>
      <c r="E8" s="231"/>
      <c r="F8" s="232"/>
      <c r="G8" s="232">
        <f>SUMIF(AG9:AG17,"&lt;&gt;NOR",G9:G17)</f>
        <v>0</v>
      </c>
      <c r="H8" s="232"/>
      <c r="I8" s="232">
        <f>SUM(I9:I17)</f>
        <v>0</v>
      </c>
      <c r="J8" s="232"/>
      <c r="K8" s="232">
        <f>SUM(K9:K17)</f>
        <v>0</v>
      </c>
      <c r="L8" s="232"/>
      <c r="M8" s="232">
        <f>SUM(M9:M17)</f>
        <v>0</v>
      </c>
      <c r="N8" s="231"/>
      <c r="O8" s="231">
        <f>SUM(O9:O17)</f>
        <v>0.27</v>
      </c>
      <c r="P8" s="231"/>
      <c r="Q8" s="231">
        <f>SUM(Q9:Q17)</f>
        <v>0.39</v>
      </c>
      <c r="R8" s="232"/>
      <c r="S8" s="232"/>
      <c r="T8" s="233"/>
      <c r="U8" s="227"/>
      <c r="V8" s="227">
        <f>SUM(V9:V17)</f>
        <v>22.61</v>
      </c>
      <c r="W8" s="227"/>
      <c r="X8" s="227"/>
      <c r="Y8" s="227"/>
      <c r="AG8" t="s">
        <v>254</v>
      </c>
    </row>
    <row r="9" spans="1:60" outlineLevel="1" x14ac:dyDescent="0.2">
      <c r="A9" s="235">
        <v>1</v>
      </c>
      <c r="B9" s="236" t="s">
        <v>3327</v>
      </c>
      <c r="C9" s="245" t="s">
        <v>3328</v>
      </c>
      <c r="D9" s="237" t="s">
        <v>524</v>
      </c>
      <c r="E9" s="238">
        <v>30</v>
      </c>
      <c r="F9" s="239"/>
      <c r="G9" s="240">
        <f>ROUND(E9*F9,2)</f>
        <v>0</v>
      </c>
      <c r="H9" s="239"/>
      <c r="I9" s="240">
        <f>ROUND(E9*H9,2)</f>
        <v>0</v>
      </c>
      <c r="J9" s="239"/>
      <c r="K9" s="240">
        <f>ROUND(E9*J9,2)</f>
        <v>0</v>
      </c>
      <c r="L9" s="240">
        <v>21</v>
      </c>
      <c r="M9" s="240">
        <f>G9*(1+L9/100)</f>
        <v>0</v>
      </c>
      <c r="N9" s="238">
        <v>8.6599999999999993E-3</v>
      </c>
      <c r="O9" s="238">
        <f>ROUND(E9*N9,2)</f>
        <v>0.26</v>
      </c>
      <c r="P9" s="238">
        <v>0</v>
      </c>
      <c r="Q9" s="238">
        <f>ROUND(E9*P9,2)</f>
        <v>0</v>
      </c>
      <c r="R9" s="240" t="s">
        <v>350</v>
      </c>
      <c r="S9" s="240" t="s">
        <v>258</v>
      </c>
      <c r="T9" s="241" t="s">
        <v>258</v>
      </c>
      <c r="U9" s="223">
        <v>0.186</v>
      </c>
      <c r="V9" s="223">
        <f>ROUND(E9*U9,2)</f>
        <v>5.58</v>
      </c>
      <c r="W9" s="223"/>
      <c r="X9" s="223" t="s">
        <v>297</v>
      </c>
      <c r="Y9" s="223" t="s">
        <v>261</v>
      </c>
      <c r="Z9" s="212"/>
      <c r="AA9" s="212"/>
      <c r="AB9" s="212"/>
      <c r="AC9" s="212"/>
      <c r="AD9" s="212"/>
      <c r="AE9" s="212"/>
      <c r="AF9" s="212"/>
      <c r="AG9" s="212" t="s">
        <v>298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7" t="s">
        <v>3329</v>
      </c>
      <c r="D10" s="256"/>
      <c r="E10" s="256"/>
      <c r="F10" s="256"/>
      <c r="G10" s="256"/>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300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5">
        <v>2</v>
      </c>
      <c r="B11" s="236" t="s">
        <v>1196</v>
      </c>
      <c r="C11" s="245" t="s">
        <v>1197</v>
      </c>
      <c r="D11" s="237" t="s">
        <v>524</v>
      </c>
      <c r="E11" s="238">
        <v>30</v>
      </c>
      <c r="F11" s="239"/>
      <c r="G11" s="240">
        <f>ROUND(E11*F11,2)</f>
        <v>0</v>
      </c>
      <c r="H11" s="239"/>
      <c r="I11" s="240">
        <f>ROUND(E11*H11,2)</f>
        <v>0</v>
      </c>
      <c r="J11" s="239"/>
      <c r="K11" s="240">
        <f>ROUND(E11*J11,2)</f>
        <v>0</v>
      </c>
      <c r="L11" s="240">
        <v>21</v>
      </c>
      <c r="M11" s="240">
        <f>G11*(1+L11/100)</f>
        <v>0</v>
      </c>
      <c r="N11" s="238">
        <v>4.8999999999999998E-4</v>
      </c>
      <c r="O11" s="238">
        <f>ROUND(E11*N11,2)</f>
        <v>0.01</v>
      </c>
      <c r="P11" s="238">
        <v>1.2999999999999999E-2</v>
      </c>
      <c r="Q11" s="238">
        <f>ROUND(E11*P11,2)</f>
        <v>0.39</v>
      </c>
      <c r="R11" s="240" t="s">
        <v>1157</v>
      </c>
      <c r="S11" s="240" t="s">
        <v>258</v>
      </c>
      <c r="T11" s="241" t="s">
        <v>258</v>
      </c>
      <c r="U11" s="223">
        <v>0.30099999999999999</v>
      </c>
      <c r="V11" s="223">
        <f>ROUND(E11*U11,2)</f>
        <v>9.0299999999999994</v>
      </c>
      <c r="W11" s="223"/>
      <c r="X11" s="223" t="s">
        <v>297</v>
      </c>
      <c r="Y11" s="223" t="s">
        <v>261</v>
      </c>
      <c r="Z11" s="212"/>
      <c r="AA11" s="212"/>
      <c r="AB11" s="212"/>
      <c r="AC11" s="212"/>
      <c r="AD11" s="212"/>
      <c r="AE11" s="212"/>
      <c r="AF11" s="212"/>
      <c r="AG11" s="212" t="s">
        <v>298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6" t="s">
        <v>1195</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264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7">
        <v>3</v>
      </c>
      <c r="B13" s="258" t="s">
        <v>802</v>
      </c>
      <c r="C13" s="268" t="s">
        <v>803</v>
      </c>
      <c r="D13" s="259" t="s">
        <v>804</v>
      </c>
      <c r="E13" s="260">
        <v>8</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649</v>
      </c>
      <c r="T13" s="263" t="s">
        <v>259</v>
      </c>
      <c r="U13" s="223">
        <v>1</v>
      </c>
      <c r="V13" s="223">
        <f>ROUND(E13*U13,2)</f>
        <v>8</v>
      </c>
      <c r="W13" s="223"/>
      <c r="X13" s="223" t="s">
        <v>297</v>
      </c>
      <c r="Y13" s="223" t="s">
        <v>261</v>
      </c>
      <c r="Z13" s="212"/>
      <c r="AA13" s="212"/>
      <c r="AB13" s="212"/>
      <c r="AC13" s="212"/>
      <c r="AD13" s="212"/>
      <c r="AE13" s="212"/>
      <c r="AF13" s="212"/>
      <c r="AG13" s="212" t="s">
        <v>298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4</v>
      </c>
      <c r="B14" s="258" t="s">
        <v>3330</v>
      </c>
      <c r="C14" s="268" t="s">
        <v>3331</v>
      </c>
      <c r="D14" s="259" t="s">
        <v>3332</v>
      </c>
      <c r="E14" s="260">
        <v>48</v>
      </c>
      <c r="F14" s="261"/>
      <c r="G14" s="262">
        <f>ROUND(E14*F14,2)</f>
        <v>0</v>
      </c>
      <c r="H14" s="261"/>
      <c r="I14" s="262">
        <f>ROUND(E14*H14,2)</f>
        <v>0</v>
      </c>
      <c r="J14" s="261"/>
      <c r="K14" s="262">
        <f>ROUND(E14*J14,2)</f>
        <v>0</v>
      </c>
      <c r="L14" s="262">
        <v>21</v>
      </c>
      <c r="M14" s="262">
        <f>G14*(1+L14/100)</f>
        <v>0</v>
      </c>
      <c r="N14" s="260">
        <v>0</v>
      </c>
      <c r="O14" s="260">
        <f>ROUND(E14*N14,2)</f>
        <v>0</v>
      </c>
      <c r="P14" s="260">
        <v>0</v>
      </c>
      <c r="Q14" s="260">
        <f>ROUND(E14*P14,2)</f>
        <v>0</v>
      </c>
      <c r="R14" s="262"/>
      <c r="S14" s="262" t="s">
        <v>649</v>
      </c>
      <c r="T14" s="263" t="s">
        <v>259</v>
      </c>
      <c r="U14" s="223">
        <v>0</v>
      </c>
      <c r="V14" s="223">
        <f>ROUND(E14*U14,2)</f>
        <v>0</v>
      </c>
      <c r="W14" s="223"/>
      <c r="X14" s="223" t="s">
        <v>297</v>
      </c>
      <c r="Y14" s="223" t="s">
        <v>261</v>
      </c>
      <c r="Z14" s="212"/>
      <c r="AA14" s="212"/>
      <c r="AB14" s="212"/>
      <c r="AC14" s="212"/>
      <c r="AD14" s="212"/>
      <c r="AE14" s="212"/>
      <c r="AF14" s="212"/>
      <c r="AG14" s="212" t="s">
        <v>298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5</v>
      </c>
      <c r="B15" s="258" t="s">
        <v>3333</v>
      </c>
      <c r="C15" s="268" t="s">
        <v>3082</v>
      </c>
      <c r="D15" s="259" t="s">
        <v>368</v>
      </c>
      <c r="E15" s="260">
        <v>1</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649</v>
      </c>
      <c r="T15" s="263" t="s">
        <v>259</v>
      </c>
      <c r="U15" s="223">
        <v>0</v>
      </c>
      <c r="V15" s="223">
        <f>ROUND(E15*U15,2)</f>
        <v>0</v>
      </c>
      <c r="W15" s="223"/>
      <c r="X15" s="223" t="s">
        <v>297</v>
      </c>
      <c r="Y15" s="223" t="s">
        <v>261</v>
      </c>
      <c r="Z15" s="212"/>
      <c r="AA15" s="212"/>
      <c r="AB15" s="212"/>
      <c r="AC15" s="212"/>
      <c r="AD15" s="212"/>
      <c r="AE15" s="212"/>
      <c r="AF15" s="212"/>
      <c r="AG15" s="212" t="s">
        <v>298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3334</v>
      </c>
      <c r="C16" s="268" t="s">
        <v>3335</v>
      </c>
      <c r="D16" s="259" t="s">
        <v>368</v>
      </c>
      <c r="E16" s="260">
        <v>1</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649</v>
      </c>
      <c r="T16" s="263" t="s">
        <v>259</v>
      </c>
      <c r="U16" s="223">
        <v>0</v>
      </c>
      <c r="V16" s="223">
        <f>ROUND(E16*U16,2)</f>
        <v>0</v>
      </c>
      <c r="W16" s="223"/>
      <c r="X16" s="223" t="s">
        <v>297</v>
      </c>
      <c r="Y16" s="223" t="s">
        <v>261</v>
      </c>
      <c r="Z16" s="212"/>
      <c r="AA16" s="212"/>
      <c r="AB16" s="212"/>
      <c r="AC16" s="212"/>
      <c r="AD16" s="212"/>
      <c r="AE16" s="212"/>
      <c r="AF16" s="212"/>
      <c r="AG16" s="212" t="s">
        <v>298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3336</v>
      </c>
      <c r="C17" s="268" t="s">
        <v>3337</v>
      </c>
      <c r="D17" s="259" t="s">
        <v>3338</v>
      </c>
      <c r="E17" s="260">
        <v>1</v>
      </c>
      <c r="F17" s="261"/>
      <c r="G17" s="262">
        <f>ROUND(E17*F17,2)</f>
        <v>0</v>
      </c>
      <c r="H17" s="261"/>
      <c r="I17" s="262">
        <f>ROUND(E17*H17,2)</f>
        <v>0</v>
      </c>
      <c r="J17" s="261"/>
      <c r="K17" s="262">
        <f>ROUND(E17*J17,2)</f>
        <v>0</v>
      </c>
      <c r="L17" s="262">
        <v>21</v>
      </c>
      <c r="M17" s="262">
        <f>G17*(1+L17/100)</f>
        <v>0</v>
      </c>
      <c r="N17" s="260">
        <v>0</v>
      </c>
      <c r="O17" s="260">
        <f>ROUND(E17*N17,2)</f>
        <v>0</v>
      </c>
      <c r="P17" s="260">
        <v>0</v>
      </c>
      <c r="Q17" s="260">
        <f>ROUND(E17*P17,2)</f>
        <v>0</v>
      </c>
      <c r="R17" s="262"/>
      <c r="S17" s="262" t="s">
        <v>649</v>
      </c>
      <c r="T17" s="263" t="s">
        <v>259</v>
      </c>
      <c r="U17" s="223">
        <v>0</v>
      </c>
      <c r="V17" s="223">
        <f>ROUND(E17*U17,2)</f>
        <v>0</v>
      </c>
      <c r="W17" s="223"/>
      <c r="X17" s="223" t="s">
        <v>297</v>
      </c>
      <c r="Y17" s="223" t="s">
        <v>261</v>
      </c>
      <c r="Z17" s="212"/>
      <c r="AA17" s="212"/>
      <c r="AB17" s="212"/>
      <c r="AC17" s="212"/>
      <c r="AD17" s="212"/>
      <c r="AE17" s="212"/>
      <c r="AF17" s="212"/>
      <c r="AG17" s="212" t="s">
        <v>298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8" t="s">
        <v>253</v>
      </c>
      <c r="B18" s="229" t="s">
        <v>129</v>
      </c>
      <c r="C18" s="244" t="s">
        <v>130</v>
      </c>
      <c r="D18" s="230"/>
      <c r="E18" s="231"/>
      <c r="F18" s="232"/>
      <c r="G18" s="232">
        <f>SUMIF(AG19:AG33,"&lt;&gt;NOR",G19:G33)</f>
        <v>0</v>
      </c>
      <c r="H18" s="232"/>
      <c r="I18" s="232">
        <f>SUM(I19:I33)</f>
        <v>0</v>
      </c>
      <c r="J18" s="232"/>
      <c r="K18" s="232">
        <f>SUM(K19:K33)</f>
        <v>0</v>
      </c>
      <c r="L18" s="232"/>
      <c r="M18" s="232">
        <f>SUM(M19:M33)</f>
        <v>0</v>
      </c>
      <c r="N18" s="231"/>
      <c r="O18" s="231">
        <f>SUM(O19:O33)</f>
        <v>0.04</v>
      </c>
      <c r="P18" s="231"/>
      <c r="Q18" s="231">
        <f>SUM(Q19:Q33)</f>
        <v>0</v>
      </c>
      <c r="R18" s="232"/>
      <c r="S18" s="232"/>
      <c r="T18" s="233"/>
      <c r="U18" s="227"/>
      <c r="V18" s="227">
        <f>SUM(V19:V33)</f>
        <v>40.57</v>
      </c>
      <c r="W18" s="227"/>
      <c r="X18" s="227"/>
      <c r="Y18" s="227"/>
      <c r="AG18" t="s">
        <v>254</v>
      </c>
    </row>
    <row r="19" spans="1:60" ht="22.5" outlineLevel="1" x14ac:dyDescent="0.2">
      <c r="A19" s="235">
        <v>8</v>
      </c>
      <c r="B19" s="236" t="s">
        <v>3339</v>
      </c>
      <c r="C19" s="245" t="s">
        <v>3340</v>
      </c>
      <c r="D19" s="237" t="s">
        <v>524</v>
      </c>
      <c r="E19" s="238">
        <v>102</v>
      </c>
      <c r="F19" s="239"/>
      <c r="G19" s="240">
        <f>ROUND(E19*F19,2)</f>
        <v>0</v>
      </c>
      <c r="H19" s="239"/>
      <c r="I19" s="240">
        <f>ROUND(E19*H19,2)</f>
        <v>0</v>
      </c>
      <c r="J19" s="239"/>
      <c r="K19" s="240">
        <f>ROUND(E19*J19,2)</f>
        <v>0</v>
      </c>
      <c r="L19" s="240">
        <v>21</v>
      </c>
      <c r="M19" s="240">
        <f>G19*(1+L19/100)</f>
        <v>0</v>
      </c>
      <c r="N19" s="238">
        <v>0</v>
      </c>
      <c r="O19" s="238">
        <f>ROUND(E19*N19,2)</f>
        <v>0</v>
      </c>
      <c r="P19" s="238">
        <v>0</v>
      </c>
      <c r="Q19" s="238">
        <f>ROUND(E19*P19,2)</f>
        <v>0</v>
      </c>
      <c r="R19" s="240" t="s">
        <v>1279</v>
      </c>
      <c r="S19" s="240" t="s">
        <v>258</v>
      </c>
      <c r="T19" s="241" t="s">
        <v>258</v>
      </c>
      <c r="U19" s="223">
        <v>0.13900000000000001</v>
      </c>
      <c r="V19" s="223">
        <f>ROUND(E19*U19,2)</f>
        <v>14.18</v>
      </c>
      <c r="W19" s="223"/>
      <c r="X19" s="223" t="s">
        <v>297</v>
      </c>
      <c r="Y19" s="223" t="s">
        <v>261</v>
      </c>
      <c r="Z19" s="212"/>
      <c r="AA19" s="212"/>
      <c r="AB19" s="212"/>
      <c r="AC19" s="212"/>
      <c r="AD19" s="212"/>
      <c r="AE19" s="212"/>
      <c r="AF19" s="212"/>
      <c r="AG19" s="212" t="s">
        <v>298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7" t="s">
        <v>3341</v>
      </c>
      <c r="D20" s="225"/>
      <c r="E20" s="226">
        <v>102</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289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5">
        <v>9</v>
      </c>
      <c r="B21" s="236" t="s">
        <v>3342</v>
      </c>
      <c r="C21" s="245" t="s">
        <v>3343</v>
      </c>
      <c r="D21" s="237" t="s">
        <v>524</v>
      </c>
      <c r="E21" s="238">
        <v>250</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t="s">
        <v>1279</v>
      </c>
      <c r="S21" s="240" t="s">
        <v>258</v>
      </c>
      <c r="T21" s="241" t="s">
        <v>258</v>
      </c>
      <c r="U21" s="223">
        <v>0.105</v>
      </c>
      <c r="V21" s="223">
        <f>ROUND(E21*U21,2)</f>
        <v>26.25</v>
      </c>
      <c r="W21" s="223"/>
      <c r="X21" s="223" t="s">
        <v>297</v>
      </c>
      <c r="Y21" s="223" t="s">
        <v>261</v>
      </c>
      <c r="Z21" s="212"/>
      <c r="AA21" s="212"/>
      <c r="AB21" s="212"/>
      <c r="AC21" s="212"/>
      <c r="AD21" s="212"/>
      <c r="AE21" s="212"/>
      <c r="AF21" s="212"/>
      <c r="AG21" s="212" t="s">
        <v>298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7" t="s">
        <v>3344</v>
      </c>
      <c r="D22" s="225"/>
      <c r="E22" s="226">
        <v>250</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289</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3345</v>
      </c>
      <c r="C23" s="268" t="s">
        <v>3346</v>
      </c>
      <c r="D23" s="259" t="s">
        <v>368</v>
      </c>
      <c r="E23" s="260">
        <v>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649</v>
      </c>
      <c r="T23" s="263" t="s">
        <v>259</v>
      </c>
      <c r="U23" s="223">
        <v>0.14000000000000001</v>
      </c>
      <c r="V23" s="223">
        <f>ROUND(E23*U23,2)</f>
        <v>0.14000000000000001</v>
      </c>
      <c r="W23" s="223"/>
      <c r="X23" s="223" t="s">
        <v>297</v>
      </c>
      <c r="Y23" s="223" t="s">
        <v>261</v>
      </c>
      <c r="Z23" s="212"/>
      <c r="AA23" s="212"/>
      <c r="AB23" s="212"/>
      <c r="AC23" s="212"/>
      <c r="AD23" s="212"/>
      <c r="AE23" s="212"/>
      <c r="AF23" s="212"/>
      <c r="AG23" s="212" t="s">
        <v>298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7">
        <v>11</v>
      </c>
      <c r="B24" s="258" t="s">
        <v>3347</v>
      </c>
      <c r="C24" s="268" t="s">
        <v>3348</v>
      </c>
      <c r="D24" s="259" t="s">
        <v>368</v>
      </c>
      <c r="E24" s="260">
        <v>2</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t="s">
        <v>461</v>
      </c>
      <c r="S24" s="262" t="s">
        <v>258</v>
      </c>
      <c r="T24" s="263" t="s">
        <v>258</v>
      </c>
      <c r="U24" s="223">
        <v>0</v>
      </c>
      <c r="V24" s="223">
        <f>ROUND(E24*U24,2)</f>
        <v>0</v>
      </c>
      <c r="W24" s="223"/>
      <c r="X24" s="223" t="s">
        <v>462</v>
      </c>
      <c r="Y24" s="223" t="s">
        <v>261</v>
      </c>
      <c r="Z24" s="212"/>
      <c r="AA24" s="212"/>
      <c r="AB24" s="212"/>
      <c r="AC24" s="212"/>
      <c r="AD24" s="212"/>
      <c r="AE24" s="212"/>
      <c r="AF24" s="212"/>
      <c r="AG24" s="212" t="s">
        <v>463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57">
        <v>12</v>
      </c>
      <c r="B25" s="258" t="s">
        <v>3349</v>
      </c>
      <c r="C25" s="268" t="s">
        <v>3350</v>
      </c>
      <c r="D25" s="259" t="s">
        <v>524</v>
      </c>
      <c r="E25" s="260">
        <v>194</v>
      </c>
      <c r="F25" s="261"/>
      <c r="G25" s="262">
        <f>ROUND(E25*F25,2)</f>
        <v>0</v>
      </c>
      <c r="H25" s="261"/>
      <c r="I25" s="262">
        <f>ROUND(E25*H25,2)</f>
        <v>0</v>
      </c>
      <c r="J25" s="261"/>
      <c r="K25" s="262">
        <f>ROUND(E25*J25,2)</f>
        <v>0</v>
      </c>
      <c r="L25" s="262">
        <v>21</v>
      </c>
      <c r="M25" s="262">
        <f>G25*(1+L25/100)</f>
        <v>0</v>
      </c>
      <c r="N25" s="260">
        <v>2.0000000000000002E-5</v>
      </c>
      <c r="O25" s="260">
        <f>ROUND(E25*N25,2)</f>
        <v>0</v>
      </c>
      <c r="P25" s="260">
        <v>0</v>
      </c>
      <c r="Q25" s="260">
        <f>ROUND(E25*P25,2)</f>
        <v>0</v>
      </c>
      <c r="R25" s="262" t="s">
        <v>461</v>
      </c>
      <c r="S25" s="262" t="s">
        <v>258</v>
      </c>
      <c r="T25" s="263" t="s">
        <v>258</v>
      </c>
      <c r="U25" s="223">
        <v>0</v>
      </c>
      <c r="V25" s="223">
        <f>ROUND(E25*U25,2)</f>
        <v>0</v>
      </c>
      <c r="W25" s="223"/>
      <c r="X25" s="223" t="s">
        <v>462</v>
      </c>
      <c r="Y25" s="223" t="s">
        <v>261</v>
      </c>
      <c r="Z25" s="212"/>
      <c r="AA25" s="212"/>
      <c r="AB25" s="212"/>
      <c r="AC25" s="212"/>
      <c r="AD25" s="212"/>
      <c r="AE25" s="212"/>
      <c r="AF25" s="212"/>
      <c r="AG25" s="212" t="s">
        <v>463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7">
        <v>13</v>
      </c>
      <c r="B26" s="258" t="s">
        <v>3351</v>
      </c>
      <c r="C26" s="268" t="s">
        <v>3352</v>
      </c>
      <c r="D26" s="259" t="s">
        <v>524</v>
      </c>
      <c r="E26" s="260">
        <v>30</v>
      </c>
      <c r="F26" s="261"/>
      <c r="G26" s="262">
        <f>ROUND(E26*F26,2)</f>
        <v>0</v>
      </c>
      <c r="H26" s="261"/>
      <c r="I26" s="262">
        <f>ROUND(E26*H26,2)</f>
        <v>0</v>
      </c>
      <c r="J26" s="261"/>
      <c r="K26" s="262">
        <f>ROUND(E26*J26,2)</f>
        <v>0</v>
      </c>
      <c r="L26" s="262">
        <v>21</v>
      </c>
      <c r="M26" s="262">
        <f>G26*(1+L26/100)</f>
        <v>0</v>
      </c>
      <c r="N26" s="260">
        <v>4.0000000000000003E-5</v>
      </c>
      <c r="O26" s="260">
        <f>ROUND(E26*N26,2)</f>
        <v>0</v>
      </c>
      <c r="P26" s="260">
        <v>0</v>
      </c>
      <c r="Q26" s="260">
        <f>ROUND(E26*P26,2)</f>
        <v>0</v>
      </c>
      <c r="R26" s="262" t="s">
        <v>461</v>
      </c>
      <c r="S26" s="262" t="s">
        <v>258</v>
      </c>
      <c r="T26" s="263" t="s">
        <v>258</v>
      </c>
      <c r="U26" s="223">
        <v>0</v>
      </c>
      <c r="V26" s="223">
        <f>ROUND(E26*U26,2)</f>
        <v>0</v>
      </c>
      <c r="W26" s="223"/>
      <c r="X26" s="223" t="s">
        <v>462</v>
      </c>
      <c r="Y26" s="223" t="s">
        <v>261</v>
      </c>
      <c r="Z26" s="212"/>
      <c r="AA26" s="212"/>
      <c r="AB26" s="212"/>
      <c r="AC26" s="212"/>
      <c r="AD26" s="212"/>
      <c r="AE26" s="212"/>
      <c r="AF26" s="212"/>
      <c r="AG26" s="212" t="s">
        <v>463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7">
        <v>14</v>
      </c>
      <c r="B27" s="258" t="s">
        <v>3353</v>
      </c>
      <c r="C27" s="268" t="s">
        <v>3354</v>
      </c>
      <c r="D27" s="259" t="s">
        <v>524</v>
      </c>
      <c r="E27" s="260">
        <v>26</v>
      </c>
      <c r="F27" s="261"/>
      <c r="G27" s="262">
        <f>ROUND(E27*F27,2)</f>
        <v>0</v>
      </c>
      <c r="H27" s="261"/>
      <c r="I27" s="262">
        <f>ROUND(E27*H27,2)</f>
        <v>0</v>
      </c>
      <c r="J27" s="261"/>
      <c r="K27" s="262">
        <f>ROUND(E27*J27,2)</f>
        <v>0</v>
      </c>
      <c r="L27" s="262">
        <v>21</v>
      </c>
      <c r="M27" s="262">
        <f>G27*(1+L27/100)</f>
        <v>0</v>
      </c>
      <c r="N27" s="260">
        <v>5.0000000000000002E-5</v>
      </c>
      <c r="O27" s="260">
        <f>ROUND(E27*N27,2)</f>
        <v>0</v>
      </c>
      <c r="P27" s="260">
        <v>0</v>
      </c>
      <c r="Q27" s="260">
        <f>ROUND(E27*P27,2)</f>
        <v>0</v>
      </c>
      <c r="R27" s="262" t="s">
        <v>461</v>
      </c>
      <c r="S27" s="262" t="s">
        <v>258</v>
      </c>
      <c r="T27" s="263" t="s">
        <v>258</v>
      </c>
      <c r="U27" s="223">
        <v>0</v>
      </c>
      <c r="V27" s="223">
        <f>ROUND(E27*U27,2)</f>
        <v>0</v>
      </c>
      <c r="W27" s="223"/>
      <c r="X27" s="223" t="s">
        <v>462</v>
      </c>
      <c r="Y27" s="223" t="s">
        <v>261</v>
      </c>
      <c r="Z27" s="212"/>
      <c r="AA27" s="212"/>
      <c r="AB27" s="212"/>
      <c r="AC27" s="212"/>
      <c r="AD27" s="212"/>
      <c r="AE27" s="212"/>
      <c r="AF27" s="212"/>
      <c r="AG27" s="212" t="s">
        <v>463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3355</v>
      </c>
      <c r="C28" s="268" t="s">
        <v>3356</v>
      </c>
      <c r="D28" s="259" t="s">
        <v>368</v>
      </c>
      <c r="E28" s="260">
        <v>1000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t="s">
        <v>461</v>
      </c>
      <c r="S28" s="262" t="s">
        <v>258</v>
      </c>
      <c r="T28" s="263" t="s">
        <v>258</v>
      </c>
      <c r="U28" s="223">
        <v>0</v>
      </c>
      <c r="V28" s="223">
        <f>ROUND(E28*U28,2)</f>
        <v>0</v>
      </c>
      <c r="W28" s="223"/>
      <c r="X28" s="223" t="s">
        <v>462</v>
      </c>
      <c r="Y28" s="223" t="s">
        <v>261</v>
      </c>
      <c r="Z28" s="212"/>
      <c r="AA28" s="212"/>
      <c r="AB28" s="212"/>
      <c r="AC28" s="212"/>
      <c r="AD28" s="212"/>
      <c r="AE28" s="212"/>
      <c r="AF28" s="212"/>
      <c r="AG28" s="212" t="s">
        <v>463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3357</v>
      </c>
      <c r="C29" s="268" t="s">
        <v>3358</v>
      </c>
      <c r="D29" s="259" t="s">
        <v>368</v>
      </c>
      <c r="E29" s="260">
        <v>2</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t="s">
        <v>461</v>
      </c>
      <c r="S29" s="262" t="s">
        <v>258</v>
      </c>
      <c r="T29" s="263" t="s">
        <v>258</v>
      </c>
      <c r="U29" s="223">
        <v>0</v>
      </c>
      <c r="V29" s="223">
        <f>ROUND(E29*U29,2)</f>
        <v>0</v>
      </c>
      <c r="W29" s="223"/>
      <c r="X29" s="223" t="s">
        <v>462</v>
      </c>
      <c r="Y29" s="223" t="s">
        <v>261</v>
      </c>
      <c r="Z29" s="212"/>
      <c r="AA29" s="212"/>
      <c r="AB29" s="212"/>
      <c r="AC29" s="212"/>
      <c r="AD29" s="212"/>
      <c r="AE29" s="212"/>
      <c r="AF29" s="212"/>
      <c r="AG29" s="212" t="s">
        <v>463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57">
        <v>17</v>
      </c>
      <c r="B30" s="258" t="s">
        <v>3359</v>
      </c>
      <c r="C30" s="268" t="s">
        <v>3360</v>
      </c>
      <c r="D30" s="259" t="s">
        <v>524</v>
      </c>
      <c r="E30" s="260">
        <v>54</v>
      </c>
      <c r="F30" s="261"/>
      <c r="G30" s="262">
        <f>ROUND(E30*F30,2)</f>
        <v>0</v>
      </c>
      <c r="H30" s="261"/>
      <c r="I30" s="262">
        <f>ROUND(E30*H30,2)</f>
        <v>0</v>
      </c>
      <c r="J30" s="261"/>
      <c r="K30" s="262">
        <f>ROUND(E30*J30,2)</f>
        <v>0</v>
      </c>
      <c r="L30" s="262">
        <v>21</v>
      </c>
      <c r="M30" s="262">
        <f>G30*(1+L30/100)</f>
        <v>0</v>
      </c>
      <c r="N30" s="260">
        <v>3.1E-4</v>
      </c>
      <c r="O30" s="260">
        <f>ROUND(E30*N30,2)</f>
        <v>0.02</v>
      </c>
      <c r="P30" s="260">
        <v>0</v>
      </c>
      <c r="Q30" s="260">
        <f>ROUND(E30*P30,2)</f>
        <v>0</v>
      </c>
      <c r="R30" s="262" t="s">
        <v>461</v>
      </c>
      <c r="S30" s="262" t="s">
        <v>258</v>
      </c>
      <c r="T30" s="263" t="s">
        <v>258</v>
      </c>
      <c r="U30" s="223">
        <v>0</v>
      </c>
      <c r="V30" s="223">
        <f>ROUND(E30*U30,2)</f>
        <v>0</v>
      </c>
      <c r="W30" s="223"/>
      <c r="X30" s="223" t="s">
        <v>462</v>
      </c>
      <c r="Y30" s="223" t="s">
        <v>261</v>
      </c>
      <c r="Z30" s="212"/>
      <c r="AA30" s="212"/>
      <c r="AB30" s="212"/>
      <c r="AC30" s="212"/>
      <c r="AD30" s="212"/>
      <c r="AE30" s="212"/>
      <c r="AF30" s="212"/>
      <c r="AG30" s="212" t="s">
        <v>463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35">
        <v>18</v>
      </c>
      <c r="B31" s="236" t="s">
        <v>3361</v>
      </c>
      <c r="C31" s="245" t="s">
        <v>3362</v>
      </c>
      <c r="D31" s="237" t="s">
        <v>524</v>
      </c>
      <c r="E31" s="238">
        <v>48</v>
      </c>
      <c r="F31" s="239"/>
      <c r="G31" s="240">
        <f>ROUND(E31*F31,2)</f>
        <v>0</v>
      </c>
      <c r="H31" s="239"/>
      <c r="I31" s="240">
        <f>ROUND(E31*H31,2)</f>
        <v>0</v>
      </c>
      <c r="J31" s="239"/>
      <c r="K31" s="240">
        <f>ROUND(E31*J31,2)</f>
        <v>0</v>
      </c>
      <c r="L31" s="240">
        <v>21</v>
      </c>
      <c r="M31" s="240">
        <f>G31*(1+L31/100)</f>
        <v>0</v>
      </c>
      <c r="N31" s="238">
        <v>3.4000000000000002E-4</v>
      </c>
      <c r="O31" s="238">
        <f>ROUND(E31*N31,2)</f>
        <v>0.02</v>
      </c>
      <c r="P31" s="238">
        <v>0</v>
      </c>
      <c r="Q31" s="238">
        <f>ROUND(E31*P31,2)</f>
        <v>0</v>
      </c>
      <c r="R31" s="240" t="s">
        <v>461</v>
      </c>
      <c r="S31" s="240" t="s">
        <v>258</v>
      </c>
      <c r="T31" s="241" t="s">
        <v>258</v>
      </c>
      <c r="U31" s="223">
        <v>0</v>
      </c>
      <c r="V31" s="223">
        <f>ROUND(E31*U31,2)</f>
        <v>0</v>
      </c>
      <c r="W31" s="223"/>
      <c r="X31" s="223" t="s">
        <v>462</v>
      </c>
      <c r="Y31" s="223" t="s">
        <v>261</v>
      </c>
      <c r="Z31" s="212"/>
      <c r="AA31" s="212"/>
      <c r="AB31" s="212"/>
      <c r="AC31" s="212"/>
      <c r="AD31" s="212"/>
      <c r="AE31" s="212"/>
      <c r="AF31" s="212"/>
      <c r="AG31" s="212" t="s">
        <v>463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v>19</v>
      </c>
      <c r="B32" s="220" t="s">
        <v>3363</v>
      </c>
      <c r="C32" s="273" t="s">
        <v>1758</v>
      </c>
      <c r="D32" s="221" t="s">
        <v>0</v>
      </c>
      <c r="E32" s="265"/>
      <c r="F32" s="224"/>
      <c r="G32" s="223">
        <f>ROUND(E32*F32,2)</f>
        <v>0</v>
      </c>
      <c r="H32" s="224"/>
      <c r="I32" s="223">
        <f>ROUND(E32*H32,2)</f>
        <v>0</v>
      </c>
      <c r="J32" s="224"/>
      <c r="K32" s="223">
        <f>ROUND(E32*J32,2)</f>
        <v>0</v>
      </c>
      <c r="L32" s="223">
        <v>21</v>
      </c>
      <c r="M32" s="223">
        <f>G32*(1+L32/100)</f>
        <v>0</v>
      </c>
      <c r="N32" s="222">
        <v>0</v>
      </c>
      <c r="O32" s="222">
        <f>ROUND(E32*N32,2)</f>
        <v>0</v>
      </c>
      <c r="P32" s="222">
        <v>0</v>
      </c>
      <c r="Q32" s="222">
        <f>ROUND(E32*P32,2)</f>
        <v>0</v>
      </c>
      <c r="R32" s="223" t="s">
        <v>1460</v>
      </c>
      <c r="S32" s="223" t="s">
        <v>258</v>
      </c>
      <c r="T32" s="223" t="s">
        <v>258</v>
      </c>
      <c r="U32" s="223">
        <v>0</v>
      </c>
      <c r="V32" s="223">
        <f>ROUND(E32*U32,2)</f>
        <v>0</v>
      </c>
      <c r="W32" s="223"/>
      <c r="X32" s="223" t="s">
        <v>1580</v>
      </c>
      <c r="Y32" s="223" t="s">
        <v>261</v>
      </c>
      <c r="Z32" s="212"/>
      <c r="AA32" s="212"/>
      <c r="AB32" s="212"/>
      <c r="AC32" s="212"/>
      <c r="AD32" s="212"/>
      <c r="AE32" s="212"/>
      <c r="AF32" s="212"/>
      <c r="AG32" s="212" t="s">
        <v>1581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74" t="s">
        <v>1697</v>
      </c>
      <c r="D33" s="266"/>
      <c r="E33" s="266"/>
      <c r="F33" s="266"/>
      <c r="G33" s="266"/>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8" t="s">
        <v>253</v>
      </c>
      <c r="B34" s="229" t="s">
        <v>141</v>
      </c>
      <c r="C34" s="244" t="s">
        <v>142</v>
      </c>
      <c r="D34" s="230"/>
      <c r="E34" s="231"/>
      <c r="F34" s="232"/>
      <c r="G34" s="232">
        <f>SUMIF(AG35:AG45,"&lt;&gt;NOR",G35:G45)</f>
        <v>0</v>
      </c>
      <c r="H34" s="232"/>
      <c r="I34" s="232">
        <f>SUM(I35:I45)</f>
        <v>0</v>
      </c>
      <c r="J34" s="232"/>
      <c r="K34" s="232">
        <f>SUM(K35:K45)</f>
        <v>0</v>
      </c>
      <c r="L34" s="232"/>
      <c r="M34" s="232">
        <f>SUM(M35:M45)</f>
        <v>0</v>
      </c>
      <c r="N34" s="231"/>
      <c r="O34" s="231">
        <f>SUM(O35:O45)</f>
        <v>0.01</v>
      </c>
      <c r="P34" s="231"/>
      <c r="Q34" s="231">
        <f>SUM(Q35:Q45)</f>
        <v>0</v>
      </c>
      <c r="R34" s="232"/>
      <c r="S34" s="232"/>
      <c r="T34" s="233"/>
      <c r="U34" s="227"/>
      <c r="V34" s="227">
        <f>SUM(V35:V45)</f>
        <v>1.71</v>
      </c>
      <c r="W34" s="227"/>
      <c r="X34" s="227"/>
      <c r="Y34" s="227"/>
      <c r="AG34" t="s">
        <v>254</v>
      </c>
    </row>
    <row r="35" spans="1:60" ht="22.5" outlineLevel="1" x14ac:dyDescent="0.2">
      <c r="A35" s="235">
        <v>20</v>
      </c>
      <c r="B35" s="236" t="s">
        <v>3364</v>
      </c>
      <c r="C35" s="245" t="s">
        <v>3365</v>
      </c>
      <c r="D35" s="237" t="s">
        <v>1278</v>
      </c>
      <c r="E35" s="238">
        <v>1</v>
      </c>
      <c r="F35" s="239"/>
      <c r="G35" s="240">
        <f>ROUND(E35*F35,2)</f>
        <v>0</v>
      </c>
      <c r="H35" s="239"/>
      <c r="I35" s="240">
        <f>ROUND(E35*H35,2)</f>
        <v>0</v>
      </c>
      <c r="J35" s="239"/>
      <c r="K35" s="240">
        <f>ROUND(E35*J35,2)</f>
        <v>0</v>
      </c>
      <c r="L35" s="240">
        <v>21</v>
      </c>
      <c r="M35" s="240">
        <f>G35*(1+L35/100)</f>
        <v>0</v>
      </c>
      <c r="N35" s="238">
        <v>5.4099999999999999E-3</v>
      </c>
      <c r="O35" s="238">
        <f>ROUND(E35*N35,2)</f>
        <v>0.01</v>
      </c>
      <c r="P35" s="238">
        <v>0</v>
      </c>
      <c r="Q35" s="238">
        <f>ROUND(E35*P35,2)</f>
        <v>0</v>
      </c>
      <c r="R35" s="240" t="s">
        <v>1279</v>
      </c>
      <c r="S35" s="240" t="s">
        <v>258</v>
      </c>
      <c r="T35" s="241" t="s">
        <v>258</v>
      </c>
      <c r="U35" s="223">
        <v>1.556</v>
      </c>
      <c r="V35" s="223">
        <f>ROUND(E35*U35,2)</f>
        <v>1.56</v>
      </c>
      <c r="W35" s="223"/>
      <c r="X35" s="223" t="s">
        <v>297</v>
      </c>
      <c r="Y35" s="223" t="s">
        <v>635</v>
      </c>
      <c r="Z35" s="212"/>
      <c r="AA35" s="212"/>
      <c r="AB35" s="212"/>
      <c r="AC35" s="212"/>
      <c r="AD35" s="212"/>
      <c r="AE35" s="212"/>
      <c r="AF35" s="212"/>
      <c r="AG35" s="212" t="s">
        <v>298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6" t="s">
        <v>3067</v>
      </c>
      <c r="D36" s="243"/>
      <c r="E36" s="243"/>
      <c r="F36" s="243"/>
      <c r="G36" s="24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264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7" t="s">
        <v>3366</v>
      </c>
      <c r="D37" s="225"/>
      <c r="E37" s="226">
        <v>1</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289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21</v>
      </c>
      <c r="B38" s="258" t="s">
        <v>3367</v>
      </c>
      <c r="C38" s="268" t="s">
        <v>3368</v>
      </c>
      <c r="D38" s="259" t="s">
        <v>1278</v>
      </c>
      <c r="E38" s="260">
        <v>1</v>
      </c>
      <c r="F38" s="261"/>
      <c r="G38" s="262">
        <f>ROUND(E38*F38,2)</f>
        <v>0</v>
      </c>
      <c r="H38" s="261"/>
      <c r="I38" s="262">
        <f>ROUND(E38*H38,2)</f>
        <v>0</v>
      </c>
      <c r="J38" s="261"/>
      <c r="K38" s="262">
        <f>ROUND(E38*J38,2)</f>
        <v>0</v>
      </c>
      <c r="L38" s="262">
        <v>21</v>
      </c>
      <c r="M38" s="262">
        <f>G38*(1+L38/100)</f>
        <v>0</v>
      </c>
      <c r="N38" s="260">
        <v>1.1000000000000001E-3</v>
      </c>
      <c r="O38" s="260">
        <f>ROUND(E38*N38,2)</f>
        <v>0</v>
      </c>
      <c r="P38" s="260">
        <v>0</v>
      </c>
      <c r="Q38" s="260">
        <f>ROUND(E38*P38,2)</f>
        <v>0</v>
      </c>
      <c r="R38" s="262"/>
      <c r="S38" s="262" t="s">
        <v>649</v>
      </c>
      <c r="T38" s="263" t="s">
        <v>259</v>
      </c>
      <c r="U38" s="223">
        <v>0.14499999999999999</v>
      </c>
      <c r="V38" s="223">
        <f>ROUND(E38*U38,2)</f>
        <v>0.15</v>
      </c>
      <c r="W38" s="223"/>
      <c r="X38" s="223" t="s">
        <v>297</v>
      </c>
      <c r="Y38" s="223" t="s">
        <v>635</v>
      </c>
      <c r="Z38" s="212"/>
      <c r="AA38" s="212"/>
      <c r="AB38" s="212"/>
      <c r="AC38" s="212"/>
      <c r="AD38" s="212"/>
      <c r="AE38" s="212"/>
      <c r="AF38" s="212"/>
      <c r="AG38" s="212" t="s">
        <v>298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22</v>
      </c>
      <c r="B39" s="258" t="s">
        <v>3369</v>
      </c>
      <c r="C39" s="268" t="s">
        <v>3370</v>
      </c>
      <c r="D39" s="259" t="s">
        <v>368</v>
      </c>
      <c r="E39" s="260">
        <v>1</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649</v>
      </c>
      <c r="T39" s="263" t="s">
        <v>259</v>
      </c>
      <c r="U39" s="223">
        <v>0</v>
      </c>
      <c r="V39" s="223">
        <f>ROUND(E39*U39,2)</f>
        <v>0</v>
      </c>
      <c r="W39" s="223"/>
      <c r="X39" s="223" t="s">
        <v>462</v>
      </c>
      <c r="Y39" s="223" t="s">
        <v>635</v>
      </c>
      <c r="Z39" s="212"/>
      <c r="AA39" s="212"/>
      <c r="AB39" s="212"/>
      <c r="AC39" s="212"/>
      <c r="AD39" s="212"/>
      <c r="AE39" s="212"/>
      <c r="AF39" s="212"/>
      <c r="AG39" s="212" t="s">
        <v>463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23</v>
      </c>
      <c r="B40" s="258" t="s">
        <v>3371</v>
      </c>
      <c r="C40" s="268" t="s">
        <v>3372</v>
      </c>
      <c r="D40" s="259" t="s">
        <v>368</v>
      </c>
      <c r="E40" s="260">
        <v>1</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649</v>
      </c>
      <c r="T40" s="263" t="s">
        <v>259</v>
      </c>
      <c r="U40" s="223">
        <v>0</v>
      </c>
      <c r="V40" s="223">
        <f>ROUND(E40*U40,2)</f>
        <v>0</v>
      </c>
      <c r="W40" s="223"/>
      <c r="X40" s="223" t="s">
        <v>462</v>
      </c>
      <c r="Y40" s="223" t="s">
        <v>635</v>
      </c>
      <c r="Z40" s="212"/>
      <c r="AA40" s="212"/>
      <c r="AB40" s="212"/>
      <c r="AC40" s="212"/>
      <c r="AD40" s="212"/>
      <c r="AE40" s="212"/>
      <c r="AF40" s="212"/>
      <c r="AG40" s="212" t="s">
        <v>463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24</v>
      </c>
      <c r="B41" s="258" t="s">
        <v>3373</v>
      </c>
      <c r="C41" s="268" t="s">
        <v>3374</v>
      </c>
      <c r="D41" s="259" t="s">
        <v>368</v>
      </c>
      <c r="E41" s="260">
        <v>1</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649</v>
      </c>
      <c r="T41" s="263" t="s">
        <v>259</v>
      </c>
      <c r="U41" s="223">
        <v>0</v>
      </c>
      <c r="V41" s="223">
        <f>ROUND(E41*U41,2)</f>
        <v>0</v>
      </c>
      <c r="W41" s="223"/>
      <c r="X41" s="223" t="s">
        <v>462</v>
      </c>
      <c r="Y41" s="223" t="s">
        <v>635</v>
      </c>
      <c r="Z41" s="212"/>
      <c r="AA41" s="212"/>
      <c r="AB41" s="212"/>
      <c r="AC41" s="212"/>
      <c r="AD41" s="212"/>
      <c r="AE41" s="212"/>
      <c r="AF41" s="212"/>
      <c r="AG41" s="212" t="s">
        <v>463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7">
        <v>25</v>
      </c>
      <c r="B42" s="258" t="s">
        <v>3375</v>
      </c>
      <c r="C42" s="268" t="s">
        <v>3376</v>
      </c>
      <c r="D42" s="259" t="s">
        <v>368</v>
      </c>
      <c r="E42" s="260">
        <v>1</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649</v>
      </c>
      <c r="T42" s="263" t="s">
        <v>259</v>
      </c>
      <c r="U42" s="223">
        <v>0</v>
      </c>
      <c r="V42" s="223">
        <f>ROUND(E42*U42,2)</f>
        <v>0</v>
      </c>
      <c r="W42" s="223"/>
      <c r="X42" s="223" t="s">
        <v>462</v>
      </c>
      <c r="Y42" s="223" t="s">
        <v>635</v>
      </c>
      <c r="Z42" s="212"/>
      <c r="AA42" s="212"/>
      <c r="AB42" s="212"/>
      <c r="AC42" s="212"/>
      <c r="AD42" s="212"/>
      <c r="AE42" s="212"/>
      <c r="AF42" s="212"/>
      <c r="AG42" s="212" t="s">
        <v>463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5">
        <v>26</v>
      </c>
      <c r="B43" s="236" t="s">
        <v>3377</v>
      </c>
      <c r="C43" s="245" t="s">
        <v>3378</v>
      </c>
      <c r="D43" s="237" t="s">
        <v>368</v>
      </c>
      <c r="E43" s="238">
        <v>1</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c r="S43" s="240" t="s">
        <v>649</v>
      </c>
      <c r="T43" s="241" t="s">
        <v>259</v>
      </c>
      <c r="U43" s="223">
        <v>0</v>
      </c>
      <c r="V43" s="223">
        <f>ROUND(E43*U43,2)</f>
        <v>0</v>
      </c>
      <c r="W43" s="223"/>
      <c r="X43" s="223" t="s">
        <v>462</v>
      </c>
      <c r="Y43" s="223" t="s">
        <v>635</v>
      </c>
      <c r="Z43" s="212"/>
      <c r="AA43" s="212"/>
      <c r="AB43" s="212"/>
      <c r="AC43" s="212"/>
      <c r="AD43" s="212"/>
      <c r="AE43" s="212"/>
      <c r="AF43" s="212"/>
      <c r="AG43" s="212" t="s">
        <v>463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v>27</v>
      </c>
      <c r="B44" s="220" t="s">
        <v>3379</v>
      </c>
      <c r="C44" s="273" t="s">
        <v>3380</v>
      </c>
      <c r="D44" s="221" t="s">
        <v>0</v>
      </c>
      <c r="E44" s="265"/>
      <c r="F44" s="224"/>
      <c r="G44" s="223">
        <f>ROUND(E44*F44,2)</f>
        <v>0</v>
      </c>
      <c r="H44" s="224"/>
      <c r="I44" s="223">
        <f>ROUND(E44*H44,2)</f>
        <v>0</v>
      </c>
      <c r="J44" s="224"/>
      <c r="K44" s="223">
        <f>ROUND(E44*J44,2)</f>
        <v>0</v>
      </c>
      <c r="L44" s="223">
        <v>21</v>
      </c>
      <c r="M44" s="223">
        <f>G44*(1+L44/100)</f>
        <v>0</v>
      </c>
      <c r="N44" s="222">
        <v>0</v>
      </c>
      <c r="O44" s="222">
        <f>ROUND(E44*N44,2)</f>
        <v>0</v>
      </c>
      <c r="P44" s="222">
        <v>0</v>
      </c>
      <c r="Q44" s="222">
        <f>ROUND(E44*P44,2)</f>
        <v>0</v>
      </c>
      <c r="R44" s="223" t="s">
        <v>1279</v>
      </c>
      <c r="S44" s="223" t="s">
        <v>258</v>
      </c>
      <c r="T44" s="223" t="s">
        <v>258</v>
      </c>
      <c r="U44" s="223">
        <v>0</v>
      </c>
      <c r="V44" s="223">
        <f>ROUND(E44*U44,2)</f>
        <v>0</v>
      </c>
      <c r="W44" s="223"/>
      <c r="X44" s="223" t="s">
        <v>1580</v>
      </c>
      <c r="Y44" s="223" t="s">
        <v>635</v>
      </c>
      <c r="Z44" s="212"/>
      <c r="AA44" s="212"/>
      <c r="AB44" s="212"/>
      <c r="AC44" s="212"/>
      <c r="AD44" s="212"/>
      <c r="AE44" s="212"/>
      <c r="AF44" s="212"/>
      <c r="AG44" s="212" t="s">
        <v>1581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74" t="s">
        <v>3054</v>
      </c>
      <c r="D45" s="266"/>
      <c r="E45" s="266"/>
      <c r="F45" s="266"/>
      <c r="G45" s="266"/>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8" t="s">
        <v>253</v>
      </c>
      <c r="B46" s="229" t="s">
        <v>171</v>
      </c>
      <c r="C46" s="244" t="s">
        <v>172</v>
      </c>
      <c r="D46" s="230"/>
      <c r="E46" s="231"/>
      <c r="F46" s="232"/>
      <c r="G46" s="232">
        <f>SUMIF(AG47:AG58,"&lt;&gt;NOR",G47:G58)</f>
        <v>0</v>
      </c>
      <c r="H46" s="232"/>
      <c r="I46" s="232">
        <f>SUM(I47:I58)</f>
        <v>0</v>
      </c>
      <c r="J46" s="232"/>
      <c r="K46" s="232">
        <f>SUM(K47:K58)</f>
        <v>0</v>
      </c>
      <c r="L46" s="232"/>
      <c r="M46" s="232">
        <f>SUM(M47:M58)</f>
        <v>0</v>
      </c>
      <c r="N46" s="231"/>
      <c r="O46" s="231">
        <f>SUM(O47:O58)</f>
        <v>0.04</v>
      </c>
      <c r="P46" s="231"/>
      <c r="Q46" s="231">
        <f>SUM(Q47:Q58)</f>
        <v>0</v>
      </c>
      <c r="R46" s="232"/>
      <c r="S46" s="232"/>
      <c r="T46" s="233"/>
      <c r="U46" s="227"/>
      <c r="V46" s="227">
        <f>SUM(V47:V58)</f>
        <v>13.2</v>
      </c>
      <c r="W46" s="227"/>
      <c r="X46" s="227"/>
      <c r="Y46" s="227"/>
      <c r="AG46" t="s">
        <v>254</v>
      </c>
    </row>
    <row r="47" spans="1:60" outlineLevel="1" x14ac:dyDescent="0.2">
      <c r="A47" s="257">
        <v>28</v>
      </c>
      <c r="B47" s="258" t="s">
        <v>3381</v>
      </c>
      <c r="C47" s="268" t="s">
        <v>3382</v>
      </c>
      <c r="D47" s="259" t="s">
        <v>1278</v>
      </c>
      <c r="E47" s="260">
        <v>1</v>
      </c>
      <c r="F47" s="261"/>
      <c r="G47" s="262">
        <f>ROUND(E47*F47,2)</f>
        <v>0</v>
      </c>
      <c r="H47" s="261"/>
      <c r="I47" s="262">
        <f>ROUND(E47*H47,2)</f>
        <v>0</v>
      </c>
      <c r="J47" s="261"/>
      <c r="K47" s="262">
        <f>ROUND(E47*J47,2)</f>
        <v>0</v>
      </c>
      <c r="L47" s="262">
        <v>21</v>
      </c>
      <c r="M47" s="262">
        <f>G47*(1+L47/100)</f>
        <v>0</v>
      </c>
      <c r="N47" s="260">
        <v>7.3999999999999999E-4</v>
      </c>
      <c r="O47" s="260">
        <f>ROUND(E47*N47,2)</f>
        <v>0</v>
      </c>
      <c r="P47" s="260">
        <v>0</v>
      </c>
      <c r="Q47" s="260">
        <f>ROUND(E47*P47,2)</f>
        <v>0</v>
      </c>
      <c r="R47" s="262" t="s">
        <v>2893</v>
      </c>
      <c r="S47" s="262" t="s">
        <v>258</v>
      </c>
      <c r="T47" s="263" t="s">
        <v>258</v>
      </c>
      <c r="U47" s="223">
        <v>8.2569999999999997</v>
      </c>
      <c r="V47" s="223">
        <f>ROUND(E47*U47,2)</f>
        <v>8.26</v>
      </c>
      <c r="W47" s="223"/>
      <c r="X47" s="223" t="s">
        <v>297</v>
      </c>
      <c r="Y47" s="223" t="s">
        <v>261</v>
      </c>
      <c r="Z47" s="212"/>
      <c r="AA47" s="212"/>
      <c r="AB47" s="212"/>
      <c r="AC47" s="212"/>
      <c r="AD47" s="212"/>
      <c r="AE47" s="212"/>
      <c r="AF47" s="212"/>
      <c r="AG47" s="212" t="s">
        <v>298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3383</v>
      </c>
      <c r="C48" s="268" t="s">
        <v>3384</v>
      </c>
      <c r="D48" s="259" t="s">
        <v>3385</v>
      </c>
      <c r="E48" s="260">
        <v>1</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2893</v>
      </c>
      <c r="S48" s="262" t="s">
        <v>258</v>
      </c>
      <c r="T48" s="263" t="s">
        <v>258</v>
      </c>
      <c r="U48" s="223">
        <v>0.85</v>
      </c>
      <c r="V48" s="223">
        <f>ROUND(E48*U48,2)</f>
        <v>0.85</v>
      </c>
      <c r="W48" s="223"/>
      <c r="X48" s="223" t="s">
        <v>297</v>
      </c>
      <c r="Y48" s="223" t="s">
        <v>261</v>
      </c>
      <c r="Z48" s="212"/>
      <c r="AA48" s="212"/>
      <c r="AB48" s="212"/>
      <c r="AC48" s="212"/>
      <c r="AD48" s="212"/>
      <c r="AE48" s="212"/>
      <c r="AF48" s="212"/>
      <c r="AG48" s="212" t="s">
        <v>298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7">
        <v>30</v>
      </c>
      <c r="B49" s="258" t="s">
        <v>3386</v>
      </c>
      <c r="C49" s="268" t="s">
        <v>3387</v>
      </c>
      <c r="D49" s="259" t="s">
        <v>368</v>
      </c>
      <c r="E49" s="260">
        <v>1</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t="s">
        <v>2893</v>
      </c>
      <c r="S49" s="262" t="s">
        <v>258</v>
      </c>
      <c r="T49" s="263" t="s">
        <v>258</v>
      </c>
      <c r="U49" s="223">
        <v>0.2</v>
      </c>
      <c r="V49" s="223">
        <f>ROUND(E49*U49,2)</f>
        <v>0.2</v>
      </c>
      <c r="W49" s="223"/>
      <c r="X49" s="223" t="s">
        <v>297</v>
      </c>
      <c r="Y49" s="223" t="s">
        <v>261</v>
      </c>
      <c r="Z49" s="212"/>
      <c r="AA49" s="212"/>
      <c r="AB49" s="212"/>
      <c r="AC49" s="212"/>
      <c r="AD49" s="212"/>
      <c r="AE49" s="212"/>
      <c r="AF49" s="212"/>
      <c r="AG49" s="212" t="s">
        <v>298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3388</v>
      </c>
      <c r="C50" s="268" t="s">
        <v>3389</v>
      </c>
      <c r="D50" s="259" t="s">
        <v>368</v>
      </c>
      <c r="E50" s="260">
        <v>3</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t="s">
        <v>2893</v>
      </c>
      <c r="S50" s="262" t="s">
        <v>258</v>
      </c>
      <c r="T50" s="263" t="s">
        <v>258</v>
      </c>
      <c r="U50" s="223">
        <v>0.19</v>
      </c>
      <c r="V50" s="223">
        <f>ROUND(E50*U50,2)</f>
        <v>0.56999999999999995</v>
      </c>
      <c r="W50" s="223"/>
      <c r="X50" s="223" t="s">
        <v>297</v>
      </c>
      <c r="Y50" s="223" t="s">
        <v>261</v>
      </c>
      <c r="Z50" s="212"/>
      <c r="AA50" s="212"/>
      <c r="AB50" s="212"/>
      <c r="AC50" s="212"/>
      <c r="AD50" s="212"/>
      <c r="AE50" s="212"/>
      <c r="AF50" s="212"/>
      <c r="AG50" s="212" t="s">
        <v>298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3390</v>
      </c>
      <c r="C51" s="268" t="s">
        <v>3391</v>
      </c>
      <c r="D51" s="259" t="s">
        <v>368</v>
      </c>
      <c r="E51" s="260">
        <v>1</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t="s">
        <v>2893</v>
      </c>
      <c r="S51" s="262" t="s">
        <v>258</v>
      </c>
      <c r="T51" s="263" t="s">
        <v>258</v>
      </c>
      <c r="U51" s="223">
        <v>0.24</v>
      </c>
      <c r="V51" s="223">
        <f>ROUND(E51*U51,2)</f>
        <v>0.24</v>
      </c>
      <c r="W51" s="223"/>
      <c r="X51" s="223" t="s">
        <v>297</v>
      </c>
      <c r="Y51" s="223" t="s">
        <v>261</v>
      </c>
      <c r="Z51" s="212"/>
      <c r="AA51" s="212"/>
      <c r="AB51" s="212"/>
      <c r="AC51" s="212"/>
      <c r="AD51" s="212"/>
      <c r="AE51" s="212"/>
      <c r="AF51" s="212"/>
      <c r="AG51" s="212" t="s">
        <v>298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3392</v>
      </c>
      <c r="C52" s="268" t="s">
        <v>3393</v>
      </c>
      <c r="D52" s="259" t="s">
        <v>368</v>
      </c>
      <c r="E52" s="260">
        <v>5</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t="s">
        <v>2893</v>
      </c>
      <c r="S52" s="262" t="s">
        <v>258</v>
      </c>
      <c r="T52" s="263" t="s">
        <v>258</v>
      </c>
      <c r="U52" s="223">
        <v>0.33</v>
      </c>
      <c r="V52" s="223">
        <f>ROUND(E52*U52,2)</f>
        <v>1.65</v>
      </c>
      <c r="W52" s="223"/>
      <c r="X52" s="223" t="s">
        <v>297</v>
      </c>
      <c r="Y52" s="223" t="s">
        <v>261</v>
      </c>
      <c r="Z52" s="212"/>
      <c r="AA52" s="212"/>
      <c r="AB52" s="212"/>
      <c r="AC52" s="212"/>
      <c r="AD52" s="212"/>
      <c r="AE52" s="212"/>
      <c r="AF52" s="212"/>
      <c r="AG52" s="212" t="s">
        <v>298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34</v>
      </c>
      <c r="B53" s="258" t="s">
        <v>3394</v>
      </c>
      <c r="C53" s="268" t="s">
        <v>3395</v>
      </c>
      <c r="D53" s="259" t="s">
        <v>368</v>
      </c>
      <c r="E53" s="260">
        <v>2</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t="s">
        <v>2893</v>
      </c>
      <c r="S53" s="262" t="s">
        <v>258</v>
      </c>
      <c r="T53" s="263" t="s">
        <v>258</v>
      </c>
      <c r="U53" s="223">
        <v>0.21</v>
      </c>
      <c r="V53" s="223">
        <f>ROUND(E53*U53,2)</f>
        <v>0.42</v>
      </c>
      <c r="W53" s="223"/>
      <c r="X53" s="223" t="s">
        <v>297</v>
      </c>
      <c r="Y53" s="223" t="s">
        <v>261</v>
      </c>
      <c r="Z53" s="212"/>
      <c r="AA53" s="212"/>
      <c r="AB53" s="212"/>
      <c r="AC53" s="212"/>
      <c r="AD53" s="212"/>
      <c r="AE53" s="212"/>
      <c r="AF53" s="212"/>
      <c r="AG53" s="212" t="s">
        <v>298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35</v>
      </c>
      <c r="B54" s="258" t="s">
        <v>3396</v>
      </c>
      <c r="C54" s="268" t="s">
        <v>3397</v>
      </c>
      <c r="D54" s="259" t="s">
        <v>368</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t="s">
        <v>2893</v>
      </c>
      <c r="S54" s="262" t="s">
        <v>258</v>
      </c>
      <c r="T54" s="263" t="s">
        <v>258</v>
      </c>
      <c r="U54" s="223">
        <v>0.23</v>
      </c>
      <c r="V54" s="223">
        <f>ROUND(E54*U54,2)</f>
        <v>0.23</v>
      </c>
      <c r="W54" s="223"/>
      <c r="X54" s="223" t="s">
        <v>297</v>
      </c>
      <c r="Y54" s="223" t="s">
        <v>261</v>
      </c>
      <c r="Z54" s="212"/>
      <c r="AA54" s="212"/>
      <c r="AB54" s="212"/>
      <c r="AC54" s="212"/>
      <c r="AD54" s="212"/>
      <c r="AE54" s="212"/>
      <c r="AF54" s="212"/>
      <c r="AG54" s="212" t="s">
        <v>298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3398</v>
      </c>
      <c r="C55" s="268" t="s">
        <v>3399</v>
      </c>
      <c r="D55" s="259" t="s">
        <v>368</v>
      </c>
      <c r="E55" s="260">
        <v>1</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t="s">
        <v>2893</v>
      </c>
      <c r="S55" s="262" t="s">
        <v>258</v>
      </c>
      <c r="T55" s="263" t="s">
        <v>258</v>
      </c>
      <c r="U55" s="223">
        <v>0.35</v>
      </c>
      <c r="V55" s="223">
        <f>ROUND(E55*U55,2)</f>
        <v>0.35</v>
      </c>
      <c r="W55" s="223"/>
      <c r="X55" s="223" t="s">
        <v>297</v>
      </c>
      <c r="Y55" s="223" t="s">
        <v>261</v>
      </c>
      <c r="Z55" s="212"/>
      <c r="AA55" s="212"/>
      <c r="AB55" s="212"/>
      <c r="AC55" s="212"/>
      <c r="AD55" s="212"/>
      <c r="AE55" s="212"/>
      <c r="AF55" s="212"/>
      <c r="AG55" s="212" t="s">
        <v>298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3400</v>
      </c>
      <c r="C56" s="268" t="s">
        <v>3401</v>
      </c>
      <c r="D56" s="259" t="s">
        <v>368</v>
      </c>
      <c r="E56" s="260">
        <v>1</v>
      </c>
      <c r="F56" s="261"/>
      <c r="G56" s="262">
        <f>ROUND(E56*F56,2)</f>
        <v>0</v>
      </c>
      <c r="H56" s="261"/>
      <c r="I56" s="262">
        <f>ROUND(E56*H56,2)</f>
        <v>0</v>
      </c>
      <c r="J56" s="261"/>
      <c r="K56" s="262">
        <f>ROUND(E56*J56,2)</f>
        <v>0</v>
      </c>
      <c r="L56" s="262">
        <v>21</v>
      </c>
      <c r="M56" s="262">
        <f>G56*(1+L56/100)</f>
        <v>0</v>
      </c>
      <c r="N56" s="260">
        <v>0.04</v>
      </c>
      <c r="O56" s="260">
        <f>ROUND(E56*N56,2)</f>
        <v>0.04</v>
      </c>
      <c r="P56" s="260">
        <v>0</v>
      </c>
      <c r="Q56" s="260">
        <f>ROUND(E56*P56,2)</f>
        <v>0</v>
      </c>
      <c r="R56" s="262"/>
      <c r="S56" s="262" t="s">
        <v>649</v>
      </c>
      <c r="T56" s="263" t="s">
        <v>259</v>
      </c>
      <c r="U56" s="223">
        <v>0</v>
      </c>
      <c r="V56" s="223">
        <f>ROUND(E56*U56,2)</f>
        <v>0</v>
      </c>
      <c r="W56" s="223"/>
      <c r="X56" s="223" t="s">
        <v>462</v>
      </c>
      <c r="Y56" s="223" t="s">
        <v>261</v>
      </c>
      <c r="Z56" s="212"/>
      <c r="AA56" s="212"/>
      <c r="AB56" s="212"/>
      <c r="AC56" s="212"/>
      <c r="AD56" s="212"/>
      <c r="AE56" s="212"/>
      <c r="AF56" s="212"/>
      <c r="AG56" s="212" t="s">
        <v>463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5">
        <v>38</v>
      </c>
      <c r="B57" s="236" t="s">
        <v>3402</v>
      </c>
      <c r="C57" s="245" t="s">
        <v>3403</v>
      </c>
      <c r="D57" s="237" t="s">
        <v>404</v>
      </c>
      <c r="E57" s="238">
        <v>4.0739999999999998E-2</v>
      </c>
      <c r="F57" s="239"/>
      <c r="G57" s="240">
        <f>ROUND(E57*F57,2)</f>
        <v>0</v>
      </c>
      <c r="H57" s="239"/>
      <c r="I57" s="240">
        <f>ROUND(E57*H57,2)</f>
        <v>0</v>
      </c>
      <c r="J57" s="239"/>
      <c r="K57" s="240">
        <f>ROUND(E57*J57,2)</f>
        <v>0</v>
      </c>
      <c r="L57" s="240">
        <v>21</v>
      </c>
      <c r="M57" s="240">
        <f>G57*(1+L57/100)</f>
        <v>0</v>
      </c>
      <c r="N57" s="238">
        <v>0</v>
      </c>
      <c r="O57" s="238">
        <f>ROUND(E57*N57,2)</f>
        <v>0</v>
      </c>
      <c r="P57" s="238">
        <v>0</v>
      </c>
      <c r="Q57" s="238">
        <f>ROUND(E57*P57,2)</f>
        <v>0</v>
      </c>
      <c r="R57" s="240" t="s">
        <v>2893</v>
      </c>
      <c r="S57" s="240" t="s">
        <v>258</v>
      </c>
      <c r="T57" s="241" t="s">
        <v>258</v>
      </c>
      <c r="U57" s="223">
        <v>10.582000000000001</v>
      </c>
      <c r="V57" s="223">
        <f>ROUND(E57*U57,2)</f>
        <v>0.43</v>
      </c>
      <c r="W57" s="223"/>
      <c r="X57" s="223" t="s">
        <v>1580</v>
      </c>
      <c r="Y57" s="223" t="s">
        <v>261</v>
      </c>
      <c r="Z57" s="212"/>
      <c r="AA57" s="212"/>
      <c r="AB57" s="212"/>
      <c r="AC57" s="212"/>
      <c r="AD57" s="212"/>
      <c r="AE57" s="212"/>
      <c r="AF57" s="212"/>
      <c r="AG57" s="212" t="s">
        <v>1581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7" t="s">
        <v>3054</v>
      </c>
      <c r="D58" s="256"/>
      <c r="E58" s="256"/>
      <c r="F58" s="256"/>
      <c r="G58" s="256"/>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8" t="s">
        <v>253</v>
      </c>
      <c r="B59" s="229" t="s">
        <v>173</v>
      </c>
      <c r="C59" s="244" t="s">
        <v>174</v>
      </c>
      <c r="D59" s="230"/>
      <c r="E59" s="231"/>
      <c r="F59" s="232"/>
      <c r="G59" s="232">
        <f>SUMIF(AG60:AG73,"&lt;&gt;NOR",G60:G73)</f>
        <v>0</v>
      </c>
      <c r="H59" s="232"/>
      <c r="I59" s="232">
        <f>SUM(I60:I73)</f>
        <v>0</v>
      </c>
      <c r="J59" s="232"/>
      <c r="K59" s="232">
        <f>SUM(K60:K73)</f>
        <v>0</v>
      </c>
      <c r="L59" s="232"/>
      <c r="M59" s="232">
        <f>SUM(M60:M73)</f>
        <v>0</v>
      </c>
      <c r="N59" s="231"/>
      <c r="O59" s="231">
        <f>SUM(O60:O73)</f>
        <v>0.11999999999999998</v>
      </c>
      <c r="P59" s="231"/>
      <c r="Q59" s="231">
        <f>SUM(Q60:Q73)</f>
        <v>0</v>
      </c>
      <c r="R59" s="232"/>
      <c r="S59" s="232"/>
      <c r="T59" s="233"/>
      <c r="U59" s="227"/>
      <c r="V59" s="227">
        <f>SUM(V60:V73)</f>
        <v>5.5</v>
      </c>
      <c r="W59" s="227"/>
      <c r="X59" s="227"/>
      <c r="Y59" s="227"/>
      <c r="AG59" t="s">
        <v>254</v>
      </c>
    </row>
    <row r="60" spans="1:60" ht="22.5" outlineLevel="1" x14ac:dyDescent="0.2">
      <c r="A60" s="257">
        <v>39</v>
      </c>
      <c r="B60" s="258" t="s">
        <v>3404</v>
      </c>
      <c r="C60" s="268" t="s">
        <v>3405</v>
      </c>
      <c r="D60" s="259" t="s">
        <v>368</v>
      </c>
      <c r="E60" s="260">
        <v>1</v>
      </c>
      <c r="F60" s="261"/>
      <c r="G60" s="262">
        <f>ROUND(E60*F60,2)</f>
        <v>0</v>
      </c>
      <c r="H60" s="261"/>
      <c r="I60" s="262">
        <f>ROUND(E60*H60,2)</f>
        <v>0</v>
      </c>
      <c r="J60" s="261"/>
      <c r="K60" s="262">
        <f>ROUND(E60*J60,2)</f>
        <v>0</v>
      </c>
      <c r="L60" s="262">
        <v>21</v>
      </c>
      <c r="M60" s="262">
        <f>G60*(1+L60/100)</f>
        <v>0</v>
      </c>
      <c r="N60" s="260">
        <v>6.6129999999999994E-2</v>
      </c>
      <c r="O60" s="260">
        <f>ROUND(E60*N60,2)</f>
        <v>7.0000000000000007E-2</v>
      </c>
      <c r="P60" s="260">
        <v>0</v>
      </c>
      <c r="Q60" s="260">
        <f>ROUND(E60*P60,2)</f>
        <v>0</v>
      </c>
      <c r="R60" s="262" t="s">
        <v>2893</v>
      </c>
      <c r="S60" s="262" t="s">
        <v>258</v>
      </c>
      <c r="T60" s="263" t="s">
        <v>258</v>
      </c>
      <c r="U60" s="223">
        <v>0.86</v>
      </c>
      <c r="V60" s="223">
        <f>ROUND(E60*U60,2)</f>
        <v>0.86</v>
      </c>
      <c r="W60" s="223"/>
      <c r="X60" s="223" t="s">
        <v>297</v>
      </c>
      <c r="Y60" s="223" t="s">
        <v>261</v>
      </c>
      <c r="Z60" s="212"/>
      <c r="AA60" s="212"/>
      <c r="AB60" s="212"/>
      <c r="AC60" s="212"/>
      <c r="AD60" s="212"/>
      <c r="AE60" s="212"/>
      <c r="AF60" s="212"/>
      <c r="AG60" s="212" t="s">
        <v>298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40</v>
      </c>
      <c r="B61" s="258" t="s">
        <v>3406</v>
      </c>
      <c r="C61" s="268" t="s">
        <v>3407</v>
      </c>
      <c r="D61" s="259" t="s">
        <v>1278</v>
      </c>
      <c r="E61" s="260">
        <v>6</v>
      </c>
      <c r="F61" s="261"/>
      <c r="G61" s="262">
        <f>ROUND(E61*F61,2)</f>
        <v>0</v>
      </c>
      <c r="H61" s="261"/>
      <c r="I61" s="262">
        <f>ROUND(E61*H61,2)</f>
        <v>0</v>
      </c>
      <c r="J61" s="261"/>
      <c r="K61" s="262">
        <f>ROUND(E61*J61,2)</f>
        <v>0</v>
      </c>
      <c r="L61" s="262">
        <v>21</v>
      </c>
      <c r="M61" s="262">
        <f>G61*(1+L61/100)</f>
        <v>0</v>
      </c>
      <c r="N61" s="260">
        <v>1.1299999999999999E-3</v>
      </c>
      <c r="O61" s="260">
        <f>ROUND(E61*N61,2)</f>
        <v>0.01</v>
      </c>
      <c r="P61" s="260">
        <v>0</v>
      </c>
      <c r="Q61" s="260">
        <f>ROUND(E61*P61,2)</f>
        <v>0</v>
      </c>
      <c r="R61" s="262" t="s">
        <v>2893</v>
      </c>
      <c r="S61" s="262" t="s">
        <v>258</v>
      </c>
      <c r="T61" s="263" t="s">
        <v>258</v>
      </c>
      <c r="U61" s="223">
        <v>0.114</v>
      </c>
      <c r="V61" s="223">
        <f>ROUND(E61*U61,2)</f>
        <v>0.68</v>
      </c>
      <c r="W61" s="223"/>
      <c r="X61" s="223" t="s">
        <v>297</v>
      </c>
      <c r="Y61" s="223" t="s">
        <v>261</v>
      </c>
      <c r="Z61" s="212"/>
      <c r="AA61" s="212"/>
      <c r="AB61" s="212"/>
      <c r="AC61" s="212"/>
      <c r="AD61" s="212"/>
      <c r="AE61" s="212"/>
      <c r="AF61" s="212"/>
      <c r="AG61" s="212" t="s">
        <v>298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3408</v>
      </c>
      <c r="C62" s="268" t="s">
        <v>3409</v>
      </c>
      <c r="D62" s="259" t="s">
        <v>1278</v>
      </c>
      <c r="E62" s="260">
        <v>1</v>
      </c>
      <c r="F62" s="261"/>
      <c r="G62" s="262">
        <f>ROUND(E62*F62,2)</f>
        <v>0</v>
      </c>
      <c r="H62" s="261"/>
      <c r="I62" s="262">
        <f>ROUND(E62*H62,2)</f>
        <v>0</v>
      </c>
      <c r="J62" s="261"/>
      <c r="K62" s="262">
        <f>ROUND(E62*J62,2)</f>
        <v>0</v>
      </c>
      <c r="L62" s="262">
        <v>21</v>
      </c>
      <c r="M62" s="262">
        <f>G62*(1+L62/100)</f>
        <v>0</v>
      </c>
      <c r="N62" s="260">
        <v>5.2999999999999998E-4</v>
      </c>
      <c r="O62" s="260">
        <f>ROUND(E62*N62,2)</f>
        <v>0</v>
      </c>
      <c r="P62" s="260">
        <v>0</v>
      </c>
      <c r="Q62" s="260">
        <f>ROUND(E62*P62,2)</f>
        <v>0</v>
      </c>
      <c r="R62" s="262" t="s">
        <v>2893</v>
      </c>
      <c r="S62" s="262" t="s">
        <v>258</v>
      </c>
      <c r="T62" s="263" t="s">
        <v>258</v>
      </c>
      <c r="U62" s="223">
        <v>0.23899999999999999</v>
      </c>
      <c r="V62" s="223">
        <f>ROUND(E62*U62,2)</f>
        <v>0.24</v>
      </c>
      <c r="W62" s="223"/>
      <c r="X62" s="223" t="s">
        <v>297</v>
      </c>
      <c r="Y62" s="223" t="s">
        <v>261</v>
      </c>
      <c r="Z62" s="212"/>
      <c r="AA62" s="212"/>
      <c r="AB62" s="212"/>
      <c r="AC62" s="212"/>
      <c r="AD62" s="212"/>
      <c r="AE62" s="212"/>
      <c r="AF62" s="212"/>
      <c r="AG62" s="212" t="s">
        <v>298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3410</v>
      </c>
      <c r="C63" s="268" t="s">
        <v>3411</v>
      </c>
      <c r="D63" s="259" t="s">
        <v>1278</v>
      </c>
      <c r="E63" s="260">
        <v>1</v>
      </c>
      <c r="F63" s="261"/>
      <c r="G63" s="262">
        <f>ROUND(E63*F63,2)</f>
        <v>0</v>
      </c>
      <c r="H63" s="261"/>
      <c r="I63" s="262">
        <f>ROUND(E63*H63,2)</f>
        <v>0</v>
      </c>
      <c r="J63" s="261"/>
      <c r="K63" s="262">
        <f>ROUND(E63*J63,2)</f>
        <v>0</v>
      </c>
      <c r="L63" s="262">
        <v>21</v>
      </c>
      <c r="M63" s="262">
        <f>G63*(1+L63/100)</f>
        <v>0</v>
      </c>
      <c r="N63" s="260">
        <v>4.7600000000000003E-3</v>
      </c>
      <c r="O63" s="260">
        <f>ROUND(E63*N63,2)</f>
        <v>0</v>
      </c>
      <c r="P63" s="260">
        <v>0</v>
      </c>
      <c r="Q63" s="260">
        <f>ROUND(E63*P63,2)</f>
        <v>0</v>
      </c>
      <c r="R63" s="262" t="s">
        <v>2893</v>
      </c>
      <c r="S63" s="262" t="s">
        <v>258</v>
      </c>
      <c r="T63" s="263" t="s">
        <v>258</v>
      </c>
      <c r="U63" s="223">
        <v>0.83099999999999996</v>
      </c>
      <c r="V63" s="223">
        <f>ROUND(E63*U63,2)</f>
        <v>0.83</v>
      </c>
      <c r="W63" s="223"/>
      <c r="X63" s="223" t="s">
        <v>297</v>
      </c>
      <c r="Y63" s="223" t="s">
        <v>261</v>
      </c>
      <c r="Z63" s="212"/>
      <c r="AA63" s="212"/>
      <c r="AB63" s="212"/>
      <c r="AC63" s="212"/>
      <c r="AD63" s="212"/>
      <c r="AE63" s="212"/>
      <c r="AF63" s="212"/>
      <c r="AG63" s="212" t="s">
        <v>298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3412</v>
      </c>
      <c r="C64" s="268" t="s">
        <v>3413</v>
      </c>
      <c r="D64" s="259" t="s">
        <v>1278</v>
      </c>
      <c r="E64" s="260">
        <v>1</v>
      </c>
      <c r="F64" s="261"/>
      <c r="G64" s="262">
        <f>ROUND(E64*F64,2)</f>
        <v>0</v>
      </c>
      <c r="H64" s="261"/>
      <c r="I64" s="262">
        <f>ROUND(E64*H64,2)</f>
        <v>0</v>
      </c>
      <c r="J64" s="261"/>
      <c r="K64" s="262">
        <f>ROUND(E64*J64,2)</f>
        <v>0</v>
      </c>
      <c r="L64" s="262">
        <v>21</v>
      </c>
      <c r="M64" s="262">
        <f>G64*(1+L64/100)</f>
        <v>0</v>
      </c>
      <c r="N64" s="260">
        <v>1.2540000000000001E-2</v>
      </c>
      <c r="O64" s="260">
        <f>ROUND(E64*N64,2)</f>
        <v>0.01</v>
      </c>
      <c r="P64" s="260">
        <v>0</v>
      </c>
      <c r="Q64" s="260">
        <f>ROUND(E64*P64,2)</f>
        <v>0</v>
      </c>
      <c r="R64" s="262" t="s">
        <v>2893</v>
      </c>
      <c r="S64" s="262" t="s">
        <v>258</v>
      </c>
      <c r="T64" s="263" t="s">
        <v>258</v>
      </c>
      <c r="U64" s="223">
        <v>1.3520000000000001</v>
      </c>
      <c r="V64" s="223">
        <f>ROUND(E64*U64,2)</f>
        <v>1.35</v>
      </c>
      <c r="W64" s="223"/>
      <c r="X64" s="223" t="s">
        <v>297</v>
      </c>
      <c r="Y64" s="223" t="s">
        <v>261</v>
      </c>
      <c r="Z64" s="212"/>
      <c r="AA64" s="212"/>
      <c r="AB64" s="212"/>
      <c r="AC64" s="212"/>
      <c r="AD64" s="212"/>
      <c r="AE64" s="212"/>
      <c r="AF64" s="212"/>
      <c r="AG64" s="212" t="s">
        <v>298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3414</v>
      </c>
      <c r="C65" s="268" t="s">
        <v>3415</v>
      </c>
      <c r="D65" s="259" t="s">
        <v>1278</v>
      </c>
      <c r="E65" s="260">
        <v>2</v>
      </c>
      <c r="F65" s="261"/>
      <c r="G65" s="262">
        <f>ROUND(E65*F65,2)</f>
        <v>0</v>
      </c>
      <c r="H65" s="261"/>
      <c r="I65" s="262">
        <f>ROUND(E65*H65,2)</f>
        <v>0</v>
      </c>
      <c r="J65" s="261"/>
      <c r="K65" s="262">
        <f>ROUND(E65*J65,2)</f>
        <v>0</v>
      </c>
      <c r="L65" s="262">
        <v>21</v>
      </c>
      <c r="M65" s="262">
        <f>G65*(1+L65/100)</f>
        <v>0</v>
      </c>
      <c r="N65" s="260">
        <v>5.9000000000000003E-4</v>
      </c>
      <c r="O65" s="260">
        <f>ROUND(E65*N65,2)</f>
        <v>0</v>
      </c>
      <c r="P65" s="260">
        <v>0</v>
      </c>
      <c r="Q65" s="260">
        <f>ROUND(E65*P65,2)</f>
        <v>0</v>
      </c>
      <c r="R65" s="262" t="s">
        <v>2893</v>
      </c>
      <c r="S65" s="262" t="s">
        <v>258</v>
      </c>
      <c r="T65" s="263" t="s">
        <v>258</v>
      </c>
      <c r="U65" s="223">
        <v>0.53</v>
      </c>
      <c r="V65" s="223">
        <f>ROUND(E65*U65,2)</f>
        <v>1.06</v>
      </c>
      <c r="W65" s="223"/>
      <c r="X65" s="223" t="s">
        <v>297</v>
      </c>
      <c r="Y65" s="223" t="s">
        <v>261</v>
      </c>
      <c r="Z65" s="212"/>
      <c r="AA65" s="212"/>
      <c r="AB65" s="212"/>
      <c r="AC65" s="212"/>
      <c r="AD65" s="212"/>
      <c r="AE65" s="212"/>
      <c r="AF65" s="212"/>
      <c r="AG65" s="212" t="s">
        <v>298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3416</v>
      </c>
      <c r="C66" s="268" t="s">
        <v>3417</v>
      </c>
      <c r="D66" s="259" t="s">
        <v>368</v>
      </c>
      <c r="E66" s="260">
        <v>1</v>
      </c>
      <c r="F66" s="261"/>
      <c r="G66" s="262">
        <f>ROUND(E66*F66,2)</f>
        <v>0</v>
      </c>
      <c r="H66" s="261"/>
      <c r="I66" s="262">
        <f>ROUND(E66*H66,2)</f>
        <v>0</v>
      </c>
      <c r="J66" s="261"/>
      <c r="K66" s="262">
        <f>ROUND(E66*J66,2)</f>
        <v>0</v>
      </c>
      <c r="L66" s="262">
        <v>21</v>
      </c>
      <c r="M66" s="262">
        <f>G66*(1+L66/100)</f>
        <v>0</v>
      </c>
      <c r="N66" s="260">
        <v>1E-3</v>
      </c>
      <c r="O66" s="260">
        <f>ROUND(E66*N66,2)</f>
        <v>0</v>
      </c>
      <c r="P66" s="260">
        <v>0</v>
      </c>
      <c r="Q66" s="260">
        <f>ROUND(E66*P66,2)</f>
        <v>0</v>
      </c>
      <c r="R66" s="262"/>
      <c r="S66" s="262" t="s">
        <v>649</v>
      </c>
      <c r="T66" s="263" t="s">
        <v>259</v>
      </c>
      <c r="U66" s="223">
        <v>0</v>
      </c>
      <c r="V66" s="223">
        <f>ROUND(E66*U66,2)</f>
        <v>0</v>
      </c>
      <c r="W66" s="223"/>
      <c r="X66" s="223" t="s">
        <v>462</v>
      </c>
      <c r="Y66" s="223" t="s">
        <v>261</v>
      </c>
      <c r="Z66" s="212"/>
      <c r="AA66" s="212"/>
      <c r="AB66" s="212"/>
      <c r="AC66" s="212"/>
      <c r="AD66" s="212"/>
      <c r="AE66" s="212"/>
      <c r="AF66" s="212"/>
      <c r="AG66" s="212" t="s">
        <v>463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3418</v>
      </c>
      <c r="C67" s="268" t="s">
        <v>3419</v>
      </c>
      <c r="D67" s="259" t="s">
        <v>368</v>
      </c>
      <c r="E67" s="260">
        <v>2</v>
      </c>
      <c r="F67" s="261"/>
      <c r="G67" s="262">
        <f>ROUND(E67*F67,2)</f>
        <v>0</v>
      </c>
      <c r="H67" s="261"/>
      <c r="I67" s="262">
        <f>ROUND(E67*H67,2)</f>
        <v>0</v>
      </c>
      <c r="J67" s="261"/>
      <c r="K67" s="262">
        <f>ROUND(E67*J67,2)</f>
        <v>0</v>
      </c>
      <c r="L67" s="262">
        <v>21</v>
      </c>
      <c r="M67" s="262">
        <f>G67*(1+L67/100)</f>
        <v>0</v>
      </c>
      <c r="N67" s="260">
        <v>2.8E-3</v>
      </c>
      <c r="O67" s="260">
        <f>ROUND(E67*N67,2)</f>
        <v>0.01</v>
      </c>
      <c r="P67" s="260">
        <v>0</v>
      </c>
      <c r="Q67" s="260">
        <f>ROUND(E67*P67,2)</f>
        <v>0</v>
      </c>
      <c r="R67" s="262"/>
      <c r="S67" s="262" t="s">
        <v>649</v>
      </c>
      <c r="T67" s="263" t="s">
        <v>259</v>
      </c>
      <c r="U67" s="223">
        <v>0</v>
      </c>
      <c r="V67" s="223">
        <f>ROUND(E67*U67,2)</f>
        <v>0</v>
      </c>
      <c r="W67" s="223"/>
      <c r="X67" s="223" t="s">
        <v>462</v>
      </c>
      <c r="Y67" s="223" t="s">
        <v>261</v>
      </c>
      <c r="Z67" s="212"/>
      <c r="AA67" s="212"/>
      <c r="AB67" s="212"/>
      <c r="AC67" s="212"/>
      <c r="AD67" s="212"/>
      <c r="AE67" s="212"/>
      <c r="AF67" s="212"/>
      <c r="AG67" s="212" t="s">
        <v>463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3420</v>
      </c>
      <c r="C68" s="268" t="s">
        <v>3421</v>
      </c>
      <c r="D68" s="259" t="s">
        <v>368</v>
      </c>
      <c r="E68" s="260">
        <v>1</v>
      </c>
      <c r="F68" s="261"/>
      <c r="G68" s="262">
        <f>ROUND(E68*F68,2)</f>
        <v>0</v>
      </c>
      <c r="H68" s="261"/>
      <c r="I68" s="262">
        <f>ROUND(E68*H68,2)</f>
        <v>0</v>
      </c>
      <c r="J68" s="261"/>
      <c r="K68" s="262">
        <f>ROUND(E68*J68,2)</f>
        <v>0</v>
      </c>
      <c r="L68" s="262">
        <v>21</v>
      </c>
      <c r="M68" s="262">
        <f>G68*(1+L68/100)</f>
        <v>0</v>
      </c>
      <c r="N68" s="260">
        <v>2.3500000000000001E-3</v>
      </c>
      <c r="O68" s="260">
        <f>ROUND(E68*N68,2)</f>
        <v>0</v>
      </c>
      <c r="P68" s="260">
        <v>0</v>
      </c>
      <c r="Q68" s="260">
        <f>ROUND(E68*P68,2)</f>
        <v>0</v>
      </c>
      <c r="R68" s="262" t="s">
        <v>461</v>
      </c>
      <c r="S68" s="262" t="s">
        <v>258</v>
      </c>
      <c r="T68" s="263" t="s">
        <v>258</v>
      </c>
      <c r="U68" s="223">
        <v>0</v>
      </c>
      <c r="V68" s="223">
        <f>ROUND(E68*U68,2)</f>
        <v>0</v>
      </c>
      <c r="W68" s="223"/>
      <c r="X68" s="223" t="s">
        <v>462</v>
      </c>
      <c r="Y68" s="223" t="s">
        <v>261</v>
      </c>
      <c r="Z68" s="212"/>
      <c r="AA68" s="212"/>
      <c r="AB68" s="212"/>
      <c r="AC68" s="212"/>
      <c r="AD68" s="212"/>
      <c r="AE68" s="212"/>
      <c r="AF68" s="212"/>
      <c r="AG68" s="212" t="s">
        <v>463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45" outlineLevel="1" x14ac:dyDescent="0.2">
      <c r="A69" s="257">
        <v>48</v>
      </c>
      <c r="B69" s="258" t="s">
        <v>3422</v>
      </c>
      <c r="C69" s="268" t="s">
        <v>3423</v>
      </c>
      <c r="D69" s="259" t="s">
        <v>368</v>
      </c>
      <c r="E69" s="260">
        <v>1</v>
      </c>
      <c r="F69" s="261"/>
      <c r="G69" s="262">
        <f>ROUND(E69*F69,2)</f>
        <v>0</v>
      </c>
      <c r="H69" s="261"/>
      <c r="I69" s="262">
        <f>ROUND(E69*H69,2)</f>
        <v>0</v>
      </c>
      <c r="J69" s="261"/>
      <c r="K69" s="262">
        <f>ROUND(E69*J69,2)</f>
        <v>0</v>
      </c>
      <c r="L69" s="262">
        <v>21</v>
      </c>
      <c r="M69" s="262">
        <f>G69*(1+L69/100)</f>
        <v>0</v>
      </c>
      <c r="N69" s="260">
        <v>1.0500000000000001E-2</v>
      </c>
      <c r="O69" s="260">
        <f>ROUND(E69*N69,2)</f>
        <v>0.01</v>
      </c>
      <c r="P69" s="260">
        <v>0</v>
      </c>
      <c r="Q69" s="260">
        <f>ROUND(E69*P69,2)</f>
        <v>0</v>
      </c>
      <c r="R69" s="262" t="s">
        <v>461</v>
      </c>
      <c r="S69" s="262" t="s">
        <v>258</v>
      </c>
      <c r="T69" s="263" t="s">
        <v>258</v>
      </c>
      <c r="U69" s="223">
        <v>0</v>
      </c>
      <c r="V69" s="223">
        <f>ROUND(E69*U69,2)</f>
        <v>0</v>
      </c>
      <c r="W69" s="223"/>
      <c r="X69" s="223" t="s">
        <v>462</v>
      </c>
      <c r="Y69" s="223" t="s">
        <v>261</v>
      </c>
      <c r="Z69" s="212"/>
      <c r="AA69" s="212"/>
      <c r="AB69" s="212"/>
      <c r="AC69" s="212"/>
      <c r="AD69" s="212"/>
      <c r="AE69" s="212"/>
      <c r="AF69" s="212"/>
      <c r="AG69" s="212" t="s">
        <v>463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3424</v>
      </c>
      <c r="C70" s="268" t="s">
        <v>3425</v>
      </c>
      <c r="D70" s="259" t="s">
        <v>368</v>
      </c>
      <c r="E70" s="260">
        <v>1</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649</v>
      </c>
      <c r="T70" s="263" t="s">
        <v>259</v>
      </c>
      <c r="U70" s="223">
        <v>0</v>
      </c>
      <c r="V70" s="223">
        <f>ROUND(E70*U70,2)</f>
        <v>0</v>
      </c>
      <c r="W70" s="223"/>
      <c r="X70" s="223" t="s">
        <v>462</v>
      </c>
      <c r="Y70" s="223" t="s">
        <v>261</v>
      </c>
      <c r="Z70" s="212"/>
      <c r="AA70" s="212"/>
      <c r="AB70" s="212"/>
      <c r="AC70" s="212"/>
      <c r="AD70" s="212"/>
      <c r="AE70" s="212"/>
      <c r="AF70" s="212"/>
      <c r="AG70" s="212" t="s">
        <v>463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3426</v>
      </c>
      <c r="C71" s="268" t="s">
        <v>3427</v>
      </c>
      <c r="D71" s="259" t="s">
        <v>368</v>
      </c>
      <c r="E71" s="260">
        <v>1</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649</v>
      </c>
      <c r="T71" s="263" t="s">
        <v>259</v>
      </c>
      <c r="U71" s="223">
        <v>0</v>
      </c>
      <c r="V71" s="223">
        <f>ROUND(E71*U71,2)</f>
        <v>0</v>
      </c>
      <c r="W71" s="223"/>
      <c r="X71" s="223" t="s">
        <v>462</v>
      </c>
      <c r="Y71" s="223" t="s">
        <v>261</v>
      </c>
      <c r="Z71" s="212"/>
      <c r="AA71" s="212"/>
      <c r="AB71" s="212"/>
      <c r="AC71" s="212"/>
      <c r="AD71" s="212"/>
      <c r="AE71" s="212"/>
      <c r="AF71" s="212"/>
      <c r="AG71" s="212" t="s">
        <v>463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51</v>
      </c>
      <c r="B72" s="258" t="s">
        <v>3428</v>
      </c>
      <c r="C72" s="268" t="s">
        <v>3429</v>
      </c>
      <c r="D72" s="259" t="s">
        <v>368</v>
      </c>
      <c r="E72" s="260">
        <v>1</v>
      </c>
      <c r="F72" s="261"/>
      <c r="G72" s="262">
        <f>ROUND(E72*F72,2)</f>
        <v>0</v>
      </c>
      <c r="H72" s="261"/>
      <c r="I72" s="262">
        <f>ROUND(E72*H72,2)</f>
        <v>0</v>
      </c>
      <c r="J72" s="261"/>
      <c r="K72" s="262">
        <f>ROUND(E72*J72,2)</f>
        <v>0</v>
      </c>
      <c r="L72" s="262">
        <v>21</v>
      </c>
      <c r="M72" s="262">
        <f>G72*(1+L72/100)</f>
        <v>0</v>
      </c>
      <c r="N72" s="260">
        <v>8.0000000000000002E-3</v>
      </c>
      <c r="O72" s="260">
        <f>ROUND(E72*N72,2)</f>
        <v>0.01</v>
      </c>
      <c r="P72" s="260">
        <v>0</v>
      </c>
      <c r="Q72" s="260">
        <f>ROUND(E72*P72,2)</f>
        <v>0</v>
      </c>
      <c r="R72" s="262"/>
      <c r="S72" s="262" t="s">
        <v>649</v>
      </c>
      <c r="T72" s="263" t="s">
        <v>259</v>
      </c>
      <c r="U72" s="223">
        <v>0</v>
      </c>
      <c r="V72" s="223">
        <f>ROUND(E72*U72,2)</f>
        <v>0</v>
      </c>
      <c r="W72" s="223"/>
      <c r="X72" s="223" t="s">
        <v>462</v>
      </c>
      <c r="Y72" s="223" t="s">
        <v>261</v>
      </c>
      <c r="Z72" s="212"/>
      <c r="AA72" s="212"/>
      <c r="AB72" s="212"/>
      <c r="AC72" s="212"/>
      <c r="AD72" s="212"/>
      <c r="AE72" s="212"/>
      <c r="AF72" s="212"/>
      <c r="AG72" s="212" t="s">
        <v>463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52</v>
      </c>
      <c r="B73" s="258" t="s">
        <v>3430</v>
      </c>
      <c r="C73" s="268" t="s">
        <v>3431</v>
      </c>
      <c r="D73" s="259" t="s">
        <v>404</v>
      </c>
      <c r="E73" s="260">
        <v>0.11937</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t="s">
        <v>2893</v>
      </c>
      <c r="S73" s="262" t="s">
        <v>258</v>
      </c>
      <c r="T73" s="263" t="s">
        <v>258</v>
      </c>
      <c r="U73" s="223">
        <v>4.0430000000000001</v>
      </c>
      <c r="V73" s="223">
        <f>ROUND(E73*U73,2)</f>
        <v>0.48</v>
      </c>
      <c r="W73" s="223"/>
      <c r="X73" s="223" t="s">
        <v>1580</v>
      </c>
      <c r="Y73" s="223" t="s">
        <v>261</v>
      </c>
      <c r="Z73" s="212"/>
      <c r="AA73" s="212"/>
      <c r="AB73" s="212"/>
      <c r="AC73" s="212"/>
      <c r="AD73" s="212"/>
      <c r="AE73" s="212"/>
      <c r="AF73" s="212"/>
      <c r="AG73" s="212" t="s">
        <v>1581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8" t="s">
        <v>253</v>
      </c>
      <c r="B74" s="229" t="s">
        <v>175</v>
      </c>
      <c r="C74" s="244" t="s">
        <v>176</v>
      </c>
      <c r="D74" s="230"/>
      <c r="E74" s="231"/>
      <c r="F74" s="232"/>
      <c r="G74" s="232">
        <f>SUMIF(AG75:AG99,"&lt;&gt;NOR",G75:G99)</f>
        <v>0</v>
      </c>
      <c r="H74" s="232"/>
      <c r="I74" s="232">
        <f>SUM(I75:I99)</f>
        <v>0</v>
      </c>
      <c r="J74" s="232"/>
      <c r="K74" s="232">
        <f>SUM(K75:K99)</f>
        <v>0</v>
      </c>
      <c r="L74" s="232"/>
      <c r="M74" s="232">
        <f>SUM(M75:M99)</f>
        <v>0</v>
      </c>
      <c r="N74" s="231"/>
      <c r="O74" s="231">
        <f>SUM(O75:O99)</f>
        <v>0.48000000000000004</v>
      </c>
      <c r="P74" s="231"/>
      <c r="Q74" s="231">
        <f>SUM(Q75:Q99)</f>
        <v>0</v>
      </c>
      <c r="R74" s="232"/>
      <c r="S74" s="232"/>
      <c r="T74" s="233"/>
      <c r="U74" s="227"/>
      <c r="V74" s="227">
        <f>SUM(V75:V99)</f>
        <v>140.6</v>
      </c>
      <c r="W74" s="227"/>
      <c r="X74" s="227"/>
      <c r="Y74" s="227"/>
      <c r="AG74" t="s">
        <v>254</v>
      </c>
    </row>
    <row r="75" spans="1:60" ht="22.5" outlineLevel="1" x14ac:dyDescent="0.2">
      <c r="A75" s="235">
        <v>53</v>
      </c>
      <c r="B75" s="236" t="s">
        <v>3432</v>
      </c>
      <c r="C75" s="245" t="s">
        <v>3433</v>
      </c>
      <c r="D75" s="237" t="s">
        <v>524</v>
      </c>
      <c r="E75" s="238">
        <v>324</v>
      </c>
      <c r="F75" s="239"/>
      <c r="G75" s="240">
        <f>ROUND(E75*F75,2)</f>
        <v>0</v>
      </c>
      <c r="H75" s="239"/>
      <c r="I75" s="240">
        <f>ROUND(E75*H75,2)</f>
        <v>0</v>
      </c>
      <c r="J75" s="239"/>
      <c r="K75" s="240">
        <f>ROUND(E75*J75,2)</f>
        <v>0</v>
      </c>
      <c r="L75" s="240">
        <v>21</v>
      </c>
      <c r="M75" s="240">
        <f>G75*(1+L75/100)</f>
        <v>0</v>
      </c>
      <c r="N75" s="238">
        <v>6.8000000000000005E-4</v>
      </c>
      <c r="O75" s="238">
        <f>ROUND(E75*N75,2)</f>
        <v>0.22</v>
      </c>
      <c r="P75" s="238">
        <v>0</v>
      </c>
      <c r="Q75" s="238">
        <f>ROUND(E75*P75,2)</f>
        <v>0</v>
      </c>
      <c r="R75" s="240" t="s">
        <v>2893</v>
      </c>
      <c r="S75" s="240" t="s">
        <v>258</v>
      </c>
      <c r="T75" s="241" t="s">
        <v>258</v>
      </c>
      <c r="U75" s="223">
        <v>0.19821</v>
      </c>
      <c r="V75" s="223">
        <f>ROUND(E75*U75,2)</f>
        <v>64.22</v>
      </c>
      <c r="W75" s="223"/>
      <c r="X75" s="223" t="s">
        <v>297</v>
      </c>
      <c r="Y75" s="223" t="s">
        <v>261</v>
      </c>
      <c r="Z75" s="212"/>
      <c r="AA75" s="212"/>
      <c r="AB75" s="212"/>
      <c r="AC75" s="212"/>
      <c r="AD75" s="212"/>
      <c r="AE75" s="212"/>
      <c r="AF75" s="212"/>
      <c r="AG75" s="212" t="s">
        <v>298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7" t="s">
        <v>2963</v>
      </c>
      <c r="D76" s="256"/>
      <c r="E76" s="256"/>
      <c r="F76" s="256"/>
      <c r="G76" s="256"/>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9" t="s">
        <v>2964</v>
      </c>
      <c r="D77" s="264"/>
      <c r="E77" s="264"/>
      <c r="F77" s="264"/>
      <c r="G77" s="264"/>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264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5">
        <v>54</v>
      </c>
      <c r="B78" s="236" t="s">
        <v>3434</v>
      </c>
      <c r="C78" s="245" t="s">
        <v>3435</v>
      </c>
      <c r="D78" s="237" t="s">
        <v>524</v>
      </c>
      <c r="E78" s="238">
        <v>48</v>
      </c>
      <c r="F78" s="239"/>
      <c r="G78" s="240">
        <f>ROUND(E78*F78,2)</f>
        <v>0</v>
      </c>
      <c r="H78" s="239"/>
      <c r="I78" s="240">
        <f>ROUND(E78*H78,2)</f>
        <v>0</v>
      </c>
      <c r="J78" s="239"/>
      <c r="K78" s="240">
        <f>ROUND(E78*J78,2)</f>
        <v>0</v>
      </c>
      <c r="L78" s="240">
        <v>21</v>
      </c>
      <c r="M78" s="240">
        <f>G78*(1+L78/100)</f>
        <v>0</v>
      </c>
      <c r="N78" s="238">
        <v>7.9000000000000001E-4</v>
      </c>
      <c r="O78" s="238">
        <f>ROUND(E78*N78,2)</f>
        <v>0.04</v>
      </c>
      <c r="P78" s="238">
        <v>0</v>
      </c>
      <c r="Q78" s="238">
        <f>ROUND(E78*P78,2)</f>
        <v>0</v>
      </c>
      <c r="R78" s="240" t="s">
        <v>2893</v>
      </c>
      <c r="S78" s="240" t="s">
        <v>258</v>
      </c>
      <c r="T78" s="241" t="s">
        <v>258</v>
      </c>
      <c r="U78" s="223">
        <v>0.20691000000000001</v>
      </c>
      <c r="V78" s="223">
        <f>ROUND(E78*U78,2)</f>
        <v>9.93</v>
      </c>
      <c r="W78" s="223"/>
      <c r="X78" s="223" t="s">
        <v>297</v>
      </c>
      <c r="Y78" s="223" t="s">
        <v>261</v>
      </c>
      <c r="Z78" s="212"/>
      <c r="AA78" s="212"/>
      <c r="AB78" s="212"/>
      <c r="AC78" s="212"/>
      <c r="AD78" s="212"/>
      <c r="AE78" s="212"/>
      <c r="AF78" s="212"/>
      <c r="AG78" s="212" t="s">
        <v>298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7" t="s">
        <v>2963</v>
      </c>
      <c r="D79" s="256"/>
      <c r="E79" s="256"/>
      <c r="F79" s="256"/>
      <c r="G79" s="256"/>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9" t="s">
        <v>2964</v>
      </c>
      <c r="D80" s="264"/>
      <c r="E80" s="264"/>
      <c r="F80" s="264"/>
      <c r="G80" s="264"/>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264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5">
        <v>55</v>
      </c>
      <c r="B81" s="236" t="s">
        <v>3436</v>
      </c>
      <c r="C81" s="245" t="s">
        <v>3437</v>
      </c>
      <c r="D81" s="237" t="s">
        <v>524</v>
      </c>
      <c r="E81" s="238">
        <v>44</v>
      </c>
      <c r="F81" s="239"/>
      <c r="G81" s="240">
        <f>ROUND(E81*F81,2)</f>
        <v>0</v>
      </c>
      <c r="H81" s="239"/>
      <c r="I81" s="240">
        <f>ROUND(E81*H81,2)</f>
        <v>0</v>
      </c>
      <c r="J81" s="239"/>
      <c r="K81" s="240">
        <f>ROUND(E81*J81,2)</f>
        <v>0</v>
      </c>
      <c r="L81" s="240">
        <v>21</v>
      </c>
      <c r="M81" s="240">
        <f>G81*(1+L81/100)</f>
        <v>0</v>
      </c>
      <c r="N81" s="238">
        <v>1.06E-3</v>
      </c>
      <c r="O81" s="238">
        <f>ROUND(E81*N81,2)</f>
        <v>0.05</v>
      </c>
      <c r="P81" s="238">
        <v>0</v>
      </c>
      <c r="Q81" s="238">
        <f>ROUND(E81*P81,2)</f>
        <v>0</v>
      </c>
      <c r="R81" s="240" t="s">
        <v>2893</v>
      </c>
      <c r="S81" s="240" t="s">
        <v>258</v>
      </c>
      <c r="T81" s="241" t="s">
        <v>258</v>
      </c>
      <c r="U81" s="223">
        <v>0.21551000000000001</v>
      </c>
      <c r="V81" s="223">
        <f>ROUND(E81*U81,2)</f>
        <v>9.48</v>
      </c>
      <c r="W81" s="223"/>
      <c r="X81" s="223" t="s">
        <v>297</v>
      </c>
      <c r="Y81" s="223" t="s">
        <v>261</v>
      </c>
      <c r="Z81" s="212"/>
      <c r="AA81" s="212"/>
      <c r="AB81" s="212"/>
      <c r="AC81" s="212"/>
      <c r="AD81" s="212"/>
      <c r="AE81" s="212"/>
      <c r="AF81" s="212"/>
      <c r="AG81" s="212" t="s">
        <v>298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7" t="s">
        <v>2963</v>
      </c>
      <c r="D82" s="256"/>
      <c r="E82" s="256"/>
      <c r="F82" s="256"/>
      <c r="G82" s="256"/>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300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9" t="s">
        <v>2964</v>
      </c>
      <c r="D83" s="264"/>
      <c r="E83" s="264"/>
      <c r="F83" s="264"/>
      <c r="G83" s="264"/>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264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5">
        <v>56</v>
      </c>
      <c r="B84" s="236" t="s">
        <v>3438</v>
      </c>
      <c r="C84" s="245" t="s">
        <v>3439</v>
      </c>
      <c r="D84" s="237" t="s">
        <v>524</v>
      </c>
      <c r="E84" s="238">
        <v>54</v>
      </c>
      <c r="F84" s="239"/>
      <c r="G84" s="240">
        <f>ROUND(E84*F84,2)</f>
        <v>0</v>
      </c>
      <c r="H84" s="239"/>
      <c r="I84" s="240">
        <f>ROUND(E84*H84,2)</f>
        <v>0</v>
      </c>
      <c r="J84" s="239"/>
      <c r="K84" s="240">
        <f>ROUND(E84*J84,2)</f>
        <v>0</v>
      </c>
      <c r="L84" s="240">
        <v>21</v>
      </c>
      <c r="M84" s="240">
        <f>G84*(1+L84/100)</f>
        <v>0</v>
      </c>
      <c r="N84" s="238">
        <v>1.5900000000000001E-3</v>
      </c>
      <c r="O84" s="238">
        <f>ROUND(E84*N84,2)</f>
        <v>0.09</v>
      </c>
      <c r="P84" s="238">
        <v>0</v>
      </c>
      <c r="Q84" s="238">
        <f>ROUND(E84*P84,2)</f>
        <v>0</v>
      </c>
      <c r="R84" s="240" t="s">
        <v>2893</v>
      </c>
      <c r="S84" s="240" t="s">
        <v>258</v>
      </c>
      <c r="T84" s="241" t="s">
        <v>258</v>
      </c>
      <c r="U84" s="223">
        <v>0.21801999999999999</v>
      </c>
      <c r="V84" s="223">
        <f>ROUND(E84*U84,2)</f>
        <v>11.77</v>
      </c>
      <c r="W84" s="223"/>
      <c r="X84" s="223" t="s">
        <v>297</v>
      </c>
      <c r="Y84" s="223" t="s">
        <v>261</v>
      </c>
      <c r="Z84" s="212"/>
      <c r="AA84" s="212"/>
      <c r="AB84" s="212"/>
      <c r="AC84" s="212"/>
      <c r="AD84" s="212"/>
      <c r="AE84" s="212"/>
      <c r="AF84" s="212"/>
      <c r="AG84" s="212" t="s">
        <v>298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7" t="s">
        <v>2963</v>
      </c>
      <c r="D85" s="256"/>
      <c r="E85" s="256"/>
      <c r="F85" s="256"/>
      <c r="G85" s="256"/>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9" t="s">
        <v>2964</v>
      </c>
      <c r="D86" s="264"/>
      <c r="E86" s="264"/>
      <c r="F86" s="264"/>
      <c r="G86" s="264"/>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264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5">
        <v>57</v>
      </c>
      <c r="B87" s="236" t="s">
        <v>3440</v>
      </c>
      <c r="C87" s="245" t="s">
        <v>3441</v>
      </c>
      <c r="D87" s="237" t="s">
        <v>524</v>
      </c>
      <c r="E87" s="238">
        <v>48</v>
      </c>
      <c r="F87" s="239"/>
      <c r="G87" s="240">
        <f>ROUND(E87*F87,2)</f>
        <v>0</v>
      </c>
      <c r="H87" s="239"/>
      <c r="I87" s="240">
        <f>ROUND(E87*H87,2)</f>
        <v>0</v>
      </c>
      <c r="J87" s="239"/>
      <c r="K87" s="240">
        <f>ROUND(E87*J87,2)</f>
        <v>0</v>
      </c>
      <c r="L87" s="240">
        <v>21</v>
      </c>
      <c r="M87" s="240">
        <f>G87*(1+L87/100)</f>
        <v>0</v>
      </c>
      <c r="N87" s="238">
        <v>1.5900000000000001E-3</v>
      </c>
      <c r="O87" s="238">
        <f>ROUND(E87*N87,2)</f>
        <v>0.08</v>
      </c>
      <c r="P87" s="238">
        <v>0</v>
      </c>
      <c r="Q87" s="238">
        <f>ROUND(E87*P87,2)</f>
        <v>0</v>
      </c>
      <c r="R87" s="240" t="s">
        <v>2893</v>
      </c>
      <c r="S87" s="240" t="s">
        <v>258</v>
      </c>
      <c r="T87" s="241" t="s">
        <v>258</v>
      </c>
      <c r="U87" s="223">
        <v>0.24665000000000001</v>
      </c>
      <c r="V87" s="223">
        <f>ROUND(E87*U87,2)</f>
        <v>11.84</v>
      </c>
      <c r="W87" s="223"/>
      <c r="X87" s="223" t="s">
        <v>297</v>
      </c>
      <c r="Y87" s="223" t="s">
        <v>261</v>
      </c>
      <c r="Z87" s="212"/>
      <c r="AA87" s="212"/>
      <c r="AB87" s="212"/>
      <c r="AC87" s="212"/>
      <c r="AD87" s="212"/>
      <c r="AE87" s="212"/>
      <c r="AF87" s="212"/>
      <c r="AG87" s="212" t="s">
        <v>298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7" t="s">
        <v>2963</v>
      </c>
      <c r="D88" s="256"/>
      <c r="E88" s="256"/>
      <c r="F88" s="256"/>
      <c r="G88" s="256"/>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300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9" t="s">
        <v>2964</v>
      </c>
      <c r="D89" s="264"/>
      <c r="E89" s="264"/>
      <c r="F89" s="264"/>
      <c r="G89" s="264"/>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264</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5">
        <v>58</v>
      </c>
      <c r="B90" s="236" t="s">
        <v>3442</v>
      </c>
      <c r="C90" s="245" t="s">
        <v>3443</v>
      </c>
      <c r="D90" s="237" t="s">
        <v>368</v>
      </c>
      <c r="E90" s="238">
        <v>86</v>
      </c>
      <c r="F90" s="239"/>
      <c r="G90" s="240">
        <f>ROUND(E90*F90,2)</f>
        <v>0</v>
      </c>
      <c r="H90" s="239"/>
      <c r="I90" s="240">
        <f>ROUND(E90*H90,2)</f>
        <v>0</v>
      </c>
      <c r="J90" s="239"/>
      <c r="K90" s="240">
        <f>ROUND(E90*J90,2)</f>
        <v>0</v>
      </c>
      <c r="L90" s="240">
        <v>21</v>
      </c>
      <c r="M90" s="240">
        <f>G90*(1+L90/100)</f>
        <v>0</v>
      </c>
      <c r="N90" s="238">
        <v>0</v>
      </c>
      <c r="O90" s="238">
        <f>ROUND(E90*N90,2)</f>
        <v>0</v>
      </c>
      <c r="P90" s="238">
        <v>0</v>
      </c>
      <c r="Q90" s="238">
        <f>ROUND(E90*P90,2)</f>
        <v>0</v>
      </c>
      <c r="R90" s="240"/>
      <c r="S90" s="240" t="s">
        <v>649</v>
      </c>
      <c r="T90" s="241" t="s">
        <v>258</v>
      </c>
      <c r="U90" s="223">
        <v>0.215</v>
      </c>
      <c r="V90" s="223">
        <f>ROUND(E90*U90,2)</f>
        <v>18.489999999999998</v>
      </c>
      <c r="W90" s="223"/>
      <c r="X90" s="223" t="s">
        <v>297</v>
      </c>
      <c r="Y90" s="223" t="s">
        <v>261</v>
      </c>
      <c r="Z90" s="212"/>
      <c r="AA90" s="212"/>
      <c r="AB90" s="212"/>
      <c r="AC90" s="212"/>
      <c r="AD90" s="212"/>
      <c r="AE90" s="212"/>
      <c r="AF90" s="212"/>
      <c r="AG90" s="212" t="s">
        <v>298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7" t="s">
        <v>3444</v>
      </c>
      <c r="D91" s="225"/>
      <c r="E91" s="226">
        <v>86</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289</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59</v>
      </c>
      <c r="B92" s="258" t="s">
        <v>3445</v>
      </c>
      <c r="C92" s="268" t="s">
        <v>3446</v>
      </c>
      <c r="D92" s="259" t="s">
        <v>368</v>
      </c>
      <c r="E92" s="260">
        <v>1</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c r="S92" s="262" t="s">
        <v>649</v>
      </c>
      <c r="T92" s="263" t="s">
        <v>258</v>
      </c>
      <c r="U92" s="223">
        <v>0.222</v>
      </c>
      <c r="V92" s="223">
        <f>ROUND(E92*U92,2)</f>
        <v>0.22</v>
      </c>
      <c r="W92" s="223"/>
      <c r="X92" s="223" t="s">
        <v>297</v>
      </c>
      <c r="Y92" s="223" t="s">
        <v>261</v>
      </c>
      <c r="Z92" s="212"/>
      <c r="AA92" s="212"/>
      <c r="AB92" s="212"/>
      <c r="AC92" s="212"/>
      <c r="AD92" s="212"/>
      <c r="AE92" s="212"/>
      <c r="AF92" s="212"/>
      <c r="AG92" s="212" t="s">
        <v>298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7">
        <v>60</v>
      </c>
      <c r="B93" s="258" t="s">
        <v>3447</v>
      </c>
      <c r="C93" s="268" t="s">
        <v>3448</v>
      </c>
      <c r="D93" s="259" t="s">
        <v>368</v>
      </c>
      <c r="E93" s="260">
        <v>1</v>
      </c>
      <c r="F93" s="261"/>
      <c r="G93" s="262">
        <f>ROUND(E93*F93,2)</f>
        <v>0</v>
      </c>
      <c r="H93" s="261"/>
      <c r="I93" s="262">
        <f>ROUND(E93*H93,2)</f>
        <v>0</v>
      </c>
      <c r="J93" s="261"/>
      <c r="K93" s="262">
        <f>ROUND(E93*J93,2)</f>
        <v>0</v>
      </c>
      <c r="L93" s="262">
        <v>21</v>
      </c>
      <c r="M93" s="262">
        <f>G93*(1+L93/100)</f>
        <v>0</v>
      </c>
      <c r="N93" s="260">
        <v>0</v>
      </c>
      <c r="O93" s="260">
        <f>ROUND(E93*N93,2)</f>
        <v>0</v>
      </c>
      <c r="P93" s="260">
        <v>0</v>
      </c>
      <c r="Q93" s="260">
        <f>ROUND(E93*P93,2)</f>
        <v>0</v>
      </c>
      <c r="R93" s="262"/>
      <c r="S93" s="262" t="s">
        <v>649</v>
      </c>
      <c r="T93" s="263" t="s">
        <v>3449</v>
      </c>
      <c r="U93" s="223">
        <v>0.222</v>
      </c>
      <c r="V93" s="223">
        <f>ROUND(E93*U93,2)</f>
        <v>0.22</v>
      </c>
      <c r="W93" s="223"/>
      <c r="X93" s="223" t="s">
        <v>297</v>
      </c>
      <c r="Y93" s="223" t="s">
        <v>261</v>
      </c>
      <c r="Z93" s="212"/>
      <c r="AA93" s="212"/>
      <c r="AB93" s="212"/>
      <c r="AC93" s="212"/>
      <c r="AD93" s="212"/>
      <c r="AE93" s="212"/>
      <c r="AF93" s="212"/>
      <c r="AG93" s="212" t="s">
        <v>298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7">
        <v>61</v>
      </c>
      <c r="B94" s="258" t="s">
        <v>3450</v>
      </c>
      <c r="C94" s="268" t="s">
        <v>3451</v>
      </c>
      <c r="D94" s="259" t="s">
        <v>368</v>
      </c>
      <c r="E94" s="260">
        <v>6</v>
      </c>
      <c r="F94" s="261"/>
      <c r="G94" s="262">
        <f>ROUND(E94*F94,2)</f>
        <v>0</v>
      </c>
      <c r="H94" s="261"/>
      <c r="I94" s="262">
        <f>ROUND(E94*H94,2)</f>
        <v>0</v>
      </c>
      <c r="J94" s="261"/>
      <c r="K94" s="262">
        <f>ROUND(E94*J94,2)</f>
        <v>0</v>
      </c>
      <c r="L94" s="262">
        <v>21</v>
      </c>
      <c r="M94" s="262">
        <f>G94*(1+L94/100)</f>
        <v>0</v>
      </c>
      <c r="N94" s="260">
        <v>0</v>
      </c>
      <c r="O94" s="260">
        <f>ROUND(E94*N94,2)</f>
        <v>0</v>
      </c>
      <c r="P94" s="260">
        <v>0</v>
      </c>
      <c r="Q94" s="260">
        <f>ROUND(E94*P94,2)</f>
        <v>0</v>
      </c>
      <c r="R94" s="262"/>
      <c r="S94" s="262" t="s">
        <v>649</v>
      </c>
      <c r="T94" s="263" t="s">
        <v>3449</v>
      </c>
      <c r="U94" s="223">
        <v>0.222</v>
      </c>
      <c r="V94" s="223">
        <f>ROUND(E94*U94,2)</f>
        <v>1.33</v>
      </c>
      <c r="W94" s="223"/>
      <c r="X94" s="223" t="s">
        <v>297</v>
      </c>
      <c r="Y94" s="223" t="s">
        <v>261</v>
      </c>
      <c r="Z94" s="212"/>
      <c r="AA94" s="212"/>
      <c r="AB94" s="212"/>
      <c r="AC94" s="212"/>
      <c r="AD94" s="212"/>
      <c r="AE94" s="212"/>
      <c r="AF94" s="212"/>
      <c r="AG94" s="212" t="s">
        <v>298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62</v>
      </c>
      <c r="B95" s="258" t="s">
        <v>3452</v>
      </c>
      <c r="C95" s="268" t="s">
        <v>3453</v>
      </c>
      <c r="D95" s="259" t="s">
        <v>368</v>
      </c>
      <c r="E95" s="260">
        <v>2</v>
      </c>
      <c r="F95" s="261"/>
      <c r="G95" s="262">
        <f>ROUND(E95*F95,2)</f>
        <v>0</v>
      </c>
      <c r="H95" s="261"/>
      <c r="I95" s="262">
        <f>ROUND(E95*H95,2)</f>
        <v>0</v>
      </c>
      <c r="J95" s="261"/>
      <c r="K95" s="262">
        <f>ROUND(E95*J95,2)</f>
        <v>0</v>
      </c>
      <c r="L95" s="262">
        <v>21</v>
      </c>
      <c r="M95" s="262">
        <f>G95*(1+L95/100)</f>
        <v>0</v>
      </c>
      <c r="N95" s="260">
        <v>0</v>
      </c>
      <c r="O95" s="260">
        <f>ROUND(E95*N95,2)</f>
        <v>0</v>
      </c>
      <c r="P95" s="260">
        <v>0</v>
      </c>
      <c r="Q95" s="260">
        <f>ROUND(E95*P95,2)</f>
        <v>0</v>
      </c>
      <c r="R95" s="262"/>
      <c r="S95" s="262" t="s">
        <v>649</v>
      </c>
      <c r="T95" s="263" t="s">
        <v>3449</v>
      </c>
      <c r="U95" s="223">
        <v>0.222</v>
      </c>
      <c r="V95" s="223">
        <f>ROUND(E95*U95,2)</f>
        <v>0.44</v>
      </c>
      <c r="W95" s="223"/>
      <c r="X95" s="223" t="s">
        <v>297</v>
      </c>
      <c r="Y95" s="223" t="s">
        <v>261</v>
      </c>
      <c r="Z95" s="212"/>
      <c r="AA95" s="212"/>
      <c r="AB95" s="212"/>
      <c r="AC95" s="212"/>
      <c r="AD95" s="212"/>
      <c r="AE95" s="212"/>
      <c r="AF95" s="212"/>
      <c r="AG95" s="212" t="s">
        <v>298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5">
        <v>63</v>
      </c>
      <c r="B96" s="236" t="s">
        <v>3454</v>
      </c>
      <c r="C96" s="245" t="s">
        <v>3455</v>
      </c>
      <c r="D96" s="237" t="s">
        <v>524</v>
      </c>
      <c r="E96" s="238">
        <v>518</v>
      </c>
      <c r="F96" s="239"/>
      <c r="G96" s="240">
        <f>ROUND(E96*F96,2)</f>
        <v>0</v>
      </c>
      <c r="H96" s="239"/>
      <c r="I96" s="240">
        <f>ROUND(E96*H96,2)</f>
        <v>0</v>
      </c>
      <c r="J96" s="239"/>
      <c r="K96" s="240">
        <f>ROUND(E96*J96,2)</f>
        <v>0</v>
      </c>
      <c r="L96" s="240">
        <v>21</v>
      </c>
      <c r="M96" s="240">
        <f>G96*(1+L96/100)</f>
        <v>0</v>
      </c>
      <c r="N96" s="238">
        <v>0</v>
      </c>
      <c r="O96" s="238">
        <f>ROUND(E96*N96,2)</f>
        <v>0</v>
      </c>
      <c r="P96" s="238">
        <v>0</v>
      </c>
      <c r="Q96" s="238">
        <f>ROUND(E96*P96,2)</f>
        <v>0</v>
      </c>
      <c r="R96" s="240"/>
      <c r="S96" s="240" t="s">
        <v>649</v>
      </c>
      <c r="T96" s="241" t="s">
        <v>258</v>
      </c>
      <c r="U96" s="223">
        <v>2.1499999999999998E-2</v>
      </c>
      <c r="V96" s="223">
        <f>ROUND(E96*U96,2)</f>
        <v>11.14</v>
      </c>
      <c r="W96" s="223"/>
      <c r="X96" s="223" t="s">
        <v>297</v>
      </c>
      <c r="Y96" s="223" t="s">
        <v>261</v>
      </c>
      <c r="Z96" s="212"/>
      <c r="AA96" s="212"/>
      <c r="AB96" s="212"/>
      <c r="AC96" s="212"/>
      <c r="AD96" s="212"/>
      <c r="AE96" s="212"/>
      <c r="AF96" s="212"/>
      <c r="AG96" s="212" t="s">
        <v>298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6" t="s">
        <v>3037</v>
      </c>
      <c r="D97" s="243"/>
      <c r="E97" s="243"/>
      <c r="F97" s="243"/>
      <c r="G97" s="24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264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7" t="s">
        <v>3456</v>
      </c>
      <c r="D98" s="225"/>
      <c r="E98" s="226">
        <v>518</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289</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7">
        <v>64</v>
      </c>
      <c r="B99" s="258" t="s">
        <v>3457</v>
      </c>
      <c r="C99" s="268" t="s">
        <v>3458</v>
      </c>
      <c r="D99" s="259" t="s">
        <v>404</v>
      </c>
      <c r="E99" s="260">
        <v>0.46705999999999998</v>
      </c>
      <c r="F99" s="261"/>
      <c r="G99" s="262">
        <f>ROUND(E99*F99,2)</f>
        <v>0</v>
      </c>
      <c r="H99" s="261"/>
      <c r="I99" s="262">
        <f>ROUND(E99*H99,2)</f>
        <v>0</v>
      </c>
      <c r="J99" s="261"/>
      <c r="K99" s="262">
        <f>ROUND(E99*J99,2)</f>
        <v>0</v>
      </c>
      <c r="L99" s="262">
        <v>21</v>
      </c>
      <c r="M99" s="262">
        <f>G99*(1+L99/100)</f>
        <v>0</v>
      </c>
      <c r="N99" s="260">
        <v>0</v>
      </c>
      <c r="O99" s="260">
        <f>ROUND(E99*N99,2)</f>
        <v>0</v>
      </c>
      <c r="P99" s="260">
        <v>0</v>
      </c>
      <c r="Q99" s="260">
        <f>ROUND(E99*P99,2)</f>
        <v>0</v>
      </c>
      <c r="R99" s="262" t="s">
        <v>2893</v>
      </c>
      <c r="S99" s="262" t="s">
        <v>258</v>
      </c>
      <c r="T99" s="263" t="s">
        <v>258</v>
      </c>
      <c r="U99" s="223">
        <v>3.246</v>
      </c>
      <c r="V99" s="223">
        <f>ROUND(E99*U99,2)</f>
        <v>1.52</v>
      </c>
      <c r="W99" s="223"/>
      <c r="X99" s="223" t="s">
        <v>1580</v>
      </c>
      <c r="Y99" s="223" t="s">
        <v>261</v>
      </c>
      <c r="Z99" s="212"/>
      <c r="AA99" s="212"/>
      <c r="AB99" s="212"/>
      <c r="AC99" s="212"/>
      <c r="AD99" s="212"/>
      <c r="AE99" s="212"/>
      <c r="AF99" s="212"/>
      <c r="AG99" s="212" t="s">
        <v>1581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8" t="s">
        <v>253</v>
      </c>
      <c r="B100" s="229" t="s">
        <v>177</v>
      </c>
      <c r="C100" s="244" t="s">
        <v>178</v>
      </c>
      <c r="D100" s="230"/>
      <c r="E100" s="231"/>
      <c r="F100" s="232"/>
      <c r="G100" s="232">
        <f>SUMIF(AG101:AG120,"&lt;&gt;NOR",G101:G120)</f>
        <v>0</v>
      </c>
      <c r="H100" s="232"/>
      <c r="I100" s="232">
        <f>SUM(I101:I120)</f>
        <v>0</v>
      </c>
      <c r="J100" s="232"/>
      <c r="K100" s="232">
        <f>SUM(K101:K120)</f>
        <v>0</v>
      </c>
      <c r="L100" s="232"/>
      <c r="M100" s="232">
        <f>SUM(M101:M120)</f>
        <v>0</v>
      </c>
      <c r="N100" s="231"/>
      <c r="O100" s="231">
        <f>SUM(O101:O120)</f>
        <v>0.03</v>
      </c>
      <c r="P100" s="231"/>
      <c r="Q100" s="231">
        <f>SUM(Q101:Q120)</f>
        <v>0</v>
      </c>
      <c r="R100" s="232"/>
      <c r="S100" s="232"/>
      <c r="T100" s="233"/>
      <c r="U100" s="227"/>
      <c r="V100" s="227">
        <f>SUM(V101:V120)</f>
        <v>21.93</v>
      </c>
      <c r="W100" s="227"/>
      <c r="X100" s="227"/>
      <c r="Y100" s="227"/>
      <c r="AG100" t="s">
        <v>254</v>
      </c>
    </row>
    <row r="101" spans="1:60" outlineLevel="1" x14ac:dyDescent="0.2">
      <c r="A101" s="235">
        <v>65</v>
      </c>
      <c r="B101" s="236" t="s">
        <v>3459</v>
      </c>
      <c r="C101" s="245" t="s">
        <v>3460</v>
      </c>
      <c r="D101" s="237" t="s">
        <v>368</v>
      </c>
      <c r="E101" s="238">
        <v>1</v>
      </c>
      <c r="F101" s="239"/>
      <c r="G101" s="240">
        <f>ROUND(E101*F101,2)</f>
        <v>0</v>
      </c>
      <c r="H101" s="239"/>
      <c r="I101" s="240">
        <f>ROUND(E101*H101,2)</f>
        <v>0</v>
      </c>
      <c r="J101" s="239"/>
      <c r="K101" s="240">
        <f>ROUND(E101*J101,2)</f>
        <v>0</v>
      </c>
      <c r="L101" s="240">
        <v>21</v>
      </c>
      <c r="M101" s="240">
        <f>G101*(1+L101/100)</f>
        <v>0</v>
      </c>
      <c r="N101" s="238">
        <v>0</v>
      </c>
      <c r="O101" s="238">
        <f>ROUND(E101*N101,2)</f>
        <v>0</v>
      </c>
      <c r="P101" s="238">
        <v>0</v>
      </c>
      <c r="Q101" s="238">
        <f>ROUND(E101*P101,2)</f>
        <v>0</v>
      </c>
      <c r="R101" s="240" t="s">
        <v>2893</v>
      </c>
      <c r="S101" s="240" t="s">
        <v>258</v>
      </c>
      <c r="T101" s="241" t="s">
        <v>258</v>
      </c>
      <c r="U101" s="223">
        <v>0.26800000000000002</v>
      </c>
      <c r="V101" s="223">
        <f>ROUND(E101*U101,2)</f>
        <v>0.27</v>
      </c>
      <c r="W101" s="223"/>
      <c r="X101" s="223" t="s">
        <v>297</v>
      </c>
      <c r="Y101" s="223" t="s">
        <v>261</v>
      </c>
      <c r="Z101" s="212"/>
      <c r="AA101" s="212"/>
      <c r="AB101" s="212"/>
      <c r="AC101" s="212"/>
      <c r="AD101" s="212"/>
      <c r="AE101" s="212"/>
      <c r="AF101" s="212"/>
      <c r="AG101" s="212" t="s">
        <v>298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47" t="s">
        <v>3461</v>
      </c>
      <c r="D102" s="225"/>
      <c r="E102" s="226">
        <v>1</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289</v>
      </c>
      <c r="AH102" s="212">
        <v>5</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5">
        <v>66</v>
      </c>
      <c r="B103" s="236" t="s">
        <v>3462</v>
      </c>
      <c r="C103" s="245" t="s">
        <v>3463</v>
      </c>
      <c r="D103" s="237" t="s">
        <v>368</v>
      </c>
      <c r="E103" s="238">
        <v>2</v>
      </c>
      <c r="F103" s="239"/>
      <c r="G103" s="240">
        <f>ROUND(E103*F103,2)</f>
        <v>0</v>
      </c>
      <c r="H103" s="239"/>
      <c r="I103" s="240">
        <f>ROUND(E103*H103,2)</f>
        <v>0</v>
      </c>
      <c r="J103" s="239"/>
      <c r="K103" s="240">
        <f>ROUND(E103*J103,2)</f>
        <v>0</v>
      </c>
      <c r="L103" s="240">
        <v>21</v>
      </c>
      <c r="M103" s="240">
        <f>G103*(1+L103/100)</f>
        <v>0</v>
      </c>
      <c r="N103" s="238">
        <v>0</v>
      </c>
      <c r="O103" s="238">
        <f>ROUND(E103*N103,2)</f>
        <v>0</v>
      </c>
      <c r="P103" s="238">
        <v>0</v>
      </c>
      <c r="Q103" s="238">
        <f>ROUND(E103*P103,2)</f>
        <v>0</v>
      </c>
      <c r="R103" s="240" t="s">
        <v>2893</v>
      </c>
      <c r="S103" s="240" t="s">
        <v>258</v>
      </c>
      <c r="T103" s="241" t="s">
        <v>258</v>
      </c>
      <c r="U103" s="223">
        <v>0.216</v>
      </c>
      <c r="V103" s="223">
        <f>ROUND(E103*U103,2)</f>
        <v>0.43</v>
      </c>
      <c r="W103" s="223"/>
      <c r="X103" s="223" t="s">
        <v>297</v>
      </c>
      <c r="Y103" s="223" t="s">
        <v>261</v>
      </c>
      <c r="Z103" s="212"/>
      <c r="AA103" s="212"/>
      <c r="AB103" s="212"/>
      <c r="AC103" s="212"/>
      <c r="AD103" s="212"/>
      <c r="AE103" s="212"/>
      <c r="AF103" s="212"/>
      <c r="AG103" s="212" t="s">
        <v>298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47" t="s">
        <v>3464</v>
      </c>
      <c r="D104" s="225"/>
      <c r="E104" s="226">
        <v>2</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289</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57">
        <v>67</v>
      </c>
      <c r="B105" s="258" t="s">
        <v>3465</v>
      </c>
      <c r="C105" s="268" t="s">
        <v>3466</v>
      </c>
      <c r="D105" s="259" t="s">
        <v>368</v>
      </c>
      <c r="E105" s="260">
        <v>43</v>
      </c>
      <c r="F105" s="261"/>
      <c r="G105" s="262">
        <f>ROUND(E105*F105,2)</f>
        <v>0</v>
      </c>
      <c r="H105" s="261"/>
      <c r="I105" s="262">
        <f>ROUND(E105*H105,2)</f>
        <v>0</v>
      </c>
      <c r="J105" s="261"/>
      <c r="K105" s="262">
        <f>ROUND(E105*J105,2)</f>
        <v>0</v>
      </c>
      <c r="L105" s="262">
        <v>21</v>
      </c>
      <c r="M105" s="262">
        <f>G105*(1+L105/100)</f>
        <v>0</v>
      </c>
      <c r="N105" s="260">
        <v>3.4000000000000002E-4</v>
      </c>
      <c r="O105" s="260">
        <f>ROUND(E105*N105,2)</f>
        <v>0.01</v>
      </c>
      <c r="P105" s="260">
        <v>0</v>
      </c>
      <c r="Q105" s="260">
        <f>ROUND(E105*P105,2)</f>
        <v>0</v>
      </c>
      <c r="R105" s="262" t="s">
        <v>2893</v>
      </c>
      <c r="S105" s="262" t="s">
        <v>258</v>
      </c>
      <c r="T105" s="263" t="s">
        <v>258</v>
      </c>
      <c r="U105" s="223">
        <v>0.247</v>
      </c>
      <c r="V105" s="223">
        <f>ROUND(E105*U105,2)</f>
        <v>10.62</v>
      </c>
      <c r="W105" s="223"/>
      <c r="X105" s="223" t="s">
        <v>297</v>
      </c>
      <c r="Y105" s="223" t="s">
        <v>261</v>
      </c>
      <c r="Z105" s="212"/>
      <c r="AA105" s="212"/>
      <c r="AB105" s="212"/>
      <c r="AC105" s="212"/>
      <c r="AD105" s="212"/>
      <c r="AE105" s="212"/>
      <c r="AF105" s="212"/>
      <c r="AG105" s="212" t="s">
        <v>298</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68</v>
      </c>
      <c r="B106" s="258" t="s">
        <v>3467</v>
      </c>
      <c r="C106" s="268" t="s">
        <v>3468</v>
      </c>
      <c r="D106" s="259" t="s">
        <v>368</v>
      </c>
      <c r="E106" s="260">
        <v>6</v>
      </c>
      <c r="F106" s="261"/>
      <c r="G106" s="262">
        <f>ROUND(E106*F106,2)</f>
        <v>0</v>
      </c>
      <c r="H106" s="261"/>
      <c r="I106" s="262">
        <f>ROUND(E106*H106,2)</f>
        <v>0</v>
      </c>
      <c r="J106" s="261"/>
      <c r="K106" s="262">
        <f>ROUND(E106*J106,2)</f>
        <v>0</v>
      </c>
      <c r="L106" s="262">
        <v>21</v>
      </c>
      <c r="M106" s="262">
        <f>G106*(1+L106/100)</f>
        <v>0</v>
      </c>
      <c r="N106" s="260">
        <v>6.8000000000000005E-4</v>
      </c>
      <c r="O106" s="260">
        <f>ROUND(E106*N106,2)</f>
        <v>0</v>
      </c>
      <c r="P106" s="260">
        <v>0</v>
      </c>
      <c r="Q106" s="260">
        <f>ROUND(E106*P106,2)</f>
        <v>0</v>
      </c>
      <c r="R106" s="262" t="s">
        <v>2893</v>
      </c>
      <c r="S106" s="262" t="s">
        <v>258</v>
      </c>
      <c r="T106" s="263" t="s">
        <v>258</v>
      </c>
      <c r="U106" s="223">
        <v>0.26900000000000002</v>
      </c>
      <c r="V106" s="223">
        <f>ROUND(E106*U106,2)</f>
        <v>1.61</v>
      </c>
      <c r="W106" s="223"/>
      <c r="X106" s="223" t="s">
        <v>297</v>
      </c>
      <c r="Y106" s="223" t="s">
        <v>261</v>
      </c>
      <c r="Z106" s="212"/>
      <c r="AA106" s="212"/>
      <c r="AB106" s="212"/>
      <c r="AC106" s="212"/>
      <c r="AD106" s="212"/>
      <c r="AE106" s="212"/>
      <c r="AF106" s="212"/>
      <c r="AG106" s="212" t="s">
        <v>298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69</v>
      </c>
      <c r="B107" s="258" t="s">
        <v>3469</v>
      </c>
      <c r="C107" s="268" t="s">
        <v>3470</v>
      </c>
      <c r="D107" s="259" t="s">
        <v>368</v>
      </c>
      <c r="E107" s="260">
        <v>1</v>
      </c>
      <c r="F107" s="261"/>
      <c r="G107" s="262">
        <f>ROUND(E107*F107,2)</f>
        <v>0</v>
      </c>
      <c r="H107" s="261"/>
      <c r="I107" s="262">
        <f>ROUND(E107*H107,2)</f>
        <v>0</v>
      </c>
      <c r="J107" s="261"/>
      <c r="K107" s="262">
        <f>ROUND(E107*J107,2)</f>
        <v>0</v>
      </c>
      <c r="L107" s="262">
        <v>21</v>
      </c>
      <c r="M107" s="262">
        <f>G107*(1+L107/100)</f>
        <v>0</v>
      </c>
      <c r="N107" s="260">
        <v>1.0399999999999999E-3</v>
      </c>
      <c r="O107" s="260">
        <f>ROUND(E107*N107,2)</f>
        <v>0</v>
      </c>
      <c r="P107" s="260">
        <v>0</v>
      </c>
      <c r="Q107" s="260">
        <f>ROUND(E107*P107,2)</f>
        <v>0</v>
      </c>
      <c r="R107" s="262" t="s">
        <v>2893</v>
      </c>
      <c r="S107" s="262" t="s">
        <v>258</v>
      </c>
      <c r="T107" s="263" t="s">
        <v>258</v>
      </c>
      <c r="U107" s="223">
        <v>0.35099999999999998</v>
      </c>
      <c r="V107" s="223">
        <f>ROUND(E107*U107,2)</f>
        <v>0.35</v>
      </c>
      <c r="W107" s="223"/>
      <c r="X107" s="223" t="s">
        <v>297</v>
      </c>
      <c r="Y107" s="223" t="s">
        <v>261</v>
      </c>
      <c r="Z107" s="212"/>
      <c r="AA107" s="212"/>
      <c r="AB107" s="212"/>
      <c r="AC107" s="212"/>
      <c r="AD107" s="212"/>
      <c r="AE107" s="212"/>
      <c r="AF107" s="212"/>
      <c r="AG107" s="212" t="s">
        <v>298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70</v>
      </c>
      <c r="B108" s="258" t="s">
        <v>3471</v>
      </c>
      <c r="C108" s="268" t="s">
        <v>3472</v>
      </c>
      <c r="D108" s="259" t="s">
        <v>368</v>
      </c>
      <c r="E108" s="260">
        <v>2</v>
      </c>
      <c r="F108" s="261"/>
      <c r="G108" s="262">
        <f>ROUND(E108*F108,2)</f>
        <v>0</v>
      </c>
      <c r="H108" s="261"/>
      <c r="I108" s="262">
        <f>ROUND(E108*H108,2)</f>
        <v>0</v>
      </c>
      <c r="J108" s="261"/>
      <c r="K108" s="262">
        <f>ROUND(E108*J108,2)</f>
        <v>0</v>
      </c>
      <c r="L108" s="262">
        <v>21</v>
      </c>
      <c r="M108" s="262">
        <f>G108*(1+L108/100)</f>
        <v>0</v>
      </c>
      <c r="N108" s="260">
        <v>1.6299999999999999E-3</v>
      </c>
      <c r="O108" s="260">
        <f>ROUND(E108*N108,2)</f>
        <v>0</v>
      </c>
      <c r="P108" s="260">
        <v>0</v>
      </c>
      <c r="Q108" s="260">
        <f>ROUND(E108*P108,2)</f>
        <v>0</v>
      </c>
      <c r="R108" s="262" t="s">
        <v>2893</v>
      </c>
      <c r="S108" s="262" t="s">
        <v>258</v>
      </c>
      <c r="T108" s="263" t="s">
        <v>258</v>
      </c>
      <c r="U108" s="223">
        <v>0.42399999999999999</v>
      </c>
      <c r="V108" s="223">
        <f>ROUND(E108*U108,2)</f>
        <v>0.85</v>
      </c>
      <c r="W108" s="223"/>
      <c r="X108" s="223" t="s">
        <v>297</v>
      </c>
      <c r="Y108" s="223" t="s">
        <v>261</v>
      </c>
      <c r="Z108" s="212"/>
      <c r="AA108" s="212"/>
      <c r="AB108" s="212"/>
      <c r="AC108" s="212"/>
      <c r="AD108" s="212"/>
      <c r="AE108" s="212"/>
      <c r="AF108" s="212"/>
      <c r="AG108" s="212" t="s">
        <v>298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71</v>
      </c>
      <c r="B109" s="258" t="s">
        <v>3473</v>
      </c>
      <c r="C109" s="268" t="s">
        <v>3474</v>
      </c>
      <c r="D109" s="259" t="s">
        <v>368</v>
      </c>
      <c r="E109" s="260">
        <v>1</v>
      </c>
      <c r="F109" s="261"/>
      <c r="G109" s="262">
        <f>ROUND(E109*F109,2)</f>
        <v>0</v>
      </c>
      <c r="H109" s="261"/>
      <c r="I109" s="262">
        <f>ROUND(E109*H109,2)</f>
        <v>0</v>
      </c>
      <c r="J109" s="261"/>
      <c r="K109" s="262">
        <f>ROUND(E109*J109,2)</f>
        <v>0</v>
      </c>
      <c r="L109" s="262">
        <v>21</v>
      </c>
      <c r="M109" s="262">
        <f>G109*(1+L109/100)</f>
        <v>0</v>
      </c>
      <c r="N109" s="260">
        <v>5.8E-4</v>
      </c>
      <c r="O109" s="260">
        <f>ROUND(E109*N109,2)</f>
        <v>0</v>
      </c>
      <c r="P109" s="260">
        <v>0</v>
      </c>
      <c r="Q109" s="260">
        <f>ROUND(E109*P109,2)</f>
        <v>0</v>
      </c>
      <c r="R109" s="262" t="s">
        <v>2893</v>
      </c>
      <c r="S109" s="262" t="s">
        <v>258</v>
      </c>
      <c r="T109" s="263" t="s">
        <v>258</v>
      </c>
      <c r="U109" s="223">
        <v>0.35099999999999998</v>
      </c>
      <c r="V109" s="223">
        <f>ROUND(E109*U109,2)</f>
        <v>0.35</v>
      </c>
      <c r="W109" s="223"/>
      <c r="X109" s="223" t="s">
        <v>297</v>
      </c>
      <c r="Y109" s="223" t="s">
        <v>261</v>
      </c>
      <c r="Z109" s="212"/>
      <c r="AA109" s="212"/>
      <c r="AB109" s="212"/>
      <c r="AC109" s="212"/>
      <c r="AD109" s="212"/>
      <c r="AE109" s="212"/>
      <c r="AF109" s="212"/>
      <c r="AG109" s="212" t="s">
        <v>298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1" x14ac:dyDescent="0.2">
      <c r="A110" s="257">
        <v>72</v>
      </c>
      <c r="B110" s="258" t="s">
        <v>3475</v>
      </c>
      <c r="C110" s="268" t="s">
        <v>3476</v>
      </c>
      <c r="D110" s="259" t="s">
        <v>368</v>
      </c>
      <c r="E110" s="260">
        <v>43</v>
      </c>
      <c r="F110" s="261"/>
      <c r="G110" s="262">
        <f>ROUND(E110*F110,2)</f>
        <v>0</v>
      </c>
      <c r="H110" s="261"/>
      <c r="I110" s="262">
        <f>ROUND(E110*H110,2)</f>
        <v>0</v>
      </c>
      <c r="J110" s="261"/>
      <c r="K110" s="262">
        <f>ROUND(E110*J110,2)</f>
        <v>0</v>
      </c>
      <c r="L110" s="262">
        <v>21</v>
      </c>
      <c r="M110" s="262">
        <f>G110*(1+L110/100)</f>
        <v>0</v>
      </c>
      <c r="N110" s="260">
        <v>2.5999999999999998E-4</v>
      </c>
      <c r="O110" s="260">
        <f>ROUND(E110*N110,2)</f>
        <v>0.01</v>
      </c>
      <c r="P110" s="260">
        <v>0</v>
      </c>
      <c r="Q110" s="260">
        <f>ROUND(E110*P110,2)</f>
        <v>0</v>
      </c>
      <c r="R110" s="262" t="s">
        <v>2893</v>
      </c>
      <c r="S110" s="262" t="s">
        <v>258</v>
      </c>
      <c r="T110" s="263" t="s">
        <v>258</v>
      </c>
      <c r="U110" s="223">
        <v>8.2000000000000003E-2</v>
      </c>
      <c r="V110" s="223">
        <f>ROUND(E110*U110,2)</f>
        <v>3.53</v>
      </c>
      <c r="W110" s="223"/>
      <c r="X110" s="223" t="s">
        <v>297</v>
      </c>
      <c r="Y110" s="223" t="s">
        <v>261</v>
      </c>
      <c r="Z110" s="212"/>
      <c r="AA110" s="212"/>
      <c r="AB110" s="212"/>
      <c r="AC110" s="212"/>
      <c r="AD110" s="212"/>
      <c r="AE110" s="212"/>
      <c r="AF110" s="212"/>
      <c r="AG110" s="212" t="s">
        <v>298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57">
        <v>73</v>
      </c>
      <c r="B111" s="258" t="s">
        <v>3477</v>
      </c>
      <c r="C111" s="268" t="s">
        <v>3478</v>
      </c>
      <c r="D111" s="259" t="s">
        <v>368</v>
      </c>
      <c r="E111" s="260">
        <v>9</v>
      </c>
      <c r="F111" s="261"/>
      <c r="G111" s="262">
        <f>ROUND(E111*F111,2)</f>
        <v>0</v>
      </c>
      <c r="H111" s="261"/>
      <c r="I111" s="262">
        <f>ROUND(E111*H111,2)</f>
        <v>0</v>
      </c>
      <c r="J111" s="261"/>
      <c r="K111" s="262">
        <f>ROUND(E111*J111,2)</f>
        <v>0</v>
      </c>
      <c r="L111" s="262">
        <v>21</v>
      </c>
      <c r="M111" s="262">
        <f>G111*(1+L111/100)</f>
        <v>0</v>
      </c>
      <c r="N111" s="260">
        <v>1.3999999999999999E-4</v>
      </c>
      <c r="O111" s="260">
        <f>ROUND(E111*N111,2)</f>
        <v>0</v>
      </c>
      <c r="P111" s="260">
        <v>0</v>
      </c>
      <c r="Q111" s="260">
        <f>ROUND(E111*P111,2)</f>
        <v>0</v>
      </c>
      <c r="R111" s="262" t="s">
        <v>2893</v>
      </c>
      <c r="S111" s="262" t="s">
        <v>258</v>
      </c>
      <c r="T111" s="263" t="s">
        <v>258</v>
      </c>
      <c r="U111" s="223">
        <v>8.2000000000000003E-2</v>
      </c>
      <c r="V111" s="223">
        <f>ROUND(E111*U111,2)</f>
        <v>0.74</v>
      </c>
      <c r="W111" s="223"/>
      <c r="X111" s="223" t="s">
        <v>297</v>
      </c>
      <c r="Y111" s="223" t="s">
        <v>261</v>
      </c>
      <c r="Z111" s="212"/>
      <c r="AA111" s="212"/>
      <c r="AB111" s="212"/>
      <c r="AC111" s="212"/>
      <c r="AD111" s="212"/>
      <c r="AE111" s="212"/>
      <c r="AF111" s="212"/>
      <c r="AG111" s="212" t="s">
        <v>298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57">
        <v>74</v>
      </c>
      <c r="B112" s="258" t="s">
        <v>3479</v>
      </c>
      <c r="C112" s="268" t="s">
        <v>3480</v>
      </c>
      <c r="D112" s="259" t="s">
        <v>368</v>
      </c>
      <c r="E112" s="260">
        <v>2</v>
      </c>
      <c r="F112" s="261"/>
      <c r="G112" s="262">
        <f>ROUND(E112*F112,2)</f>
        <v>0</v>
      </c>
      <c r="H112" s="261"/>
      <c r="I112" s="262">
        <f>ROUND(E112*H112,2)</f>
        <v>0</v>
      </c>
      <c r="J112" s="261"/>
      <c r="K112" s="262">
        <f>ROUND(E112*J112,2)</f>
        <v>0</v>
      </c>
      <c r="L112" s="262">
        <v>21</v>
      </c>
      <c r="M112" s="262">
        <f>G112*(1+L112/100)</f>
        <v>0</v>
      </c>
      <c r="N112" s="260">
        <v>1.8500000000000001E-3</v>
      </c>
      <c r="O112" s="260">
        <f>ROUND(E112*N112,2)</f>
        <v>0</v>
      </c>
      <c r="P112" s="260">
        <v>0</v>
      </c>
      <c r="Q112" s="260">
        <f>ROUND(E112*P112,2)</f>
        <v>0</v>
      </c>
      <c r="R112" s="262" t="s">
        <v>2893</v>
      </c>
      <c r="S112" s="262" t="s">
        <v>258</v>
      </c>
      <c r="T112" s="263" t="s">
        <v>258</v>
      </c>
      <c r="U112" s="223">
        <v>0.26900000000000002</v>
      </c>
      <c r="V112" s="223">
        <f>ROUND(E112*U112,2)</f>
        <v>0.54</v>
      </c>
      <c r="W112" s="223"/>
      <c r="X112" s="223" t="s">
        <v>297</v>
      </c>
      <c r="Y112" s="223" t="s">
        <v>261</v>
      </c>
      <c r="Z112" s="212"/>
      <c r="AA112" s="212"/>
      <c r="AB112" s="212"/>
      <c r="AC112" s="212"/>
      <c r="AD112" s="212"/>
      <c r="AE112" s="212"/>
      <c r="AF112" s="212"/>
      <c r="AG112" s="212" t="s">
        <v>298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57">
        <v>75</v>
      </c>
      <c r="B113" s="258" t="s">
        <v>3481</v>
      </c>
      <c r="C113" s="268" t="s">
        <v>3482</v>
      </c>
      <c r="D113" s="259" t="s">
        <v>368</v>
      </c>
      <c r="E113" s="260">
        <v>1</v>
      </c>
      <c r="F113" s="261"/>
      <c r="G113" s="262">
        <f>ROUND(E113*F113,2)</f>
        <v>0</v>
      </c>
      <c r="H113" s="261"/>
      <c r="I113" s="262">
        <f>ROUND(E113*H113,2)</f>
        <v>0</v>
      </c>
      <c r="J113" s="261"/>
      <c r="K113" s="262">
        <f>ROUND(E113*J113,2)</f>
        <v>0</v>
      </c>
      <c r="L113" s="262">
        <v>21</v>
      </c>
      <c r="M113" s="262">
        <f>G113*(1+L113/100)</f>
        <v>0</v>
      </c>
      <c r="N113" s="260">
        <v>2.8E-3</v>
      </c>
      <c r="O113" s="260">
        <f>ROUND(E113*N113,2)</f>
        <v>0</v>
      </c>
      <c r="P113" s="260">
        <v>0</v>
      </c>
      <c r="Q113" s="260">
        <f>ROUND(E113*P113,2)</f>
        <v>0</v>
      </c>
      <c r="R113" s="262" t="s">
        <v>2893</v>
      </c>
      <c r="S113" s="262" t="s">
        <v>258</v>
      </c>
      <c r="T113" s="263" t="s">
        <v>258</v>
      </c>
      <c r="U113" s="223">
        <v>0.35099999999999998</v>
      </c>
      <c r="V113" s="223">
        <f>ROUND(E113*U113,2)</f>
        <v>0.35</v>
      </c>
      <c r="W113" s="223"/>
      <c r="X113" s="223" t="s">
        <v>297</v>
      </c>
      <c r="Y113" s="223" t="s">
        <v>261</v>
      </c>
      <c r="Z113" s="212"/>
      <c r="AA113" s="212"/>
      <c r="AB113" s="212"/>
      <c r="AC113" s="212"/>
      <c r="AD113" s="212"/>
      <c r="AE113" s="212"/>
      <c r="AF113" s="212"/>
      <c r="AG113" s="212" t="s">
        <v>298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7">
        <v>76</v>
      </c>
      <c r="B114" s="258" t="s">
        <v>3483</v>
      </c>
      <c r="C114" s="268" t="s">
        <v>3484</v>
      </c>
      <c r="D114" s="259" t="s">
        <v>368</v>
      </c>
      <c r="E114" s="260">
        <v>2</v>
      </c>
      <c r="F114" s="261"/>
      <c r="G114" s="262">
        <f>ROUND(E114*F114,2)</f>
        <v>0</v>
      </c>
      <c r="H114" s="261"/>
      <c r="I114" s="262">
        <f>ROUND(E114*H114,2)</f>
        <v>0</v>
      </c>
      <c r="J114" s="261"/>
      <c r="K114" s="262">
        <f>ROUND(E114*J114,2)</f>
        <v>0</v>
      </c>
      <c r="L114" s="262">
        <v>21</v>
      </c>
      <c r="M114" s="262">
        <f>G114*(1+L114/100)</f>
        <v>0</v>
      </c>
      <c r="N114" s="260">
        <v>5.5999999999999995E-4</v>
      </c>
      <c r="O114" s="260">
        <f>ROUND(E114*N114,2)</f>
        <v>0</v>
      </c>
      <c r="P114" s="260">
        <v>0</v>
      </c>
      <c r="Q114" s="260">
        <f>ROUND(E114*P114,2)</f>
        <v>0</v>
      </c>
      <c r="R114" s="262" t="s">
        <v>2893</v>
      </c>
      <c r="S114" s="262" t="s">
        <v>258</v>
      </c>
      <c r="T114" s="263" t="s">
        <v>258</v>
      </c>
      <c r="U114" s="223">
        <v>0.26900000000000002</v>
      </c>
      <c r="V114" s="223">
        <f>ROUND(E114*U114,2)</f>
        <v>0.54</v>
      </c>
      <c r="W114" s="223"/>
      <c r="X114" s="223" t="s">
        <v>297</v>
      </c>
      <c r="Y114" s="223" t="s">
        <v>261</v>
      </c>
      <c r="Z114" s="212"/>
      <c r="AA114" s="212"/>
      <c r="AB114" s="212"/>
      <c r="AC114" s="212"/>
      <c r="AD114" s="212"/>
      <c r="AE114" s="212"/>
      <c r="AF114" s="212"/>
      <c r="AG114" s="212" t="s">
        <v>298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77</v>
      </c>
      <c r="B115" s="258" t="s">
        <v>3485</v>
      </c>
      <c r="C115" s="268" t="s">
        <v>3486</v>
      </c>
      <c r="D115" s="259" t="s">
        <v>368</v>
      </c>
      <c r="E115" s="260">
        <v>2</v>
      </c>
      <c r="F115" s="261"/>
      <c r="G115" s="262">
        <f>ROUND(E115*F115,2)</f>
        <v>0</v>
      </c>
      <c r="H115" s="261"/>
      <c r="I115" s="262">
        <f>ROUND(E115*H115,2)</f>
        <v>0</v>
      </c>
      <c r="J115" s="261"/>
      <c r="K115" s="262">
        <f>ROUND(E115*J115,2)</f>
        <v>0</v>
      </c>
      <c r="L115" s="262">
        <v>21</v>
      </c>
      <c r="M115" s="262">
        <f>G115*(1+L115/100)</f>
        <v>0</v>
      </c>
      <c r="N115" s="260">
        <v>5.2999999999999998E-4</v>
      </c>
      <c r="O115" s="260">
        <f>ROUND(E115*N115,2)</f>
        <v>0</v>
      </c>
      <c r="P115" s="260">
        <v>0</v>
      </c>
      <c r="Q115" s="260">
        <f>ROUND(E115*P115,2)</f>
        <v>0</v>
      </c>
      <c r="R115" s="262" t="s">
        <v>2893</v>
      </c>
      <c r="S115" s="262" t="s">
        <v>258</v>
      </c>
      <c r="T115" s="263" t="s">
        <v>258</v>
      </c>
      <c r="U115" s="223">
        <v>0.38100000000000001</v>
      </c>
      <c r="V115" s="223">
        <f>ROUND(E115*U115,2)</f>
        <v>0.76</v>
      </c>
      <c r="W115" s="223"/>
      <c r="X115" s="223" t="s">
        <v>297</v>
      </c>
      <c r="Y115" s="223" t="s">
        <v>261</v>
      </c>
      <c r="Z115" s="212"/>
      <c r="AA115" s="212"/>
      <c r="AB115" s="212"/>
      <c r="AC115" s="212"/>
      <c r="AD115" s="212"/>
      <c r="AE115" s="212"/>
      <c r="AF115" s="212"/>
      <c r="AG115" s="212" t="s">
        <v>298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78</v>
      </c>
      <c r="B116" s="258" t="s">
        <v>3487</v>
      </c>
      <c r="C116" s="268" t="s">
        <v>3488</v>
      </c>
      <c r="D116" s="259" t="s">
        <v>368</v>
      </c>
      <c r="E116" s="260">
        <v>2</v>
      </c>
      <c r="F116" s="261"/>
      <c r="G116" s="262">
        <f>ROUND(E116*F116,2)</f>
        <v>0</v>
      </c>
      <c r="H116" s="261"/>
      <c r="I116" s="262">
        <f>ROUND(E116*H116,2)</f>
        <v>0</v>
      </c>
      <c r="J116" s="261"/>
      <c r="K116" s="262">
        <f>ROUND(E116*J116,2)</f>
        <v>0</v>
      </c>
      <c r="L116" s="262">
        <v>21</v>
      </c>
      <c r="M116" s="262">
        <f>G116*(1+L116/100)</f>
        <v>0</v>
      </c>
      <c r="N116" s="260">
        <v>2.5699999999999998E-3</v>
      </c>
      <c r="O116" s="260">
        <f>ROUND(E116*N116,2)</f>
        <v>0.01</v>
      </c>
      <c r="P116" s="260">
        <v>0</v>
      </c>
      <c r="Q116" s="260">
        <f>ROUND(E116*P116,2)</f>
        <v>0</v>
      </c>
      <c r="R116" s="262" t="s">
        <v>2893</v>
      </c>
      <c r="S116" s="262" t="s">
        <v>258</v>
      </c>
      <c r="T116" s="263" t="s">
        <v>258</v>
      </c>
      <c r="U116" s="223">
        <v>0.433</v>
      </c>
      <c r="V116" s="223">
        <f>ROUND(E116*U116,2)</f>
        <v>0.87</v>
      </c>
      <c r="W116" s="223"/>
      <c r="X116" s="223" t="s">
        <v>297</v>
      </c>
      <c r="Y116" s="223" t="s">
        <v>261</v>
      </c>
      <c r="Z116" s="212"/>
      <c r="AA116" s="212"/>
      <c r="AB116" s="212"/>
      <c r="AC116" s="212"/>
      <c r="AD116" s="212"/>
      <c r="AE116" s="212"/>
      <c r="AF116" s="212"/>
      <c r="AG116" s="212" t="s">
        <v>298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57">
        <v>79</v>
      </c>
      <c r="B117" s="258" t="s">
        <v>3489</v>
      </c>
      <c r="C117" s="268" t="s">
        <v>3490</v>
      </c>
      <c r="D117" s="259" t="s">
        <v>368</v>
      </c>
      <c r="E117" s="260">
        <v>2</v>
      </c>
      <c r="F117" s="261"/>
      <c r="G117" s="262">
        <f>ROUND(E117*F117,2)</f>
        <v>0</v>
      </c>
      <c r="H117" s="261"/>
      <c r="I117" s="262">
        <f>ROUND(E117*H117,2)</f>
        <v>0</v>
      </c>
      <c r="J117" s="261"/>
      <c r="K117" s="262">
        <f>ROUND(E117*J117,2)</f>
        <v>0</v>
      </c>
      <c r="L117" s="262">
        <v>21</v>
      </c>
      <c r="M117" s="262">
        <f>G117*(1+L117/100)</f>
        <v>0</v>
      </c>
      <c r="N117" s="260">
        <v>4.8000000000000001E-4</v>
      </c>
      <c r="O117" s="260">
        <f>ROUND(E117*N117,2)</f>
        <v>0</v>
      </c>
      <c r="P117" s="260">
        <v>0</v>
      </c>
      <c r="Q117" s="260">
        <f>ROUND(E117*P117,2)</f>
        <v>0</v>
      </c>
      <c r="R117" s="262" t="s">
        <v>461</v>
      </c>
      <c r="S117" s="262" t="s">
        <v>258</v>
      </c>
      <c r="T117" s="263" t="s">
        <v>258</v>
      </c>
      <c r="U117" s="223">
        <v>0</v>
      </c>
      <c r="V117" s="223">
        <f>ROUND(E117*U117,2)</f>
        <v>0</v>
      </c>
      <c r="W117" s="223"/>
      <c r="X117" s="223" t="s">
        <v>462</v>
      </c>
      <c r="Y117" s="223" t="s">
        <v>261</v>
      </c>
      <c r="Z117" s="212"/>
      <c r="AA117" s="212"/>
      <c r="AB117" s="212"/>
      <c r="AC117" s="212"/>
      <c r="AD117" s="212"/>
      <c r="AE117" s="212"/>
      <c r="AF117" s="212"/>
      <c r="AG117" s="212" t="s">
        <v>463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5">
        <v>80</v>
      </c>
      <c r="B118" s="236" t="s">
        <v>3491</v>
      </c>
      <c r="C118" s="245" t="s">
        <v>3492</v>
      </c>
      <c r="D118" s="237" t="s">
        <v>368</v>
      </c>
      <c r="E118" s="238">
        <v>1</v>
      </c>
      <c r="F118" s="239"/>
      <c r="G118" s="240">
        <f>ROUND(E118*F118,2)</f>
        <v>0</v>
      </c>
      <c r="H118" s="239"/>
      <c r="I118" s="240">
        <f>ROUND(E118*H118,2)</f>
        <v>0</v>
      </c>
      <c r="J118" s="239"/>
      <c r="K118" s="240">
        <f>ROUND(E118*J118,2)</f>
        <v>0</v>
      </c>
      <c r="L118" s="240">
        <v>21</v>
      </c>
      <c r="M118" s="240">
        <f>G118*(1+L118/100)</f>
        <v>0</v>
      </c>
      <c r="N118" s="238">
        <v>6.9999999999999999E-4</v>
      </c>
      <c r="O118" s="238">
        <f>ROUND(E118*N118,2)</f>
        <v>0</v>
      </c>
      <c r="P118" s="238">
        <v>0</v>
      </c>
      <c r="Q118" s="238">
        <f>ROUND(E118*P118,2)</f>
        <v>0</v>
      </c>
      <c r="R118" s="240" t="s">
        <v>461</v>
      </c>
      <c r="S118" s="240" t="s">
        <v>258</v>
      </c>
      <c r="T118" s="241" t="s">
        <v>258</v>
      </c>
      <c r="U118" s="223">
        <v>0</v>
      </c>
      <c r="V118" s="223">
        <f>ROUND(E118*U118,2)</f>
        <v>0</v>
      </c>
      <c r="W118" s="223"/>
      <c r="X118" s="223" t="s">
        <v>462</v>
      </c>
      <c r="Y118" s="223" t="s">
        <v>261</v>
      </c>
      <c r="Z118" s="212"/>
      <c r="AA118" s="212"/>
      <c r="AB118" s="212"/>
      <c r="AC118" s="212"/>
      <c r="AD118" s="212"/>
      <c r="AE118" s="212"/>
      <c r="AF118" s="212"/>
      <c r="AG118" s="212" t="s">
        <v>463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7" t="s">
        <v>3493</v>
      </c>
      <c r="D119" s="225"/>
      <c r="E119" s="226">
        <v>1</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289</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81</v>
      </c>
      <c r="B120" s="258" t="s">
        <v>3494</v>
      </c>
      <c r="C120" s="268" t="s">
        <v>3495</v>
      </c>
      <c r="D120" s="259" t="s">
        <v>404</v>
      </c>
      <c r="E120" s="260">
        <v>5.1499999999999997E-2</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t="s">
        <v>2893</v>
      </c>
      <c r="S120" s="262" t="s">
        <v>258</v>
      </c>
      <c r="T120" s="263" t="s">
        <v>258</v>
      </c>
      <c r="U120" s="223">
        <v>2.351</v>
      </c>
      <c r="V120" s="223">
        <f>ROUND(E120*U120,2)</f>
        <v>0.12</v>
      </c>
      <c r="W120" s="223"/>
      <c r="X120" s="223" t="s">
        <v>1580</v>
      </c>
      <c r="Y120" s="223" t="s">
        <v>261</v>
      </c>
      <c r="Z120" s="212"/>
      <c r="AA120" s="212"/>
      <c r="AB120" s="212"/>
      <c r="AC120" s="212"/>
      <c r="AD120" s="212"/>
      <c r="AE120" s="212"/>
      <c r="AF120" s="212"/>
      <c r="AG120" s="212" t="s">
        <v>1581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8" t="s">
        <v>253</v>
      </c>
      <c r="B121" s="229" t="s">
        <v>179</v>
      </c>
      <c r="C121" s="244" t="s">
        <v>180</v>
      </c>
      <c r="D121" s="230"/>
      <c r="E121" s="231"/>
      <c r="F121" s="232"/>
      <c r="G121" s="232">
        <f>SUMIF(AG122:AG147,"&lt;&gt;NOR",G122:G147)</f>
        <v>0</v>
      </c>
      <c r="H121" s="232"/>
      <c r="I121" s="232">
        <f>SUM(I122:I147)</f>
        <v>0</v>
      </c>
      <c r="J121" s="232"/>
      <c r="K121" s="232">
        <f>SUM(K122:K147)</f>
        <v>0</v>
      </c>
      <c r="L121" s="232"/>
      <c r="M121" s="232">
        <f>SUM(M122:M147)</f>
        <v>0</v>
      </c>
      <c r="N121" s="231"/>
      <c r="O121" s="231">
        <f>SUM(O122:O147)</f>
        <v>1.48</v>
      </c>
      <c r="P121" s="231"/>
      <c r="Q121" s="231">
        <f>SUM(Q122:Q147)</f>
        <v>0</v>
      </c>
      <c r="R121" s="232"/>
      <c r="S121" s="232"/>
      <c r="T121" s="233"/>
      <c r="U121" s="227"/>
      <c r="V121" s="227">
        <f>SUM(V122:V147)</f>
        <v>69.37</v>
      </c>
      <c r="W121" s="227"/>
      <c r="X121" s="227"/>
      <c r="Y121" s="227"/>
      <c r="AG121" t="s">
        <v>254</v>
      </c>
    </row>
    <row r="122" spans="1:60" outlineLevel="1" x14ac:dyDescent="0.2">
      <c r="A122" s="235">
        <v>82</v>
      </c>
      <c r="B122" s="236" t="s">
        <v>3496</v>
      </c>
      <c r="C122" s="245" t="s">
        <v>3497</v>
      </c>
      <c r="D122" s="237" t="s">
        <v>368</v>
      </c>
      <c r="E122" s="238">
        <v>5</v>
      </c>
      <c r="F122" s="239"/>
      <c r="G122" s="240">
        <f>ROUND(E122*F122,2)</f>
        <v>0</v>
      </c>
      <c r="H122" s="239"/>
      <c r="I122" s="240">
        <f>ROUND(E122*H122,2)</f>
        <v>0</v>
      </c>
      <c r="J122" s="239"/>
      <c r="K122" s="240">
        <f>ROUND(E122*J122,2)</f>
        <v>0</v>
      </c>
      <c r="L122" s="240">
        <v>21</v>
      </c>
      <c r="M122" s="240">
        <f>G122*(1+L122/100)</f>
        <v>0</v>
      </c>
      <c r="N122" s="238">
        <v>0</v>
      </c>
      <c r="O122" s="238">
        <f>ROUND(E122*N122,2)</f>
        <v>0</v>
      </c>
      <c r="P122" s="238">
        <v>0</v>
      </c>
      <c r="Q122" s="238">
        <f>ROUND(E122*P122,2)</f>
        <v>0</v>
      </c>
      <c r="R122" s="240" t="s">
        <v>2893</v>
      </c>
      <c r="S122" s="240" t="s">
        <v>258</v>
      </c>
      <c r="T122" s="241" t="s">
        <v>258</v>
      </c>
      <c r="U122" s="223">
        <v>0.33500000000000002</v>
      </c>
      <c r="V122" s="223">
        <f>ROUND(E122*U122,2)</f>
        <v>1.68</v>
      </c>
      <c r="W122" s="223"/>
      <c r="X122" s="223" t="s">
        <v>297</v>
      </c>
      <c r="Y122" s="223" t="s">
        <v>261</v>
      </c>
      <c r="Z122" s="212"/>
      <c r="AA122" s="212"/>
      <c r="AB122" s="212"/>
      <c r="AC122" s="212"/>
      <c r="AD122" s="212"/>
      <c r="AE122" s="212"/>
      <c r="AF122" s="212"/>
      <c r="AG122" s="212" t="s">
        <v>298</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7" t="s">
        <v>3498</v>
      </c>
      <c r="D123" s="225"/>
      <c r="E123" s="226">
        <v>5</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289</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5">
        <v>83</v>
      </c>
      <c r="B124" s="236" t="s">
        <v>3499</v>
      </c>
      <c r="C124" s="245" t="s">
        <v>3500</v>
      </c>
      <c r="D124" s="237" t="s">
        <v>368</v>
      </c>
      <c r="E124" s="238">
        <v>29</v>
      </c>
      <c r="F124" s="239"/>
      <c r="G124" s="240">
        <f>ROUND(E124*F124,2)</f>
        <v>0</v>
      </c>
      <c r="H124" s="239"/>
      <c r="I124" s="240">
        <f>ROUND(E124*H124,2)</f>
        <v>0</v>
      </c>
      <c r="J124" s="239"/>
      <c r="K124" s="240">
        <f>ROUND(E124*J124,2)</f>
        <v>0</v>
      </c>
      <c r="L124" s="240">
        <v>21</v>
      </c>
      <c r="M124" s="240">
        <f>G124*(1+L124/100)</f>
        <v>0</v>
      </c>
      <c r="N124" s="238">
        <v>0</v>
      </c>
      <c r="O124" s="238">
        <f>ROUND(E124*N124,2)</f>
        <v>0</v>
      </c>
      <c r="P124" s="238">
        <v>0</v>
      </c>
      <c r="Q124" s="238">
        <f>ROUND(E124*P124,2)</f>
        <v>0</v>
      </c>
      <c r="R124" s="240" t="s">
        <v>2893</v>
      </c>
      <c r="S124" s="240" t="s">
        <v>258</v>
      </c>
      <c r="T124" s="241" t="s">
        <v>258</v>
      </c>
      <c r="U124" s="223">
        <v>0.61699999999999999</v>
      </c>
      <c r="V124" s="223">
        <f>ROUND(E124*U124,2)</f>
        <v>17.89</v>
      </c>
      <c r="W124" s="223"/>
      <c r="X124" s="223" t="s">
        <v>297</v>
      </c>
      <c r="Y124" s="223" t="s">
        <v>261</v>
      </c>
      <c r="Z124" s="212"/>
      <c r="AA124" s="212"/>
      <c r="AB124" s="212"/>
      <c r="AC124" s="212"/>
      <c r="AD124" s="212"/>
      <c r="AE124" s="212"/>
      <c r="AF124" s="212"/>
      <c r="AG124" s="212" t="s">
        <v>298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7" t="s">
        <v>3501</v>
      </c>
      <c r="D125" s="225"/>
      <c r="E125" s="226">
        <v>29</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289</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5">
        <v>84</v>
      </c>
      <c r="B126" s="236" t="s">
        <v>3502</v>
      </c>
      <c r="C126" s="245" t="s">
        <v>3503</v>
      </c>
      <c r="D126" s="237" t="s">
        <v>368</v>
      </c>
      <c r="E126" s="238">
        <v>9</v>
      </c>
      <c r="F126" s="239"/>
      <c r="G126" s="240">
        <f>ROUND(E126*F126,2)</f>
        <v>0</v>
      </c>
      <c r="H126" s="239"/>
      <c r="I126" s="240">
        <f>ROUND(E126*H126,2)</f>
        <v>0</v>
      </c>
      <c r="J126" s="239"/>
      <c r="K126" s="240">
        <f>ROUND(E126*J126,2)</f>
        <v>0</v>
      </c>
      <c r="L126" s="240">
        <v>21</v>
      </c>
      <c r="M126" s="240">
        <f>G126*(1+L126/100)</f>
        <v>0</v>
      </c>
      <c r="N126" s="238">
        <v>0</v>
      </c>
      <c r="O126" s="238">
        <f>ROUND(E126*N126,2)</f>
        <v>0</v>
      </c>
      <c r="P126" s="238">
        <v>0</v>
      </c>
      <c r="Q126" s="238">
        <f>ROUND(E126*P126,2)</f>
        <v>0</v>
      </c>
      <c r="R126" s="240" t="s">
        <v>2893</v>
      </c>
      <c r="S126" s="240" t="s">
        <v>258</v>
      </c>
      <c r="T126" s="241" t="s">
        <v>258</v>
      </c>
      <c r="U126" s="223">
        <v>0.92900000000000005</v>
      </c>
      <c r="V126" s="223">
        <f>ROUND(E126*U126,2)</f>
        <v>8.36</v>
      </c>
      <c r="W126" s="223"/>
      <c r="X126" s="223" t="s">
        <v>297</v>
      </c>
      <c r="Y126" s="223" t="s">
        <v>261</v>
      </c>
      <c r="Z126" s="212"/>
      <c r="AA126" s="212"/>
      <c r="AB126" s="212"/>
      <c r="AC126" s="212"/>
      <c r="AD126" s="212"/>
      <c r="AE126" s="212"/>
      <c r="AF126" s="212"/>
      <c r="AG126" s="212" t="s">
        <v>298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7" t="s">
        <v>3504</v>
      </c>
      <c r="D127" s="225"/>
      <c r="E127" s="226">
        <v>9</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289</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5">
        <v>85</v>
      </c>
      <c r="B128" s="236" t="s">
        <v>3505</v>
      </c>
      <c r="C128" s="245" t="s">
        <v>3506</v>
      </c>
      <c r="D128" s="237" t="s">
        <v>368</v>
      </c>
      <c r="E128" s="238">
        <v>42</v>
      </c>
      <c r="F128" s="239"/>
      <c r="G128" s="240">
        <f>ROUND(E128*F128,2)</f>
        <v>0</v>
      </c>
      <c r="H128" s="239"/>
      <c r="I128" s="240">
        <f>ROUND(E128*H128,2)</f>
        <v>0</v>
      </c>
      <c r="J128" s="239"/>
      <c r="K128" s="240">
        <f>ROUND(E128*J128,2)</f>
        <v>0</v>
      </c>
      <c r="L128" s="240">
        <v>21</v>
      </c>
      <c r="M128" s="240">
        <f>G128*(1+L128/100)</f>
        <v>0</v>
      </c>
      <c r="N128" s="238">
        <v>0</v>
      </c>
      <c r="O128" s="238">
        <f>ROUND(E128*N128,2)</f>
        <v>0</v>
      </c>
      <c r="P128" s="238">
        <v>0</v>
      </c>
      <c r="Q128" s="238">
        <f>ROUND(E128*P128,2)</f>
        <v>0</v>
      </c>
      <c r="R128" s="240" t="s">
        <v>2893</v>
      </c>
      <c r="S128" s="240" t="s">
        <v>258</v>
      </c>
      <c r="T128" s="241" t="s">
        <v>258</v>
      </c>
      <c r="U128" s="223">
        <v>0.86799999999999999</v>
      </c>
      <c r="V128" s="223">
        <f>ROUND(E128*U128,2)</f>
        <v>36.46</v>
      </c>
      <c r="W128" s="223"/>
      <c r="X128" s="223" t="s">
        <v>297</v>
      </c>
      <c r="Y128" s="223" t="s">
        <v>261</v>
      </c>
      <c r="Z128" s="212"/>
      <c r="AA128" s="212"/>
      <c r="AB128" s="212"/>
      <c r="AC128" s="212"/>
      <c r="AD128" s="212"/>
      <c r="AE128" s="212"/>
      <c r="AF128" s="212"/>
      <c r="AG128" s="212" t="s">
        <v>298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7" t="s">
        <v>3507</v>
      </c>
      <c r="D129" s="225"/>
      <c r="E129" s="226">
        <v>42</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289</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57">
        <v>86</v>
      </c>
      <c r="B130" s="258" t="s">
        <v>3508</v>
      </c>
      <c r="C130" s="268" t="s">
        <v>3509</v>
      </c>
      <c r="D130" s="259" t="s">
        <v>368</v>
      </c>
      <c r="E130" s="260">
        <v>1</v>
      </c>
      <c r="F130" s="261"/>
      <c r="G130" s="262">
        <f>ROUND(E130*F130,2)</f>
        <v>0</v>
      </c>
      <c r="H130" s="261"/>
      <c r="I130" s="262">
        <f>ROUND(E130*H130,2)</f>
        <v>0</v>
      </c>
      <c r="J130" s="261"/>
      <c r="K130" s="262">
        <f>ROUND(E130*J130,2)</f>
        <v>0</v>
      </c>
      <c r="L130" s="262">
        <v>21</v>
      </c>
      <c r="M130" s="262">
        <f>G130*(1+L130/100)</f>
        <v>0</v>
      </c>
      <c r="N130" s="260">
        <v>0</v>
      </c>
      <c r="O130" s="260">
        <f>ROUND(E130*N130,2)</f>
        <v>0</v>
      </c>
      <c r="P130" s="260">
        <v>0</v>
      </c>
      <c r="Q130" s="260">
        <f>ROUND(E130*P130,2)</f>
        <v>0</v>
      </c>
      <c r="R130" s="262" t="s">
        <v>2893</v>
      </c>
      <c r="S130" s="262" t="s">
        <v>258</v>
      </c>
      <c r="T130" s="263" t="s">
        <v>258</v>
      </c>
      <c r="U130" s="223">
        <v>1.0009999999999999</v>
      </c>
      <c r="V130" s="223">
        <f>ROUND(E130*U130,2)</f>
        <v>1</v>
      </c>
      <c r="W130" s="223"/>
      <c r="X130" s="223" t="s">
        <v>297</v>
      </c>
      <c r="Y130" s="223" t="s">
        <v>261</v>
      </c>
      <c r="Z130" s="212"/>
      <c r="AA130" s="212"/>
      <c r="AB130" s="212"/>
      <c r="AC130" s="212"/>
      <c r="AD130" s="212"/>
      <c r="AE130" s="212"/>
      <c r="AF130" s="212"/>
      <c r="AG130" s="212" t="s">
        <v>298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33.75" outlineLevel="1" x14ac:dyDescent="0.2">
      <c r="A131" s="257">
        <v>87</v>
      </c>
      <c r="B131" s="258" t="s">
        <v>3510</v>
      </c>
      <c r="C131" s="268" t="s">
        <v>3511</v>
      </c>
      <c r="D131" s="259" t="s">
        <v>368</v>
      </c>
      <c r="E131" s="260">
        <v>3</v>
      </c>
      <c r="F131" s="261"/>
      <c r="G131" s="262">
        <f>ROUND(E131*F131,2)</f>
        <v>0</v>
      </c>
      <c r="H131" s="261"/>
      <c r="I131" s="262">
        <f>ROUND(E131*H131,2)</f>
        <v>0</v>
      </c>
      <c r="J131" s="261"/>
      <c r="K131" s="262">
        <f>ROUND(E131*J131,2)</f>
        <v>0</v>
      </c>
      <c r="L131" s="262">
        <v>21</v>
      </c>
      <c r="M131" s="262">
        <f>G131*(1+L131/100)</f>
        <v>0</v>
      </c>
      <c r="N131" s="260">
        <v>8.6400000000000001E-3</v>
      </c>
      <c r="O131" s="260">
        <f>ROUND(E131*N131,2)</f>
        <v>0.03</v>
      </c>
      <c r="P131" s="260">
        <v>0</v>
      </c>
      <c r="Q131" s="260">
        <f>ROUND(E131*P131,2)</f>
        <v>0</v>
      </c>
      <c r="R131" s="262" t="s">
        <v>461</v>
      </c>
      <c r="S131" s="262" t="s">
        <v>258</v>
      </c>
      <c r="T131" s="263" t="s">
        <v>258</v>
      </c>
      <c r="U131" s="223">
        <v>0</v>
      </c>
      <c r="V131" s="223">
        <f>ROUND(E131*U131,2)</f>
        <v>0</v>
      </c>
      <c r="W131" s="223"/>
      <c r="X131" s="223" t="s">
        <v>462</v>
      </c>
      <c r="Y131" s="223" t="s">
        <v>261</v>
      </c>
      <c r="Z131" s="212"/>
      <c r="AA131" s="212"/>
      <c r="AB131" s="212"/>
      <c r="AC131" s="212"/>
      <c r="AD131" s="212"/>
      <c r="AE131" s="212"/>
      <c r="AF131" s="212"/>
      <c r="AG131" s="212" t="s">
        <v>463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33.75" outlineLevel="1" x14ac:dyDescent="0.2">
      <c r="A132" s="257">
        <v>88</v>
      </c>
      <c r="B132" s="258" t="s">
        <v>3512</v>
      </c>
      <c r="C132" s="268" t="s">
        <v>3513</v>
      </c>
      <c r="D132" s="259" t="s">
        <v>368</v>
      </c>
      <c r="E132" s="260">
        <v>2</v>
      </c>
      <c r="F132" s="261"/>
      <c r="G132" s="262">
        <f>ROUND(E132*F132,2)</f>
        <v>0</v>
      </c>
      <c r="H132" s="261"/>
      <c r="I132" s="262">
        <f>ROUND(E132*H132,2)</f>
        <v>0</v>
      </c>
      <c r="J132" s="261"/>
      <c r="K132" s="262">
        <f>ROUND(E132*J132,2)</f>
        <v>0</v>
      </c>
      <c r="L132" s="262">
        <v>21</v>
      </c>
      <c r="M132" s="262">
        <f>G132*(1+L132/100)</f>
        <v>0</v>
      </c>
      <c r="N132" s="260">
        <v>1.2959999999999999E-2</v>
      </c>
      <c r="O132" s="260">
        <f>ROUND(E132*N132,2)</f>
        <v>0.03</v>
      </c>
      <c r="P132" s="260">
        <v>0</v>
      </c>
      <c r="Q132" s="260">
        <f>ROUND(E132*P132,2)</f>
        <v>0</v>
      </c>
      <c r="R132" s="262" t="s">
        <v>461</v>
      </c>
      <c r="S132" s="262" t="s">
        <v>258</v>
      </c>
      <c r="T132" s="263" t="s">
        <v>258</v>
      </c>
      <c r="U132" s="223">
        <v>0</v>
      </c>
      <c r="V132" s="223">
        <f>ROUND(E132*U132,2)</f>
        <v>0</v>
      </c>
      <c r="W132" s="223"/>
      <c r="X132" s="223" t="s">
        <v>462</v>
      </c>
      <c r="Y132" s="223" t="s">
        <v>261</v>
      </c>
      <c r="Z132" s="212"/>
      <c r="AA132" s="212"/>
      <c r="AB132" s="212"/>
      <c r="AC132" s="212"/>
      <c r="AD132" s="212"/>
      <c r="AE132" s="212"/>
      <c r="AF132" s="212"/>
      <c r="AG132" s="212" t="s">
        <v>463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33.75" outlineLevel="1" x14ac:dyDescent="0.2">
      <c r="A133" s="257">
        <v>89</v>
      </c>
      <c r="B133" s="258" t="s">
        <v>3514</v>
      </c>
      <c r="C133" s="268" t="s">
        <v>3515</v>
      </c>
      <c r="D133" s="259" t="s">
        <v>368</v>
      </c>
      <c r="E133" s="260">
        <v>5</v>
      </c>
      <c r="F133" s="261"/>
      <c r="G133" s="262">
        <f>ROUND(E133*F133,2)</f>
        <v>0</v>
      </c>
      <c r="H133" s="261"/>
      <c r="I133" s="262">
        <f>ROUND(E133*H133,2)</f>
        <v>0</v>
      </c>
      <c r="J133" s="261"/>
      <c r="K133" s="262">
        <f>ROUND(E133*J133,2)</f>
        <v>0</v>
      </c>
      <c r="L133" s="262">
        <v>21</v>
      </c>
      <c r="M133" s="262">
        <f>G133*(1+L133/100)</f>
        <v>0</v>
      </c>
      <c r="N133" s="260">
        <v>1.8149999999999999E-2</v>
      </c>
      <c r="O133" s="260">
        <f>ROUND(E133*N133,2)</f>
        <v>0.09</v>
      </c>
      <c r="P133" s="260">
        <v>0</v>
      </c>
      <c r="Q133" s="260">
        <f>ROUND(E133*P133,2)</f>
        <v>0</v>
      </c>
      <c r="R133" s="262" t="s">
        <v>461</v>
      </c>
      <c r="S133" s="262" t="s">
        <v>258</v>
      </c>
      <c r="T133" s="263" t="s">
        <v>258</v>
      </c>
      <c r="U133" s="223">
        <v>0</v>
      </c>
      <c r="V133" s="223">
        <f>ROUND(E133*U133,2)</f>
        <v>0</v>
      </c>
      <c r="W133" s="223"/>
      <c r="X133" s="223" t="s">
        <v>462</v>
      </c>
      <c r="Y133" s="223" t="s">
        <v>261</v>
      </c>
      <c r="Z133" s="212"/>
      <c r="AA133" s="212"/>
      <c r="AB133" s="212"/>
      <c r="AC133" s="212"/>
      <c r="AD133" s="212"/>
      <c r="AE133" s="212"/>
      <c r="AF133" s="212"/>
      <c r="AG133" s="212" t="s">
        <v>463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1" x14ac:dyDescent="0.2">
      <c r="A134" s="257">
        <v>90</v>
      </c>
      <c r="B134" s="258" t="s">
        <v>3516</v>
      </c>
      <c r="C134" s="268" t="s">
        <v>3517</v>
      </c>
      <c r="D134" s="259" t="s">
        <v>368</v>
      </c>
      <c r="E134" s="260">
        <v>3</v>
      </c>
      <c r="F134" s="261"/>
      <c r="G134" s="262">
        <f>ROUND(E134*F134,2)</f>
        <v>0</v>
      </c>
      <c r="H134" s="261"/>
      <c r="I134" s="262">
        <f>ROUND(E134*H134,2)</f>
        <v>0</v>
      </c>
      <c r="J134" s="261"/>
      <c r="K134" s="262">
        <f>ROUND(E134*J134,2)</f>
        <v>0</v>
      </c>
      <c r="L134" s="262">
        <v>21</v>
      </c>
      <c r="M134" s="262">
        <f>G134*(1+L134/100)</f>
        <v>0</v>
      </c>
      <c r="N134" s="260">
        <v>2.1780000000000001E-2</v>
      </c>
      <c r="O134" s="260">
        <f>ROUND(E134*N134,2)</f>
        <v>7.0000000000000007E-2</v>
      </c>
      <c r="P134" s="260">
        <v>0</v>
      </c>
      <c r="Q134" s="260">
        <f>ROUND(E134*P134,2)</f>
        <v>0</v>
      </c>
      <c r="R134" s="262" t="s">
        <v>461</v>
      </c>
      <c r="S134" s="262" t="s">
        <v>258</v>
      </c>
      <c r="T134" s="263" t="s">
        <v>258</v>
      </c>
      <c r="U134" s="223">
        <v>0</v>
      </c>
      <c r="V134" s="223">
        <f>ROUND(E134*U134,2)</f>
        <v>0</v>
      </c>
      <c r="W134" s="223"/>
      <c r="X134" s="223" t="s">
        <v>462</v>
      </c>
      <c r="Y134" s="223" t="s">
        <v>261</v>
      </c>
      <c r="Z134" s="212"/>
      <c r="AA134" s="212"/>
      <c r="AB134" s="212"/>
      <c r="AC134" s="212"/>
      <c r="AD134" s="212"/>
      <c r="AE134" s="212"/>
      <c r="AF134" s="212"/>
      <c r="AG134" s="212" t="s">
        <v>463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33.75" outlineLevel="1" x14ac:dyDescent="0.2">
      <c r="A135" s="257">
        <v>91</v>
      </c>
      <c r="B135" s="258" t="s">
        <v>3518</v>
      </c>
      <c r="C135" s="268" t="s">
        <v>3519</v>
      </c>
      <c r="D135" s="259" t="s">
        <v>368</v>
      </c>
      <c r="E135" s="260">
        <v>2</v>
      </c>
      <c r="F135" s="261"/>
      <c r="G135" s="262">
        <f>ROUND(E135*F135,2)</f>
        <v>0</v>
      </c>
      <c r="H135" s="261"/>
      <c r="I135" s="262">
        <f>ROUND(E135*H135,2)</f>
        <v>0</v>
      </c>
      <c r="J135" s="261"/>
      <c r="K135" s="262">
        <f>ROUND(E135*J135,2)</f>
        <v>0</v>
      </c>
      <c r="L135" s="262">
        <v>21</v>
      </c>
      <c r="M135" s="262">
        <f>G135*(1+L135/100)</f>
        <v>0</v>
      </c>
      <c r="N135" s="260">
        <v>2.904E-2</v>
      </c>
      <c r="O135" s="260">
        <f>ROUND(E135*N135,2)</f>
        <v>0.06</v>
      </c>
      <c r="P135" s="260">
        <v>0</v>
      </c>
      <c r="Q135" s="260">
        <f>ROUND(E135*P135,2)</f>
        <v>0</v>
      </c>
      <c r="R135" s="262" t="s">
        <v>461</v>
      </c>
      <c r="S135" s="262" t="s">
        <v>258</v>
      </c>
      <c r="T135" s="263" t="s">
        <v>258</v>
      </c>
      <c r="U135" s="223">
        <v>0</v>
      </c>
      <c r="V135" s="223">
        <f>ROUND(E135*U135,2)</f>
        <v>0</v>
      </c>
      <c r="W135" s="223"/>
      <c r="X135" s="223" t="s">
        <v>462</v>
      </c>
      <c r="Y135" s="223" t="s">
        <v>261</v>
      </c>
      <c r="Z135" s="212"/>
      <c r="AA135" s="212"/>
      <c r="AB135" s="212"/>
      <c r="AC135" s="212"/>
      <c r="AD135" s="212"/>
      <c r="AE135" s="212"/>
      <c r="AF135" s="212"/>
      <c r="AG135" s="212" t="s">
        <v>463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33.75" outlineLevel="1" x14ac:dyDescent="0.2">
      <c r="A136" s="257">
        <v>92</v>
      </c>
      <c r="B136" s="258" t="s">
        <v>3520</v>
      </c>
      <c r="C136" s="268" t="s">
        <v>3521</v>
      </c>
      <c r="D136" s="259" t="s">
        <v>368</v>
      </c>
      <c r="E136" s="260">
        <v>7</v>
      </c>
      <c r="F136" s="261"/>
      <c r="G136" s="262">
        <f>ROUND(E136*F136,2)</f>
        <v>0</v>
      </c>
      <c r="H136" s="261"/>
      <c r="I136" s="262">
        <f>ROUND(E136*H136,2)</f>
        <v>0</v>
      </c>
      <c r="J136" s="261"/>
      <c r="K136" s="262">
        <f>ROUND(E136*J136,2)</f>
        <v>0</v>
      </c>
      <c r="L136" s="262">
        <v>21</v>
      </c>
      <c r="M136" s="262">
        <f>G136*(1+L136/100)</f>
        <v>0</v>
      </c>
      <c r="N136" s="260">
        <v>3.2669999999999998E-2</v>
      </c>
      <c r="O136" s="260">
        <f>ROUND(E136*N136,2)</f>
        <v>0.23</v>
      </c>
      <c r="P136" s="260">
        <v>0</v>
      </c>
      <c r="Q136" s="260">
        <f>ROUND(E136*P136,2)</f>
        <v>0</v>
      </c>
      <c r="R136" s="262" t="s">
        <v>461</v>
      </c>
      <c r="S136" s="262" t="s">
        <v>258</v>
      </c>
      <c r="T136" s="263" t="s">
        <v>258</v>
      </c>
      <c r="U136" s="223">
        <v>0</v>
      </c>
      <c r="V136" s="223">
        <f>ROUND(E136*U136,2)</f>
        <v>0</v>
      </c>
      <c r="W136" s="223"/>
      <c r="X136" s="223" t="s">
        <v>462</v>
      </c>
      <c r="Y136" s="223" t="s">
        <v>261</v>
      </c>
      <c r="Z136" s="212"/>
      <c r="AA136" s="212"/>
      <c r="AB136" s="212"/>
      <c r="AC136" s="212"/>
      <c r="AD136" s="212"/>
      <c r="AE136" s="212"/>
      <c r="AF136" s="212"/>
      <c r="AG136" s="212" t="s">
        <v>463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33.75" outlineLevel="1" x14ac:dyDescent="0.2">
      <c r="A137" s="257">
        <v>93</v>
      </c>
      <c r="B137" s="258" t="s">
        <v>3522</v>
      </c>
      <c r="C137" s="268" t="s">
        <v>3523</v>
      </c>
      <c r="D137" s="259" t="s">
        <v>368</v>
      </c>
      <c r="E137" s="260">
        <v>1</v>
      </c>
      <c r="F137" s="261"/>
      <c r="G137" s="262">
        <f>ROUND(E137*F137,2)</f>
        <v>0</v>
      </c>
      <c r="H137" s="261"/>
      <c r="I137" s="262">
        <f>ROUND(E137*H137,2)</f>
        <v>0</v>
      </c>
      <c r="J137" s="261"/>
      <c r="K137" s="262">
        <f>ROUND(E137*J137,2)</f>
        <v>0</v>
      </c>
      <c r="L137" s="262">
        <v>21</v>
      </c>
      <c r="M137" s="262">
        <f>G137*(1+L137/100)</f>
        <v>0</v>
      </c>
      <c r="N137" s="260">
        <v>3.6299999999999999E-2</v>
      </c>
      <c r="O137" s="260">
        <f>ROUND(E137*N137,2)</f>
        <v>0.04</v>
      </c>
      <c r="P137" s="260">
        <v>0</v>
      </c>
      <c r="Q137" s="260">
        <f>ROUND(E137*P137,2)</f>
        <v>0</v>
      </c>
      <c r="R137" s="262" t="s">
        <v>461</v>
      </c>
      <c r="S137" s="262" t="s">
        <v>258</v>
      </c>
      <c r="T137" s="263" t="s">
        <v>258</v>
      </c>
      <c r="U137" s="223">
        <v>0</v>
      </c>
      <c r="V137" s="223">
        <f>ROUND(E137*U137,2)</f>
        <v>0</v>
      </c>
      <c r="W137" s="223"/>
      <c r="X137" s="223" t="s">
        <v>462</v>
      </c>
      <c r="Y137" s="223" t="s">
        <v>261</v>
      </c>
      <c r="Z137" s="212"/>
      <c r="AA137" s="212"/>
      <c r="AB137" s="212"/>
      <c r="AC137" s="212"/>
      <c r="AD137" s="212"/>
      <c r="AE137" s="212"/>
      <c r="AF137" s="212"/>
      <c r="AG137" s="212" t="s">
        <v>463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33.75" outlineLevel="1" x14ac:dyDescent="0.2">
      <c r="A138" s="257">
        <v>94</v>
      </c>
      <c r="B138" s="258" t="s">
        <v>3524</v>
      </c>
      <c r="C138" s="268" t="s">
        <v>3525</v>
      </c>
      <c r="D138" s="259" t="s">
        <v>368</v>
      </c>
      <c r="E138" s="260">
        <v>1</v>
      </c>
      <c r="F138" s="261"/>
      <c r="G138" s="262">
        <f>ROUND(E138*F138,2)</f>
        <v>0</v>
      </c>
      <c r="H138" s="261"/>
      <c r="I138" s="262">
        <f>ROUND(E138*H138,2)</f>
        <v>0</v>
      </c>
      <c r="J138" s="261"/>
      <c r="K138" s="262">
        <f>ROUND(E138*J138,2)</f>
        <v>0</v>
      </c>
      <c r="L138" s="262">
        <v>21</v>
      </c>
      <c r="M138" s="262">
        <f>G138*(1+L138/100)</f>
        <v>0</v>
      </c>
      <c r="N138" s="260">
        <v>3.993E-2</v>
      </c>
      <c r="O138" s="260">
        <f>ROUND(E138*N138,2)</f>
        <v>0.04</v>
      </c>
      <c r="P138" s="260">
        <v>0</v>
      </c>
      <c r="Q138" s="260">
        <f>ROUND(E138*P138,2)</f>
        <v>0</v>
      </c>
      <c r="R138" s="262" t="s">
        <v>461</v>
      </c>
      <c r="S138" s="262" t="s">
        <v>258</v>
      </c>
      <c r="T138" s="263" t="s">
        <v>258</v>
      </c>
      <c r="U138" s="223">
        <v>0</v>
      </c>
      <c r="V138" s="223">
        <f>ROUND(E138*U138,2)</f>
        <v>0</v>
      </c>
      <c r="W138" s="223"/>
      <c r="X138" s="223" t="s">
        <v>462</v>
      </c>
      <c r="Y138" s="223" t="s">
        <v>261</v>
      </c>
      <c r="Z138" s="212"/>
      <c r="AA138" s="212"/>
      <c r="AB138" s="212"/>
      <c r="AC138" s="212"/>
      <c r="AD138" s="212"/>
      <c r="AE138" s="212"/>
      <c r="AF138" s="212"/>
      <c r="AG138" s="212" t="s">
        <v>463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57">
        <v>95</v>
      </c>
      <c r="B139" s="258" t="s">
        <v>3526</v>
      </c>
      <c r="C139" s="268" t="s">
        <v>3527</v>
      </c>
      <c r="D139" s="259" t="s">
        <v>368</v>
      </c>
      <c r="E139" s="260">
        <v>2</v>
      </c>
      <c r="F139" s="261"/>
      <c r="G139" s="262">
        <f>ROUND(E139*F139,2)</f>
        <v>0</v>
      </c>
      <c r="H139" s="261"/>
      <c r="I139" s="262">
        <f>ROUND(E139*H139,2)</f>
        <v>0</v>
      </c>
      <c r="J139" s="261"/>
      <c r="K139" s="262">
        <f>ROUND(E139*J139,2)</f>
        <v>0</v>
      </c>
      <c r="L139" s="262">
        <v>21</v>
      </c>
      <c r="M139" s="262">
        <f>G139*(1+L139/100)</f>
        <v>0</v>
      </c>
      <c r="N139" s="260">
        <v>5.0819999999999997E-2</v>
      </c>
      <c r="O139" s="260">
        <f>ROUND(E139*N139,2)</f>
        <v>0.1</v>
      </c>
      <c r="P139" s="260">
        <v>0</v>
      </c>
      <c r="Q139" s="260">
        <f>ROUND(E139*P139,2)</f>
        <v>0</v>
      </c>
      <c r="R139" s="262" t="s">
        <v>461</v>
      </c>
      <c r="S139" s="262" t="s">
        <v>258</v>
      </c>
      <c r="T139" s="263" t="s">
        <v>258</v>
      </c>
      <c r="U139" s="223">
        <v>0</v>
      </c>
      <c r="V139" s="223">
        <f>ROUND(E139*U139,2)</f>
        <v>0</v>
      </c>
      <c r="W139" s="223"/>
      <c r="X139" s="223" t="s">
        <v>462</v>
      </c>
      <c r="Y139" s="223" t="s">
        <v>261</v>
      </c>
      <c r="Z139" s="212"/>
      <c r="AA139" s="212"/>
      <c r="AB139" s="212"/>
      <c r="AC139" s="212"/>
      <c r="AD139" s="212"/>
      <c r="AE139" s="212"/>
      <c r="AF139" s="212"/>
      <c r="AG139" s="212" t="s">
        <v>463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1" x14ac:dyDescent="0.2">
      <c r="A140" s="257">
        <v>96</v>
      </c>
      <c r="B140" s="258" t="s">
        <v>3528</v>
      </c>
      <c r="C140" s="268" t="s">
        <v>3529</v>
      </c>
      <c r="D140" s="259" t="s">
        <v>368</v>
      </c>
      <c r="E140" s="260">
        <v>1</v>
      </c>
      <c r="F140" s="261"/>
      <c r="G140" s="262">
        <f>ROUND(E140*F140,2)</f>
        <v>0</v>
      </c>
      <c r="H140" s="261"/>
      <c r="I140" s="262">
        <f>ROUND(E140*H140,2)</f>
        <v>0</v>
      </c>
      <c r="J140" s="261"/>
      <c r="K140" s="262">
        <f>ROUND(E140*J140,2)</f>
        <v>0</v>
      </c>
      <c r="L140" s="262">
        <v>21</v>
      </c>
      <c r="M140" s="262">
        <f>G140*(1+L140/100)</f>
        <v>0</v>
      </c>
      <c r="N140" s="260">
        <v>8.3489999999999995E-2</v>
      </c>
      <c r="O140" s="260">
        <f>ROUND(E140*N140,2)</f>
        <v>0.08</v>
      </c>
      <c r="P140" s="260">
        <v>0</v>
      </c>
      <c r="Q140" s="260">
        <f>ROUND(E140*P140,2)</f>
        <v>0</v>
      </c>
      <c r="R140" s="262" t="s">
        <v>461</v>
      </c>
      <c r="S140" s="262" t="s">
        <v>258</v>
      </c>
      <c r="T140" s="263" t="s">
        <v>258</v>
      </c>
      <c r="U140" s="223">
        <v>0</v>
      </c>
      <c r="V140" s="223">
        <f>ROUND(E140*U140,2)</f>
        <v>0</v>
      </c>
      <c r="W140" s="223"/>
      <c r="X140" s="223" t="s">
        <v>462</v>
      </c>
      <c r="Y140" s="223" t="s">
        <v>261</v>
      </c>
      <c r="Z140" s="212"/>
      <c r="AA140" s="212"/>
      <c r="AB140" s="212"/>
      <c r="AC140" s="212"/>
      <c r="AD140" s="212"/>
      <c r="AE140" s="212"/>
      <c r="AF140" s="212"/>
      <c r="AG140" s="212" t="s">
        <v>463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33.75" outlineLevel="1" x14ac:dyDescent="0.2">
      <c r="A141" s="257">
        <v>97</v>
      </c>
      <c r="B141" s="258" t="s">
        <v>3530</v>
      </c>
      <c r="C141" s="268" t="s">
        <v>3531</v>
      </c>
      <c r="D141" s="259" t="s">
        <v>368</v>
      </c>
      <c r="E141" s="260">
        <v>3</v>
      </c>
      <c r="F141" s="261"/>
      <c r="G141" s="262">
        <f>ROUND(E141*F141,2)</f>
        <v>0</v>
      </c>
      <c r="H141" s="261"/>
      <c r="I141" s="262">
        <f>ROUND(E141*H141,2)</f>
        <v>0</v>
      </c>
      <c r="J141" s="261"/>
      <c r="K141" s="262">
        <f>ROUND(E141*J141,2)</f>
        <v>0</v>
      </c>
      <c r="L141" s="262">
        <v>21</v>
      </c>
      <c r="M141" s="262">
        <f>G141*(1+L141/100)</f>
        <v>0</v>
      </c>
      <c r="N141" s="260">
        <v>3.0329999999999999E-2</v>
      </c>
      <c r="O141" s="260">
        <f>ROUND(E141*N141,2)</f>
        <v>0.09</v>
      </c>
      <c r="P141" s="260">
        <v>0</v>
      </c>
      <c r="Q141" s="260">
        <f>ROUND(E141*P141,2)</f>
        <v>0</v>
      </c>
      <c r="R141" s="262" t="s">
        <v>461</v>
      </c>
      <c r="S141" s="262" t="s">
        <v>258</v>
      </c>
      <c r="T141" s="263" t="s">
        <v>258</v>
      </c>
      <c r="U141" s="223">
        <v>0</v>
      </c>
      <c r="V141" s="223">
        <f>ROUND(E141*U141,2)</f>
        <v>0</v>
      </c>
      <c r="W141" s="223"/>
      <c r="X141" s="223" t="s">
        <v>462</v>
      </c>
      <c r="Y141" s="223" t="s">
        <v>261</v>
      </c>
      <c r="Z141" s="212"/>
      <c r="AA141" s="212"/>
      <c r="AB141" s="212"/>
      <c r="AC141" s="212"/>
      <c r="AD141" s="212"/>
      <c r="AE141" s="212"/>
      <c r="AF141" s="212"/>
      <c r="AG141" s="212" t="s">
        <v>463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1" x14ac:dyDescent="0.2">
      <c r="A142" s="257">
        <v>98</v>
      </c>
      <c r="B142" s="258" t="s">
        <v>3532</v>
      </c>
      <c r="C142" s="268" t="s">
        <v>3533</v>
      </c>
      <c r="D142" s="259" t="s">
        <v>368</v>
      </c>
      <c r="E142" s="260">
        <v>4</v>
      </c>
      <c r="F142" s="261"/>
      <c r="G142" s="262">
        <f>ROUND(E142*F142,2)</f>
        <v>0</v>
      </c>
      <c r="H142" s="261"/>
      <c r="I142" s="262">
        <f>ROUND(E142*H142,2)</f>
        <v>0</v>
      </c>
      <c r="J142" s="261"/>
      <c r="K142" s="262">
        <f>ROUND(E142*J142,2)</f>
        <v>0</v>
      </c>
      <c r="L142" s="262">
        <v>21</v>
      </c>
      <c r="M142" s="262">
        <f>G142*(1+L142/100)</f>
        <v>0</v>
      </c>
      <c r="N142" s="260">
        <v>3.3360000000000001E-2</v>
      </c>
      <c r="O142" s="260">
        <f>ROUND(E142*N142,2)</f>
        <v>0.13</v>
      </c>
      <c r="P142" s="260">
        <v>0</v>
      </c>
      <c r="Q142" s="260">
        <f>ROUND(E142*P142,2)</f>
        <v>0</v>
      </c>
      <c r="R142" s="262" t="s">
        <v>461</v>
      </c>
      <c r="S142" s="262" t="s">
        <v>258</v>
      </c>
      <c r="T142" s="263" t="s">
        <v>258</v>
      </c>
      <c r="U142" s="223">
        <v>0</v>
      </c>
      <c r="V142" s="223">
        <f>ROUND(E142*U142,2)</f>
        <v>0</v>
      </c>
      <c r="W142" s="223"/>
      <c r="X142" s="223" t="s">
        <v>462</v>
      </c>
      <c r="Y142" s="223" t="s">
        <v>261</v>
      </c>
      <c r="Z142" s="212"/>
      <c r="AA142" s="212"/>
      <c r="AB142" s="212"/>
      <c r="AC142" s="212"/>
      <c r="AD142" s="212"/>
      <c r="AE142" s="212"/>
      <c r="AF142" s="212"/>
      <c r="AG142" s="212" t="s">
        <v>463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3.75" outlineLevel="1" x14ac:dyDescent="0.2">
      <c r="A143" s="257">
        <v>99</v>
      </c>
      <c r="B143" s="258" t="s">
        <v>3534</v>
      </c>
      <c r="C143" s="268" t="s">
        <v>3535</v>
      </c>
      <c r="D143" s="259" t="s">
        <v>368</v>
      </c>
      <c r="E143" s="260">
        <v>5</v>
      </c>
      <c r="F143" s="261"/>
      <c r="G143" s="262">
        <f>ROUND(E143*F143,2)</f>
        <v>0</v>
      </c>
      <c r="H143" s="261"/>
      <c r="I143" s="262">
        <f>ROUND(E143*H143,2)</f>
        <v>0</v>
      </c>
      <c r="J143" s="261"/>
      <c r="K143" s="262">
        <f>ROUND(E143*J143,2)</f>
        <v>0</v>
      </c>
      <c r="L143" s="262">
        <v>21</v>
      </c>
      <c r="M143" s="262">
        <f>G143*(1+L143/100)</f>
        <v>0</v>
      </c>
      <c r="N143" s="260">
        <v>5.5100000000000003E-2</v>
      </c>
      <c r="O143" s="260">
        <f>ROUND(E143*N143,2)</f>
        <v>0.28000000000000003</v>
      </c>
      <c r="P143" s="260">
        <v>0</v>
      </c>
      <c r="Q143" s="260">
        <f>ROUND(E143*P143,2)</f>
        <v>0</v>
      </c>
      <c r="R143" s="262" t="s">
        <v>461</v>
      </c>
      <c r="S143" s="262" t="s">
        <v>258</v>
      </c>
      <c r="T143" s="263" t="s">
        <v>258</v>
      </c>
      <c r="U143" s="223">
        <v>0</v>
      </c>
      <c r="V143" s="223">
        <f>ROUND(E143*U143,2)</f>
        <v>0</v>
      </c>
      <c r="W143" s="223"/>
      <c r="X143" s="223" t="s">
        <v>462</v>
      </c>
      <c r="Y143" s="223" t="s">
        <v>261</v>
      </c>
      <c r="Z143" s="212"/>
      <c r="AA143" s="212"/>
      <c r="AB143" s="212"/>
      <c r="AC143" s="212"/>
      <c r="AD143" s="212"/>
      <c r="AE143" s="212"/>
      <c r="AF143" s="212"/>
      <c r="AG143" s="212" t="s">
        <v>463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33.75" outlineLevel="1" x14ac:dyDescent="0.2">
      <c r="A144" s="257">
        <v>100</v>
      </c>
      <c r="B144" s="258" t="s">
        <v>3536</v>
      </c>
      <c r="C144" s="268" t="s">
        <v>3537</v>
      </c>
      <c r="D144" s="259" t="s">
        <v>368</v>
      </c>
      <c r="E144" s="260">
        <v>1</v>
      </c>
      <c r="F144" s="261"/>
      <c r="G144" s="262">
        <f>ROUND(E144*F144,2)</f>
        <v>0</v>
      </c>
      <c r="H144" s="261"/>
      <c r="I144" s="262">
        <f>ROUND(E144*H144,2)</f>
        <v>0</v>
      </c>
      <c r="J144" s="261"/>
      <c r="K144" s="262">
        <f>ROUND(E144*J144,2)</f>
        <v>0</v>
      </c>
      <c r="L144" s="262">
        <v>21</v>
      </c>
      <c r="M144" s="262">
        <f>G144*(1+L144/100)</f>
        <v>0</v>
      </c>
      <c r="N144" s="260">
        <v>4.2250000000000003E-2</v>
      </c>
      <c r="O144" s="260">
        <f>ROUND(E144*N144,2)</f>
        <v>0.04</v>
      </c>
      <c r="P144" s="260">
        <v>0</v>
      </c>
      <c r="Q144" s="260">
        <f>ROUND(E144*P144,2)</f>
        <v>0</v>
      </c>
      <c r="R144" s="262" t="s">
        <v>461</v>
      </c>
      <c r="S144" s="262" t="s">
        <v>258</v>
      </c>
      <c r="T144" s="263" t="s">
        <v>258</v>
      </c>
      <c r="U144" s="223">
        <v>0</v>
      </c>
      <c r="V144" s="223">
        <f>ROUND(E144*U144,2)</f>
        <v>0</v>
      </c>
      <c r="W144" s="223"/>
      <c r="X144" s="223" t="s">
        <v>462</v>
      </c>
      <c r="Y144" s="223" t="s">
        <v>261</v>
      </c>
      <c r="Z144" s="212"/>
      <c r="AA144" s="212"/>
      <c r="AB144" s="212"/>
      <c r="AC144" s="212"/>
      <c r="AD144" s="212"/>
      <c r="AE144" s="212"/>
      <c r="AF144" s="212"/>
      <c r="AG144" s="212" t="s">
        <v>463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33.75" outlineLevel="1" x14ac:dyDescent="0.2">
      <c r="A145" s="257">
        <v>101</v>
      </c>
      <c r="B145" s="258" t="s">
        <v>3538</v>
      </c>
      <c r="C145" s="268" t="s">
        <v>3539</v>
      </c>
      <c r="D145" s="259" t="s">
        <v>368</v>
      </c>
      <c r="E145" s="260">
        <v>1</v>
      </c>
      <c r="F145" s="261"/>
      <c r="G145" s="262">
        <f>ROUND(E145*F145,2)</f>
        <v>0</v>
      </c>
      <c r="H145" s="261"/>
      <c r="I145" s="262">
        <f>ROUND(E145*H145,2)</f>
        <v>0</v>
      </c>
      <c r="J145" s="261"/>
      <c r="K145" s="262">
        <f>ROUND(E145*J145,2)</f>
        <v>0</v>
      </c>
      <c r="L145" s="262">
        <v>21</v>
      </c>
      <c r="M145" s="262">
        <f>G145*(1+L145/100)</f>
        <v>0</v>
      </c>
      <c r="N145" s="260">
        <v>5.0700000000000002E-2</v>
      </c>
      <c r="O145" s="260">
        <f>ROUND(E145*N145,2)</f>
        <v>0.05</v>
      </c>
      <c r="P145" s="260">
        <v>0</v>
      </c>
      <c r="Q145" s="260">
        <f>ROUND(E145*P145,2)</f>
        <v>0</v>
      </c>
      <c r="R145" s="262" t="s">
        <v>461</v>
      </c>
      <c r="S145" s="262" t="s">
        <v>258</v>
      </c>
      <c r="T145" s="263" t="s">
        <v>258</v>
      </c>
      <c r="U145" s="223">
        <v>0</v>
      </c>
      <c r="V145" s="223">
        <f>ROUND(E145*U145,2)</f>
        <v>0</v>
      </c>
      <c r="W145" s="223"/>
      <c r="X145" s="223" t="s">
        <v>462</v>
      </c>
      <c r="Y145" s="223" t="s">
        <v>261</v>
      </c>
      <c r="Z145" s="212"/>
      <c r="AA145" s="212"/>
      <c r="AB145" s="212"/>
      <c r="AC145" s="212"/>
      <c r="AD145" s="212"/>
      <c r="AE145" s="212"/>
      <c r="AF145" s="212"/>
      <c r="AG145" s="212" t="s">
        <v>463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33.75" outlineLevel="1" x14ac:dyDescent="0.2">
      <c r="A146" s="257">
        <v>102</v>
      </c>
      <c r="B146" s="258" t="s">
        <v>3540</v>
      </c>
      <c r="C146" s="268" t="s">
        <v>3541</v>
      </c>
      <c r="D146" s="259" t="s">
        <v>368</v>
      </c>
      <c r="E146" s="260">
        <v>2</v>
      </c>
      <c r="F146" s="261"/>
      <c r="G146" s="262">
        <f>ROUND(E146*F146,2)</f>
        <v>0</v>
      </c>
      <c r="H146" s="261"/>
      <c r="I146" s="262">
        <f>ROUND(E146*H146,2)</f>
        <v>0</v>
      </c>
      <c r="J146" s="261"/>
      <c r="K146" s="262">
        <f>ROUND(E146*J146,2)</f>
        <v>0</v>
      </c>
      <c r="L146" s="262">
        <v>21</v>
      </c>
      <c r="M146" s="262">
        <f>G146*(1+L146/100)</f>
        <v>0</v>
      </c>
      <c r="N146" s="260">
        <v>5.9150000000000001E-2</v>
      </c>
      <c r="O146" s="260">
        <f>ROUND(E146*N146,2)</f>
        <v>0.12</v>
      </c>
      <c r="P146" s="260">
        <v>0</v>
      </c>
      <c r="Q146" s="260">
        <f>ROUND(E146*P146,2)</f>
        <v>0</v>
      </c>
      <c r="R146" s="262" t="s">
        <v>461</v>
      </c>
      <c r="S146" s="262" t="s">
        <v>258</v>
      </c>
      <c r="T146" s="263" t="s">
        <v>258</v>
      </c>
      <c r="U146" s="223">
        <v>0</v>
      </c>
      <c r="V146" s="223">
        <f>ROUND(E146*U146,2)</f>
        <v>0</v>
      </c>
      <c r="W146" s="223"/>
      <c r="X146" s="223" t="s">
        <v>462</v>
      </c>
      <c r="Y146" s="223" t="s">
        <v>261</v>
      </c>
      <c r="Z146" s="212"/>
      <c r="AA146" s="212"/>
      <c r="AB146" s="212"/>
      <c r="AC146" s="212"/>
      <c r="AD146" s="212"/>
      <c r="AE146" s="212"/>
      <c r="AF146" s="212"/>
      <c r="AG146" s="212" t="s">
        <v>463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57">
        <v>103</v>
      </c>
      <c r="B147" s="258" t="s">
        <v>3542</v>
      </c>
      <c r="C147" s="268" t="s">
        <v>3543</v>
      </c>
      <c r="D147" s="259" t="s">
        <v>404</v>
      </c>
      <c r="E147" s="260">
        <v>1.4672400000000001</v>
      </c>
      <c r="F147" s="261"/>
      <c r="G147" s="262">
        <f>ROUND(E147*F147,2)</f>
        <v>0</v>
      </c>
      <c r="H147" s="261"/>
      <c r="I147" s="262">
        <f>ROUND(E147*H147,2)</f>
        <v>0</v>
      </c>
      <c r="J147" s="261"/>
      <c r="K147" s="262">
        <f>ROUND(E147*J147,2)</f>
        <v>0</v>
      </c>
      <c r="L147" s="262">
        <v>21</v>
      </c>
      <c r="M147" s="262">
        <f>G147*(1+L147/100)</f>
        <v>0</v>
      </c>
      <c r="N147" s="260">
        <v>0</v>
      </c>
      <c r="O147" s="260">
        <f>ROUND(E147*N147,2)</f>
        <v>0</v>
      </c>
      <c r="P147" s="260">
        <v>0</v>
      </c>
      <c r="Q147" s="260">
        <f>ROUND(E147*P147,2)</f>
        <v>0</v>
      </c>
      <c r="R147" s="262" t="s">
        <v>2893</v>
      </c>
      <c r="S147" s="262" t="s">
        <v>258</v>
      </c>
      <c r="T147" s="263" t="s">
        <v>258</v>
      </c>
      <c r="U147" s="223">
        <v>2.71</v>
      </c>
      <c r="V147" s="223">
        <f>ROUND(E147*U147,2)</f>
        <v>3.98</v>
      </c>
      <c r="W147" s="223"/>
      <c r="X147" s="223" t="s">
        <v>1580</v>
      </c>
      <c r="Y147" s="223" t="s">
        <v>261</v>
      </c>
      <c r="Z147" s="212"/>
      <c r="AA147" s="212"/>
      <c r="AB147" s="212"/>
      <c r="AC147" s="212"/>
      <c r="AD147" s="212"/>
      <c r="AE147" s="212"/>
      <c r="AF147" s="212"/>
      <c r="AG147" s="212" t="s">
        <v>1581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28" t="s">
        <v>253</v>
      </c>
      <c r="B148" s="229" t="s">
        <v>191</v>
      </c>
      <c r="C148" s="244" t="s">
        <v>192</v>
      </c>
      <c r="D148" s="230"/>
      <c r="E148" s="231"/>
      <c r="F148" s="232"/>
      <c r="G148" s="232">
        <f>SUMIF(AG149:AG153,"&lt;&gt;NOR",G149:G153)</f>
        <v>0</v>
      </c>
      <c r="H148" s="232"/>
      <c r="I148" s="232">
        <f>SUM(I149:I153)</f>
        <v>0</v>
      </c>
      <c r="J148" s="232"/>
      <c r="K148" s="232">
        <f>SUM(K149:K153)</f>
        <v>0</v>
      </c>
      <c r="L148" s="232"/>
      <c r="M148" s="232">
        <f>SUM(M149:M153)</f>
        <v>0</v>
      </c>
      <c r="N148" s="231"/>
      <c r="O148" s="231">
        <f>SUM(O149:O153)</f>
        <v>0.02</v>
      </c>
      <c r="P148" s="231"/>
      <c r="Q148" s="231">
        <f>SUM(Q149:Q153)</f>
        <v>0</v>
      </c>
      <c r="R148" s="232"/>
      <c r="S148" s="232"/>
      <c r="T148" s="233"/>
      <c r="U148" s="227"/>
      <c r="V148" s="227">
        <f>SUM(V149:V153)</f>
        <v>4.49</v>
      </c>
      <c r="W148" s="227"/>
      <c r="X148" s="227"/>
      <c r="Y148" s="227"/>
      <c r="AG148" t="s">
        <v>254</v>
      </c>
    </row>
    <row r="149" spans="1:60" outlineLevel="1" x14ac:dyDescent="0.2">
      <c r="A149" s="257">
        <v>104</v>
      </c>
      <c r="B149" s="258" t="s">
        <v>3544</v>
      </c>
      <c r="C149" s="268" t="s">
        <v>3545</v>
      </c>
      <c r="D149" s="259" t="s">
        <v>1548</v>
      </c>
      <c r="E149" s="260">
        <v>20</v>
      </c>
      <c r="F149" s="261"/>
      <c r="G149" s="262">
        <f>ROUND(E149*F149,2)</f>
        <v>0</v>
      </c>
      <c r="H149" s="261"/>
      <c r="I149" s="262">
        <f>ROUND(E149*H149,2)</f>
        <v>0</v>
      </c>
      <c r="J149" s="261"/>
      <c r="K149" s="262">
        <f>ROUND(E149*J149,2)</f>
        <v>0</v>
      </c>
      <c r="L149" s="262">
        <v>21</v>
      </c>
      <c r="M149" s="262">
        <f>G149*(1+L149/100)</f>
        <v>0</v>
      </c>
      <c r="N149" s="260">
        <v>6.0000000000000002E-5</v>
      </c>
      <c r="O149" s="260">
        <f>ROUND(E149*N149,2)</f>
        <v>0</v>
      </c>
      <c r="P149" s="260">
        <v>0</v>
      </c>
      <c r="Q149" s="260">
        <f>ROUND(E149*P149,2)</f>
        <v>0</v>
      </c>
      <c r="R149" s="262" t="s">
        <v>1241</v>
      </c>
      <c r="S149" s="262" t="s">
        <v>258</v>
      </c>
      <c r="T149" s="263" t="s">
        <v>258</v>
      </c>
      <c r="U149" s="223">
        <v>0.221</v>
      </c>
      <c r="V149" s="223">
        <f>ROUND(E149*U149,2)</f>
        <v>4.42</v>
      </c>
      <c r="W149" s="223"/>
      <c r="X149" s="223" t="s">
        <v>297</v>
      </c>
      <c r="Y149" s="223" t="s">
        <v>261</v>
      </c>
      <c r="Z149" s="212"/>
      <c r="AA149" s="212"/>
      <c r="AB149" s="212"/>
      <c r="AC149" s="212"/>
      <c r="AD149" s="212"/>
      <c r="AE149" s="212"/>
      <c r="AF149" s="212"/>
      <c r="AG149" s="212" t="s">
        <v>298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5">
        <v>105</v>
      </c>
      <c r="B150" s="236" t="s">
        <v>3204</v>
      </c>
      <c r="C150" s="245" t="s">
        <v>3205</v>
      </c>
      <c r="D150" s="237" t="s">
        <v>1548</v>
      </c>
      <c r="E150" s="238">
        <v>20</v>
      </c>
      <c r="F150" s="239"/>
      <c r="G150" s="240">
        <f>ROUND(E150*F150,2)</f>
        <v>0</v>
      </c>
      <c r="H150" s="239"/>
      <c r="I150" s="240">
        <f>ROUND(E150*H150,2)</f>
        <v>0</v>
      </c>
      <c r="J150" s="239"/>
      <c r="K150" s="240">
        <f>ROUND(E150*J150,2)</f>
        <v>0</v>
      </c>
      <c r="L150" s="240">
        <v>21</v>
      </c>
      <c r="M150" s="240">
        <f>G150*(1+L150/100)</f>
        <v>0</v>
      </c>
      <c r="N150" s="238">
        <v>1E-3</v>
      </c>
      <c r="O150" s="238">
        <f>ROUND(E150*N150,2)</f>
        <v>0.02</v>
      </c>
      <c r="P150" s="238">
        <v>0</v>
      </c>
      <c r="Q150" s="238">
        <f>ROUND(E150*P150,2)</f>
        <v>0</v>
      </c>
      <c r="R150" s="240" t="s">
        <v>461</v>
      </c>
      <c r="S150" s="240" t="s">
        <v>258</v>
      </c>
      <c r="T150" s="241" t="s">
        <v>258</v>
      </c>
      <c r="U150" s="223">
        <v>0</v>
      </c>
      <c r="V150" s="223">
        <f>ROUND(E150*U150,2)</f>
        <v>0</v>
      </c>
      <c r="W150" s="223"/>
      <c r="X150" s="223" t="s">
        <v>462</v>
      </c>
      <c r="Y150" s="223" t="s">
        <v>261</v>
      </c>
      <c r="Z150" s="212"/>
      <c r="AA150" s="212"/>
      <c r="AB150" s="212"/>
      <c r="AC150" s="212"/>
      <c r="AD150" s="212"/>
      <c r="AE150" s="212"/>
      <c r="AF150" s="212"/>
      <c r="AG150" s="212" t="s">
        <v>463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7" t="s">
        <v>3546</v>
      </c>
      <c r="D151" s="225"/>
      <c r="E151" s="226">
        <v>20</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289</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5">
        <v>106</v>
      </c>
      <c r="B152" s="236" t="s">
        <v>3547</v>
      </c>
      <c r="C152" s="245" t="s">
        <v>3548</v>
      </c>
      <c r="D152" s="237" t="s">
        <v>404</v>
      </c>
      <c r="E152" s="238">
        <v>2.12E-2</v>
      </c>
      <c r="F152" s="239"/>
      <c r="G152" s="240">
        <f>ROUND(E152*F152,2)</f>
        <v>0</v>
      </c>
      <c r="H152" s="239"/>
      <c r="I152" s="240">
        <f>ROUND(E152*H152,2)</f>
        <v>0</v>
      </c>
      <c r="J152" s="239"/>
      <c r="K152" s="240">
        <f>ROUND(E152*J152,2)</f>
        <v>0</v>
      </c>
      <c r="L152" s="240">
        <v>21</v>
      </c>
      <c r="M152" s="240">
        <f>G152*(1+L152/100)</f>
        <v>0</v>
      </c>
      <c r="N152" s="238">
        <v>0</v>
      </c>
      <c r="O152" s="238">
        <f>ROUND(E152*N152,2)</f>
        <v>0</v>
      </c>
      <c r="P152" s="238">
        <v>0</v>
      </c>
      <c r="Q152" s="238">
        <f>ROUND(E152*P152,2)</f>
        <v>0</v>
      </c>
      <c r="R152" s="240" t="s">
        <v>1241</v>
      </c>
      <c r="S152" s="240" t="s">
        <v>258</v>
      </c>
      <c r="T152" s="241" t="s">
        <v>258</v>
      </c>
      <c r="U152" s="223">
        <v>3.327</v>
      </c>
      <c r="V152" s="223">
        <f>ROUND(E152*U152,2)</f>
        <v>7.0000000000000007E-2</v>
      </c>
      <c r="W152" s="223"/>
      <c r="X152" s="223" t="s">
        <v>1580</v>
      </c>
      <c r="Y152" s="223" t="s">
        <v>261</v>
      </c>
      <c r="Z152" s="212"/>
      <c r="AA152" s="212"/>
      <c r="AB152" s="212"/>
      <c r="AC152" s="212"/>
      <c r="AD152" s="212"/>
      <c r="AE152" s="212"/>
      <c r="AF152" s="212"/>
      <c r="AG152" s="212" t="s">
        <v>1581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67" t="s">
        <v>1697</v>
      </c>
      <c r="D153" s="256"/>
      <c r="E153" s="256"/>
      <c r="F153" s="256"/>
      <c r="G153" s="256"/>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300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8" t="s">
        <v>253</v>
      </c>
      <c r="B154" s="229" t="s">
        <v>214</v>
      </c>
      <c r="C154" s="244" t="s">
        <v>215</v>
      </c>
      <c r="D154" s="230"/>
      <c r="E154" s="231"/>
      <c r="F154" s="232"/>
      <c r="G154" s="232">
        <f>SUMIF(AG155:AG160,"&lt;&gt;NOR",G155:G160)</f>
        <v>0</v>
      </c>
      <c r="H154" s="232"/>
      <c r="I154" s="232">
        <f>SUM(I155:I160)</f>
        <v>0</v>
      </c>
      <c r="J154" s="232"/>
      <c r="K154" s="232">
        <f>SUM(K155:K160)</f>
        <v>0</v>
      </c>
      <c r="L154" s="232"/>
      <c r="M154" s="232">
        <f>SUM(M155:M160)</f>
        <v>0</v>
      </c>
      <c r="N154" s="231"/>
      <c r="O154" s="231">
        <f>SUM(O155:O160)</f>
        <v>0</v>
      </c>
      <c r="P154" s="231"/>
      <c r="Q154" s="231">
        <f>SUM(Q155:Q160)</f>
        <v>0</v>
      </c>
      <c r="R154" s="232"/>
      <c r="S154" s="232"/>
      <c r="T154" s="233"/>
      <c r="U154" s="227"/>
      <c r="V154" s="227">
        <f>SUM(V155:V160)</f>
        <v>2.2400000000000002</v>
      </c>
      <c r="W154" s="227"/>
      <c r="X154" s="227"/>
      <c r="Y154" s="227"/>
      <c r="AG154" t="s">
        <v>254</v>
      </c>
    </row>
    <row r="155" spans="1:60" outlineLevel="1" x14ac:dyDescent="0.2">
      <c r="A155" s="235">
        <v>107</v>
      </c>
      <c r="B155" s="236" t="s">
        <v>3549</v>
      </c>
      <c r="C155" s="245" t="s">
        <v>3550</v>
      </c>
      <c r="D155" s="237" t="s">
        <v>368</v>
      </c>
      <c r="E155" s="238">
        <v>2</v>
      </c>
      <c r="F155" s="239"/>
      <c r="G155" s="240">
        <f>ROUND(E155*F155,2)</f>
        <v>0</v>
      </c>
      <c r="H155" s="239"/>
      <c r="I155" s="240">
        <f>ROUND(E155*H155,2)</f>
        <v>0</v>
      </c>
      <c r="J155" s="239"/>
      <c r="K155" s="240">
        <f>ROUND(E155*J155,2)</f>
        <v>0</v>
      </c>
      <c r="L155" s="240">
        <v>21</v>
      </c>
      <c r="M155" s="240">
        <f>G155*(1+L155/100)</f>
        <v>0</v>
      </c>
      <c r="N155" s="238">
        <v>0</v>
      </c>
      <c r="O155" s="238">
        <f>ROUND(E155*N155,2)</f>
        <v>0</v>
      </c>
      <c r="P155" s="238">
        <v>0</v>
      </c>
      <c r="Q155" s="238">
        <f>ROUND(E155*P155,2)</f>
        <v>0</v>
      </c>
      <c r="R155" s="240"/>
      <c r="S155" s="240" t="s">
        <v>258</v>
      </c>
      <c r="T155" s="241" t="s">
        <v>258</v>
      </c>
      <c r="U155" s="223">
        <v>1.1200000000000001</v>
      </c>
      <c r="V155" s="223">
        <f>ROUND(E155*U155,2)</f>
        <v>2.2400000000000002</v>
      </c>
      <c r="W155" s="223"/>
      <c r="X155" s="223" t="s">
        <v>297</v>
      </c>
      <c r="Y155" s="223" t="s">
        <v>261</v>
      </c>
      <c r="Z155" s="212"/>
      <c r="AA155" s="212"/>
      <c r="AB155" s="212"/>
      <c r="AC155" s="212"/>
      <c r="AD155" s="212"/>
      <c r="AE155" s="212"/>
      <c r="AF155" s="212"/>
      <c r="AG155" s="212" t="s">
        <v>298</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7" t="s">
        <v>3551</v>
      </c>
      <c r="D156" s="225"/>
      <c r="E156" s="226">
        <v>2</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289</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57">
        <v>108</v>
      </c>
      <c r="B157" s="258" t="s">
        <v>3552</v>
      </c>
      <c r="C157" s="268" t="s">
        <v>3553</v>
      </c>
      <c r="D157" s="259" t="s">
        <v>2288</v>
      </c>
      <c r="E157" s="260">
        <v>1</v>
      </c>
      <c r="F157" s="261"/>
      <c r="G157" s="262">
        <f>ROUND(E157*F157,2)</f>
        <v>0</v>
      </c>
      <c r="H157" s="261"/>
      <c r="I157" s="262">
        <f>ROUND(E157*H157,2)</f>
        <v>0</v>
      </c>
      <c r="J157" s="261"/>
      <c r="K157" s="262">
        <f>ROUND(E157*J157,2)</f>
        <v>0</v>
      </c>
      <c r="L157" s="262">
        <v>21</v>
      </c>
      <c r="M157" s="262">
        <f>G157*(1+L157/100)</f>
        <v>0</v>
      </c>
      <c r="N157" s="260">
        <v>0</v>
      </c>
      <c r="O157" s="260">
        <f>ROUND(E157*N157,2)</f>
        <v>0</v>
      </c>
      <c r="P157" s="260">
        <v>0</v>
      </c>
      <c r="Q157" s="260">
        <f>ROUND(E157*P157,2)</f>
        <v>0</v>
      </c>
      <c r="R157" s="262"/>
      <c r="S157" s="262" t="s">
        <v>649</v>
      </c>
      <c r="T157" s="263" t="s">
        <v>259</v>
      </c>
      <c r="U157" s="223">
        <v>0</v>
      </c>
      <c r="V157" s="223">
        <f>ROUND(E157*U157,2)</f>
        <v>0</v>
      </c>
      <c r="W157" s="223"/>
      <c r="X157" s="223" t="s">
        <v>297</v>
      </c>
      <c r="Y157" s="223" t="s">
        <v>261</v>
      </c>
      <c r="Z157" s="212"/>
      <c r="AA157" s="212"/>
      <c r="AB157" s="212"/>
      <c r="AC157" s="212"/>
      <c r="AD157" s="212"/>
      <c r="AE157" s="212"/>
      <c r="AF157" s="212"/>
      <c r="AG157" s="212" t="s">
        <v>298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57">
        <v>109</v>
      </c>
      <c r="B158" s="258" t="s">
        <v>3554</v>
      </c>
      <c r="C158" s="268" t="s">
        <v>3555</v>
      </c>
      <c r="D158" s="259" t="s">
        <v>368</v>
      </c>
      <c r="E158" s="260">
        <v>1</v>
      </c>
      <c r="F158" s="261"/>
      <c r="G158" s="262">
        <f>ROUND(E158*F158,2)</f>
        <v>0</v>
      </c>
      <c r="H158" s="261"/>
      <c r="I158" s="262">
        <f>ROUND(E158*H158,2)</f>
        <v>0</v>
      </c>
      <c r="J158" s="261"/>
      <c r="K158" s="262">
        <f>ROUND(E158*J158,2)</f>
        <v>0</v>
      </c>
      <c r="L158" s="262">
        <v>21</v>
      </c>
      <c r="M158" s="262">
        <f>G158*(1+L158/100)</f>
        <v>0</v>
      </c>
      <c r="N158" s="260">
        <v>0</v>
      </c>
      <c r="O158" s="260">
        <f>ROUND(E158*N158,2)</f>
        <v>0</v>
      </c>
      <c r="P158" s="260">
        <v>0</v>
      </c>
      <c r="Q158" s="260">
        <f>ROUND(E158*P158,2)</f>
        <v>0</v>
      </c>
      <c r="R158" s="262"/>
      <c r="S158" s="262" t="s">
        <v>649</v>
      </c>
      <c r="T158" s="263" t="s">
        <v>259</v>
      </c>
      <c r="U158" s="223">
        <v>0</v>
      </c>
      <c r="V158" s="223">
        <f>ROUND(E158*U158,2)</f>
        <v>0</v>
      </c>
      <c r="W158" s="223"/>
      <c r="X158" s="223" t="s">
        <v>462</v>
      </c>
      <c r="Y158" s="223" t="s">
        <v>261</v>
      </c>
      <c r="Z158" s="212"/>
      <c r="AA158" s="212"/>
      <c r="AB158" s="212"/>
      <c r="AC158" s="212"/>
      <c r="AD158" s="212"/>
      <c r="AE158" s="212"/>
      <c r="AF158" s="212"/>
      <c r="AG158" s="212" t="s">
        <v>463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57">
        <v>110</v>
      </c>
      <c r="B159" s="258" t="s">
        <v>3556</v>
      </c>
      <c r="C159" s="268" t="s">
        <v>3557</v>
      </c>
      <c r="D159" s="259" t="s">
        <v>368</v>
      </c>
      <c r="E159" s="260">
        <v>1</v>
      </c>
      <c r="F159" s="261"/>
      <c r="G159" s="262">
        <f>ROUND(E159*F159,2)</f>
        <v>0</v>
      </c>
      <c r="H159" s="261"/>
      <c r="I159" s="262">
        <f>ROUND(E159*H159,2)</f>
        <v>0</v>
      </c>
      <c r="J159" s="261"/>
      <c r="K159" s="262">
        <f>ROUND(E159*J159,2)</f>
        <v>0</v>
      </c>
      <c r="L159" s="262">
        <v>21</v>
      </c>
      <c r="M159" s="262">
        <f>G159*(1+L159/100)</f>
        <v>0</v>
      </c>
      <c r="N159" s="260">
        <v>2E-3</v>
      </c>
      <c r="O159" s="260">
        <f>ROUND(E159*N159,2)</f>
        <v>0</v>
      </c>
      <c r="P159" s="260">
        <v>0</v>
      </c>
      <c r="Q159" s="260">
        <f>ROUND(E159*P159,2)</f>
        <v>0</v>
      </c>
      <c r="R159" s="262"/>
      <c r="S159" s="262" t="s">
        <v>649</v>
      </c>
      <c r="T159" s="263" t="s">
        <v>259</v>
      </c>
      <c r="U159" s="223">
        <v>0</v>
      </c>
      <c r="V159" s="223">
        <f>ROUND(E159*U159,2)</f>
        <v>0</v>
      </c>
      <c r="W159" s="223"/>
      <c r="X159" s="223" t="s">
        <v>462</v>
      </c>
      <c r="Y159" s="223" t="s">
        <v>261</v>
      </c>
      <c r="Z159" s="212"/>
      <c r="AA159" s="212"/>
      <c r="AB159" s="212"/>
      <c r="AC159" s="212"/>
      <c r="AD159" s="212"/>
      <c r="AE159" s="212"/>
      <c r="AF159" s="212"/>
      <c r="AG159" s="212" t="s">
        <v>463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5">
        <v>111</v>
      </c>
      <c r="B160" s="236" t="s">
        <v>3558</v>
      </c>
      <c r="C160" s="245" t="s">
        <v>3559</v>
      </c>
      <c r="D160" s="237" t="s">
        <v>368</v>
      </c>
      <c r="E160" s="238">
        <v>2</v>
      </c>
      <c r="F160" s="239"/>
      <c r="G160" s="240">
        <f>ROUND(E160*F160,2)</f>
        <v>0</v>
      </c>
      <c r="H160" s="239"/>
      <c r="I160" s="240">
        <f>ROUND(E160*H160,2)</f>
        <v>0</v>
      </c>
      <c r="J160" s="239"/>
      <c r="K160" s="240">
        <f>ROUND(E160*J160,2)</f>
        <v>0</v>
      </c>
      <c r="L160" s="240">
        <v>21</v>
      </c>
      <c r="M160" s="240">
        <f>G160*(1+L160/100)</f>
        <v>0</v>
      </c>
      <c r="N160" s="238">
        <v>4.2000000000000002E-4</v>
      </c>
      <c r="O160" s="238">
        <f>ROUND(E160*N160,2)</f>
        <v>0</v>
      </c>
      <c r="P160" s="238">
        <v>0</v>
      </c>
      <c r="Q160" s="238">
        <f>ROUND(E160*P160,2)</f>
        <v>0</v>
      </c>
      <c r="R160" s="240" t="s">
        <v>461</v>
      </c>
      <c r="S160" s="240" t="s">
        <v>258</v>
      </c>
      <c r="T160" s="241" t="s">
        <v>259</v>
      </c>
      <c r="U160" s="223">
        <v>0</v>
      </c>
      <c r="V160" s="223">
        <f>ROUND(E160*U160,2)</f>
        <v>0</v>
      </c>
      <c r="W160" s="223"/>
      <c r="X160" s="223" t="s">
        <v>462</v>
      </c>
      <c r="Y160" s="223" t="s">
        <v>261</v>
      </c>
      <c r="Z160" s="212"/>
      <c r="AA160" s="212"/>
      <c r="AB160" s="212"/>
      <c r="AC160" s="212"/>
      <c r="AD160" s="212"/>
      <c r="AE160" s="212"/>
      <c r="AF160" s="212"/>
      <c r="AG160" s="212" t="s">
        <v>463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33" x14ac:dyDescent="0.2">
      <c r="A161" s="3"/>
      <c r="B161" s="4"/>
      <c r="C161" s="248"/>
      <c r="D161" s="6"/>
      <c r="E161" s="3"/>
      <c r="F161" s="3"/>
      <c r="G161" s="3"/>
      <c r="H161" s="3"/>
      <c r="I161" s="3"/>
      <c r="J161" s="3"/>
      <c r="K161" s="3"/>
      <c r="L161" s="3"/>
      <c r="M161" s="3"/>
      <c r="N161" s="3"/>
      <c r="O161" s="3"/>
      <c r="P161" s="3"/>
      <c r="Q161" s="3"/>
      <c r="R161" s="3"/>
      <c r="S161" s="3"/>
      <c r="T161" s="3"/>
      <c r="U161" s="3"/>
      <c r="V161" s="3"/>
      <c r="W161" s="3"/>
      <c r="X161" s="3"/>
      <c r="Y161" s="3"/>
      <c r="AE161">
        <v>15</v>
      </c>
      <c r="AF161">
        <v>21</v>
      </c>
      <c r="AG161" t="s">
        <v>239</v>
      </c>
    </row>
    <row r="162" spans="1:33" x14ac:dyDescent="0.2">
      <c r="A162" s="215"/>
      <c r="B162" s="216" t="s">
        <v>29</v>
      </c>
      <c r="C162" s="249"/>
      <c r="D162" s="217"/>
      <c r="E162" s="218"/>
      <c r="F162" s="218"/>
      <c r="G162" s="234">
        <f>G8+G18+G34+G46+G59+G74+G100+G121+G148+G154</f>
        <v>0</v>
      </c>
      <c r="H162" s="3"/>
      <c r="I162" s="3"/>
      <c r="J162" s="3"/>
      <c r="K162" s="3"/>
      <c r="L162" s="3"/>
      <c r="M162" s="3"/>
      <c r="N162" s="3"/>
      <c r="O162" s="3"/>
      <c r="P162" s="3"/>
      <c r="Q162" s="3"/>
      <c r="R162" s="3"/>
      <c r="S162" s="3"/>
      <c r="T162" s="3"/>
      <c r="U162" s="3"/>
      <c r="V162" s="3"/>
      <c r="W162" s="3"/>
      <c r="X162" s="3"/>
      <c r="Y162" s="3"/>
      <c r="AE162">
        <f>SUMIF(L7:L160,AE161,G7:G160)</f>
        <v>0</v>
      </c>
      <c r="AF162">
        <f>SUMIF(L7:L160,AF161,G7:G160)</f>
        <v>0</v>
      </c>
      <c r="AG162" t="s">
        <v>290</v>
      </c>
    </row>
    <row r="163" spans="1:33" x14ac:dyDescent="0.2">
      <c r="A163" s="251" t="s">
        <v>2835</v>
      </c>
      <c r="B163" s="251"/>
      <c r="C163" s="248"/>
      <c r="D163" s="6"/>
      <c r="E163" s="3"/>
      <c r="F163" s="3"/>
      <c r="G163" s="3"/>
      <c r="H163" s="3"/>
      <c r="I163" s="3"/>
      <c r="J163" s="3"/>
      <c r="K163" s="3"/>
      <c r="L163" s="3"/>
      <c r="M163" s="3"/>
      <c r="N163" s="3"/>
      <c r="O163" s="3"/>
      <c r="P163" s="3"/>
      <c r="Q163" s="3"/>
      <c r="R163" s="3"/>
      <c r="S163" s="3"/>
      <c r="T163" s="3"/>
      <c r="U163" s="3"/>
      <c r="V163" s="3"/>
      <c r="W163" s="3"/>
      <c r="X163" s="3"/>
      <c r="Y163" s="3"/>
    </row>
    <row r="164" spans="1:33" x14ac:dyDescent="0.2">
      <c r="A164" s="3"/>
      <c r="B164" s="4" t="s">
        <v>2836</v>
      </c>
      <c r="C164" s="248" t="s">
        <v>2837</v>
      </c>
      <c r="D164" s="6"/>
      <c r="E164" s="3"/>
      <c r="F164" s="3"/>
      <c r="G164" s="3"/>
      <c r="H164" s="3"/>
      <c r="I164" s="3"/>
      <c r="J164" s="3"/>
      <c r="K164" s="3"/>
      <c r="L164" s="3"/>
      <c r="M164" s="3"/>
      <c r="N164" s="3"/>
      <c r="O164" s="3"/>
      <c r="P164" s="3"/>
      <c r="Q164" s="3"/>
      <c r="R164" s="3"/>
      <c r="S164" s="3"/>
      <c r="T164" s="3"/>
      <c r="U164" s="3"/>
      <c r="V164" s="3"/>
      <c r="W164" s="3"/>
      <c r="X164" s="3"/>
      <c r="Y164" s="3"/>
      <c r="AG164" t="s">
        <v>2838</v>
      </c>
    </row>
    <row r="165" spans="1:33" x14ac:dyDescent="0.2">
      <c r="A165" s="3"/>
      <c r="B165" s="4" t="s">
        <v>2839</v>
      </c>
      <c r="C165" s="248" t="s">
        <v>2840</v>
      </c>
      <c r="D165" s="6"/>
      <c r="E165" s="3"/>
      <c r="F165" s="3"/>
      <c r="G165" s="3"/>
      <c r="H165" s="3"/>
      <c r="I165" s="3"/>
      <c r="J165" s="3"/>
      <c r="K165" s="3"/>
      <c r="L165" s="3"/>
      <c r="M165" s="3"/>
      <c r="N165" s="3"/>
      <c r="O165" s="3"/>
      <c r="P165" s="3"/>
      <c r="Q165" s="3"/>
      <c r="R165" s="3"/>
      <c r="S165" s="3"/>
      <c r="T165" s="3"/>
      <c r="U165" s="3"/>
      <c r="V165" s="3"/>
      <c r="W165" s="3"/>
      <c r="X165" s="3"/>
      <c r="Y165" s="3"/>
      <c r="AG165" t="s">
        <v>2841</v>
      </c>
    </row>
    <row r="166" spans="1:33" x14ac:dyDescent="0.2">
      <c r="A166" s="3"/>
      <c r="B166" s="4"/>
      <c r="C166" s="248" t="s">
        <v>2842</v>
      </c>
      <c r="D166" s="6"/>
      <c r="E166" s="3"/>
      <c r="F166" s="3"/>
      <c r="G166" s="3"/>
      <c r="H166" s="3"/>
      <c r="I166" s="3"/>
      <c r="J166" s="3"/>
      <c r="K166" s="3"/>
      <c r="L166" s="3"/>
      <c r="M166" s="3"/>
      <c r="N166" s="3"/>
      <c r="O166" s="3"/>
      <c r="P166" s="3"/>
      <c r="Q166" s="3"/>
      <c r="R166" s="3"/>
      <c r="S166" s="3"/>
      <c r="T166" s="3"/>
      <c r="U166" s="3"/>
      <c r="V166" s="3"/>
      <c r="W166" s="3"/>
      <c r="X166" s="3"/>
      <c r="Y166" s="3"/>
      <c r="AG166" t="s">
        <v>2843</v>
      </c>
    </row>
    <row r="167" spans="1:33" x14ac:dyDescent="0.2">
      <c r="A167" s="3"/>
      <c r="B167" s="4"/>
      <c r="C167" s="248"/>
      <c r="D167" s="6"/>
      <c r="E167" s="3"/>
      <c r="F167" s="3"/>
      <c r="G167" s="3"/>
      <c r="H167" s="3"/>
      <c r="I167" s="3"/>
      <c r="J167" s="3"/>
      <c r="K167" s="3"/>
      <c r="L167" s="3"/>
      <c r="M167" s="3"/>
      <c r="N167" s="3"/>
      <c r="O167" s="3"/>
      <c r="P167" s="3"/>
      <c r="Q167" s="3"/>
      <c r="R167" s="3"/>
      <c r="S167" s="3"/>
      <c r="T167" s="3"/>
      <c r="U167" s="3"/>
      <c r="V167" s="3"/>
      <c r="W167" s="3"/>
      <c r="X167" s="3"/>
      <c r="Y167" s="3"/>
    </row>
    <row r="168" spans="1:33" x14ac:dyDescent="0.2">
      <c r="C168" s="250"/>
      <c r="D168" s="10"/>
      <c r="AG168" t="s">
        <v>291</v>
      </c>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yDrtchIkgnQYIzXvvWw8xKRIGephZIAJFLNUb/kXP+W5H+dXAfr3b7zuaEquCJKP9GcYjJI7sVO3dUoowjGBw==" saltValue="dwt2gqDEjGId05xzm3XGOg==" spinCount="100000" sheet="1" formatRows="0"/>
  <mergeCells count="23">
    <mergeCell ref="C153:G153"/>
    <mergeCell ref="C83:G83"/>
    <mergeCell ref="C85:G85"/>
    <mergeCell ref="C86:G86"/>
    <mergeCell ref="C88:G88"/>
    <mergeCell ref="C89:G89"/>
    <mergeCell ref="C97:G97"/>
    <mergeCell ref="C58:G58"/>
    <mergeCell ref="C76:G76"/>
    <mergeCell ref="C77:G77"/>
    <mergeCell ref="C79:G79"/>
    <mergeCell ref="C80:G80"/>
    <mergeCell ref="C82:G82"/>
    <mergeCell ref="A1:G1"/>
    <mergeCell ref="C2:G2"/>
    <mergeCell ref="C3:G3"/>
    <mergeCell ref="C4:G4"/>
    <mergeCell ref="A163:B163"/>
    <mergeCell ref="C10:G10"/>
    <mergeCell ref="C12:G12"/>
    <mergeCell ref="C33:G33"/>
    <mergeCell ref="C36:G36"/>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FF3A-E742-466E-9385-5BBADD6E0B1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292</v>
      </c>
      <c r="B1" s="197"/>
      <c r="C1" s="197"/>
      <c r="D1" s="197"/>
      <c r="E1" s="197"/>
      <c r="F1" s="197"/>
      <c r="G1" s="197"/>
      <c r="AG1" t="s">
        <v>225</v>
      </c>
    </row>
    <row r="2" spans="1:60" ht="24.95" customHeight="1" x14ac:dyDescent="0.2">
      <c r="A2" s="198" t="s">
        <v>7</v>
      </c>
      <c r="B2" s="49" t="s">
        <v>43</v>
      </c>
      <c r="C2" s="201" t="s">
        <v>44</v>
      </c>
      <c r="D2" s="199"/>
      <c r="E2" s="199"/>
      <c r="F2" s="199"/>
      <c r="G2" s="200"/>
      <c r="AG2" t="s">
        <v>226</v>
      </c>
    </row>
    <row r="3" spans="1:60" ht="24.95" customHeight="1" x14ac:dyDescent="0.2">
      <c r="A3" s="198" t="s">
        <v>8</v>
      </c>
      <c r="B3" s="49" t="s">
        <v>55</v>
      </c>
      <c r="C3" s="201" t="s">
        <v>56</v>
      </c>
      <c r="D3" s="199"/>
      <c r="E3" s="199"/>
      <c r="F3" s="199"/>
      <c r="G3" s="200"/>
      <c r="AC3" s="176" t="s">
        <v>226</v>
      </c>
      <c r="AG3" t="s">
        <v>229</v>
      </c>
    </row>
    <row r="4" spans="1:60" ht="24.95" customHeight="1" x14ac:dyDescent="0.2">
      <c r="A4" s="202" t="s">
        <v>9</v>
      </c>
      <c r="B4" s="203" t="s">
        <v>65</v>
      </c>
      <c r="C4" s="204" t="s">
        <v>66</v>
      </c>
      <c r="D4" s="205"/>
      <c r="E4" s="205"/>
      <c r="F4" s="205"/>
      <c r="G4" s="206"/>
      <c r="AG4" t="s">
        <v>230</v>
      </c>
    </row>
    <row r="5" spans="1:60" x14ac:dyDescent="0.2">
      <c r="D5" s="10"/>
    </row>
    <row r="6" spans="1:60" ht="38.25" x14ac:dyDescent="0.2">
      <c r="A6" s="208" t="s">
        <v>231</v>
      </c>
      <c r="B6" s="210" t="s">
        <v>232</v>
      </c>
      <c r="C6" s="210" t="s">
        <v>233</v>
      </c>
      <c r="D6" s="209" t="s">
        <v>234</v>
      </c>
      <c r="E6" s="208" t="s">
        <v>235</v>
      </c>
      <c r="F6" s="207" t="s">
        <v>236</v>
      </c>
      <c r="G6" s="208" t="s">
        <v>29</v>
      </c>
      <c r="H6" s="211" t="s">
        <v>30</v>
      </c>
      <c r="I6" s="211" t="s">
        <v>237</v>
      </c>
      <c r="J6" s="211" t="s">
        <v>31</v>
      </c>
      <c r="K6" s="211" t="s">
        <v>238</v>
      </c>
      <c r="L6" s="211" t="s">
        <v>239</v>
      </c>
      <c r="M6" s="211" t="s">
        <v>240</v>
      </c>
      <c r="N6" s="211" t="s">
        <v>241</v>
      </c>
      <c r="O6" s="211" t="s">
        <v>242</v>
      </c>
      <c r="P6" s="211" t="s">
        <v>243</v>
      </c>
      <c r="Q6" s="211" t="s">
        <v>244</v>
      </c>
      <c r="R6" s="211" t="s">
        <v>245</v>
      </c>
      <c r="S6" s="211" t="s">
        <v>246</v>
      </c>
      <c r="T6" s="211" t="s">
        <v>247</v>
      </c>
      <c r="U6" s="211" t="s">
        <v>248</v>
      </c>
      <c r="V6" s="211" t="s">
        <v>249</v>
      </c>
      <c r="W6" s="211" t="s">
        <v>250</v>
      </c>
      <c r="X6" s="211" t="s">
        <v>251</v>
      </c>
      <c r="Y6" s="211" t="s">
        <v>252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253</v>
      </c>
      <c r="B8" s="229" t="s">
        <v>212</v>
      </c>
      <c r="C8" s="244" t="s">
        <v>213</v>
      </c>
      <c r="D8" s="230"/>
      <c r="E8" s="231"/>
      <c r="F8" s="232"/>
      <c r="G8" s="232">
        <f>SUMIF(AG9:AG83,"&lt;&gt;NOR",G9:G83)</f>
        <v>0</v>
      </c>
      <c r="H8" s="232"/>
      <c r="I8" s="232">
        <f>SUM(I9:I83)</f>
        <v>0</v>
      </c>
      <c r="J8" s="232"/>
      <c r="K8" s="232">
        <f>SUM(K9:K83)</f>
        <v>0</v>
      </c>
      <c r="L8" s="232"/>
      <c r="M8" s="232">
        <f>SUM(M9:M83)</f>
        <v>0</v>
      </c>
      <c r="N8" s="231"/>
      <c r="O8" s="231">
        <f>SUM(O9:O83)</f>
        <v>1.84</v>
      </c>
      <c r="P8" s="231"/>
      <c r="Q8" s="231">
        <f>SUM(Q9:Q83)</f>
        <v>0</v>
      </c>
      <c r="R8" s="232"/>
      <c r="S8" s="232"/>
      <c r="T8" s="233"/>
      <c r="U8" s="227"/>
      <c r="V8" s="227">
        <f>SUM(V9:V83)</f>
        <v>709.04</v>
      </c>
      <c r="W8" s="227"/>
      <c r="X8" s="227"/>
      <c r="Y8" s="227"/>
      <c r="AG8" t="s">
        <v>254</v>
      </c>
    </row>
    <row r="9" spans="1:60" outlineLevel="1" x14ac:dyDescent="0.2">
      <c r="A9" s="235">
        <v>1</v>
      </c>
      <c r="B9" s="236" t="s">
        <v>3560</v>
      </c>
      <c r="C9" s="245" t="s">
        <v>3561</v>
      </c>
      <c r="D9" s="237" t="s">
        <v>368</v>
      </c>
      <c r="E9" s="238">
        <v>162</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649</v>
      </c>
      <c r="T9" s="241" t="s">
        <v>258</v>
      </c>
      <c r="U9" s="223">
        <v>0.66</v>
      </c>
      <c r="V9" s="223">
        <f>ROUND(E9*U9,2)</f>
        <v>106.92</v>
      </c>
      <c r="W9" s="223"/>
      <c r="X9" s="223" t="s">
        <v>297</v>
      </c>
      <c r="Y9" s="223" t="s">
        <v>261</v>
      </c>
      <c r="Z9" s="212"/>
      <c r="AA9" s="212"/>
      <c r="AB9" s="212"/>
      <c r="AC9" s="212"/>
      <c r="AD9" s="212"/>
      <c r="AE9" s="212"/>
      <c r="AF9" s="212"/>
      <c r="AG9" s="212" t="s">
        <v>298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7" t="s">
        <v>3562</v>
      </c>
      <c r="D10" s="225"/>
      <c r="E10" s="226">
        <v>162</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289</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2</v>
      </c>
      <c r="B11" s="258" t="s">
        <v>3563</v>
      </c>
      <c r="C11" s="268" t="s">
        <v>3564</v>
      </c>
      <c r="D11" s="259" t="s">
        <v>368</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649</v>
      </c>
      <c r="T11" s="263" t="s">
        <v>259</v>
      </c>
      <c r="U11" s="223">
        <v>0</v>
      </c>
      <c r="V11" s="223">
        <f>ROUND(E11*U11,2)</f>
        <v>0</v>
      </c>
      <c r="W11" s="223"/>
      <c r="X11" s="223" t="s">
        <v>462</v>
      </c>
      <c r="Y11" s="223" t="s">
        <v>261</v>
      </c>
      <c r="Z11" s="212"/>
      <c r="AA11" s="212"/>
      <c r="AB11" s="212"/>
      <c r="AC11" s="212"/>
      <c r="AD11" s="212"/>
      <c r="AE11" s="212"/>
      <c r="AF11" s="212"/>
      <c r="AG11" s="212" t="s">
        <v>463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3565</v>
      </c>
      <c r="C12" s="268" t="s">
        <v>3566</v>
      </c>
      <c r="D12" s="259" t="s">
        <v>368</v>
      </c>
      <c r="E12" s="260">
        <v>2</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649</v>
      </c>
      <c r="T12" s="263" t="s">
        <v>259</v>
      </c>
      <c r="U12" s="223">
        <v>0</v>
      </c>
      <c r="V12" s="223">
        <f>ROUND(E12*U12,2)</f>
        <v>0</v>
      </c>
      <c r="W12" s="223"/>
      <c r="X12" s="223" t="s">
        <v>462</v>
      </c>
      <c r="Y12" s="223" t="s">
        <v>261</v>
      </c>
      <c r="Z12" s="212"/>
      <c r="AA12" s="212"/>
      <c r="AB12" s="212"/>
      <c r="AC12" s="212"/>
      <c r="AD12" s="212"/>
      <c r="AE12" s="212"/>
      <c r="AF12" s="212"/>
      <c r="AG12" s="212" t="s">
        <v>463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7">
        <v>4</v>
      </c>
      <c r="B13" s="258" t="s">
        <v>3567</v>
      </c>
      <c r="C13" s="268" t="s">
        <v>3568</v>
      </c>
      <c r="D13" s="259" t="s">
        <v>368</v>
      </c>
      <c r="E13" s="260">
        <v>64</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649</v>
      </c>
      <c r="T13" s="263" t="s">
        <v>259</v>
      </c>
      <c r="U13" s="223">
        <v>0</v>
      </c>
      <c r="V13" s="223">
        <f>ROUND(E13*U13,2)</f>
        <v>0</v>
      </c>
      <c r="W13" s="223"/>
      <c r="X13" s="223" t="s">
        <v>462</v>
      </c>
      <c r="Y13" s="223" t="s">
        <v>261</v>
      </c>
      <c r="Z13" s="212"/>
      <c r="AA13" s="212"/>
      <c r="AB13" s="212"/>
      <c r="AC13" s="212"/>
      <c r="AD13" s="212"/>
      <c r="AE13" s="212"/>
      <c r="AF13" s="212"/>
      <c r="AG13" s="212" t="s">
        <v>463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5</v>
      </c>
      <c r="B14" s="258" t="s">
        <v>3569</v>
      </c>
      <c r="C14" s="268" t="s">
        <v>3570</v>
      </c>
      <c r="D14" s="259" t="s">
        <v>368</v>
      </c>
      <c r="E14" s="260">
        <v>6</v>
      </c>
      <c r="F14" s="261"/>
      <c r="G14" s="262">
        <f>ROUND(E14*F14,2)</f>
        <v>0</v>
      </c>
      <c r="H14" s="261"/>
      <c r="I14" s="262">
        <f>ROUND(E14*H14,2)</f>
        <v>0</v>
      </c>
      <c r="J14" s="261"/>
      <c r="K14" s="262">
        <f>ROUND(E14*J14,2)</f>
        <v>0</v>
      </c>
      <c r="L14" s="262">
        <v>21</v>
      </c>
      <c r="M14" s="262">
        <f>G14*(1+L14/100)</f>
        <v>0</v>
      </c>
      <c r="N14" s="260">
        <v>0</v>
      </c>
      <c r="O14" s="260">
        <f>ROUND(E14*N14,2)</f>
        <v>0</v>
      </c>
      <c r="P14" s="260">
        <v>0</v>
      </c>
      <c r="Q14" s="260">
        <f>ROUND(E14*P14,2)</f>
        <v>0</v>
      </c>
      <c r="R14" s="262"/>
      <c r="S14" s="262" t="s">
        <v>649</v>
      </c>
      <c r="T14" s="263" t="s">
        <v>259</v>
      </c>
      <c r="U14" s="223">
        <v>0</v>
      </c>
      <c r="V14" s="223">
        <f>ROUND(E14*U14,2)</f>
        <v>0</v>
      </c>
      <c r="W14" s="223"/>
      <c r="X14" s="223" t="s">
        <v>462</v>
      </c>
      <c r="Y14" s="223" t="s">
        <v>261</v>
      </c>
      <c r="Z14" s="212"/>
      <c r="AA14" s="212"/>
      <c r="AB14" s="212"/>
      <c r="AC14" s="212"/>
      <c r="AD14" s="212"/>
      <c r="AE14" s="212"/>
      <c r="AF14" s="212"/>
      <c r="AG14" s="212" t="s">
        <v>463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6</v>
      </c>
      <c r="B15" s="258" t="s">
        <v>3571</v>
      </c>
      <c r="C15" s="268" t="s">
        <v>3572</v>
      </c>
      <c r="D15" s="259" t="s">
        <v>368</v>
      </c>
      <c r="E15" s="260">
        <v>30</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649</v>
      </c>
      <c r="T15" s="263" t="s">
        <v>259</v>
      </c>
      <c r="U15" s="223">
        <v>0</v>
      </c>
      <c r="V15" s="223">
        <f>ROUND(E15*U15,2)</f>
        <v>0</v>
      </c>
      <c r="W15" s="223"/>
      <c r="X15" s="223" t="s">
        <v>462</v>
      </c>
      <c r="Y15" s="223" t="s">
        <v>261</v>
      </c>
      <c r="Z15" s="212"/>
      <c r="AA15" s="212"/>
      <c r="AB15" s="212"/>
      <c r="AC15" s="212"/>
      <c r="AD15" s="212"/>
      <c r="AE15" s="212"/>
      <c r="AF15" s="212"/>
      <c r="AG15" s="212" t="s">
        <v>463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5">
        <v>7</v>
      </c>
      <c r="B16" s="236" t="s">
        <v>3573</v>
      </c>
      <c r="C16" s="245" t="s">
        <v>3574</v>
      </c>
      <c r="D16" s="237" t="s">
        <v>524</v>
      </c>
      <c r="E16" s="238">
        <v>60</v>
      </c>
      <c r="F16" s="239"/>
      <c r="G16" s="240">
        <f>ROUND(E16*F16,2)</f>
        <v>0</v>
      </c>
      <c r="H16" s="239"/>
      <c r="I16" s="240">
        <f>ROUND(E16*H16,2)</f>
        <v>0</v>
      </c>
      <c r="J16" s="239"/>
      <c r="K16" s="240">
        <f>ROUND(E16*J16,2)</f>
        <v>0</v>
      </c>
      <c r="L16" s="240">
        <v>21</v>
      </c>
      <c r="M16" s="240">
        <f>G16*(1+L16/100)</f>
        <v>0</v>
      </c>
      <c r="N16" s="238">
        <v>8.0000000000000004E-4</v>
      </c>
      <c r="O16" s="238">
        <f>ROUND(E16*N16,2)</f>
        <v>0.05</v>
      </c>
      <c r="P16" s="238">
        <v>0</v>
      </c>
      <c r="Q16" s="238">
        <f>ROUND(E16*P16,2)</f>
        <v>0</v>
      </c>
      <c r="R16" s="240" t="s">
        <v>212</v>
      </c>
      <c r="S16" s="240" t="s">
        <v>258</v>
      </c>
      <c r="T16" s="241" t="s">
        <v>258</v>
      </c>
      <c r="U16" s="223">
        <v>0.12062</v>
      </c>
      <c r="V16" s="223">
        <f>ROUND(E16*U16,2)</f>
        <v>7.24</v>
      </c>
      <c r="W16" s="223"/>
      <c r="X16" s="223" t="s">
        <v>297</v>
      </c>
      <c r="Y16" s="223" t="s">
        <v>261</v>
      </c>
      <c r="Z16" s="212"/>
      <c r="AA16" s="212"/>
      <c r="AB16" s="212"/>
      <c r="AC16" s="212"/>
      <c r="AD16" s="212"/>
      <c r="AE16" s="212"/>
      <c r="AF16" s="212"/>
      <c r="AG16" s="212" t="s">
        <v>298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7" t="s">
        <v>3575</v>
      </c>
      <c r="D17" s="225"/>
      <c r="E17" s="226">
        <v>60</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289</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5">
        <v>8</v>
      </c>
      <c r="B18" s="236" t="s">
        <v>3576</v>
      </c>
      <c r="C18" s="245" t="s">
        <v>3577</v>
      </c>
      <c r="D18" s="237" t="s">
        <v>524</v>
      </c>
      <c r="E18" s="238">
        <v>1200</v>
      </c>
      <c r="F18" s="239"/>
      <c r="G18" s="240">
        <f>ROUND(E18*F18,2)</f>
        <v>0</v>
      </c>
      <c r="H18" s="239"/>
      <c r="I18" s="240">
        <f>ROUND(E18*H18,2)</f>
        <v>0</v>
      </c>
      <c r="J18" s="239"/>
      <c r="K18" s="240">
        <f>ROUND(E18*J18,2)</f>
        <v>0</v>
      </c>
      <c r="L18" s="240">
        <v>21</v>
      </c>
      <c r="M18" s="240">
        <f>G18*(1+L18/100)</f>
        <v>0</v>
      </c>
      <c r="N18" s="238">
        <v>1.6000000000000001E-4</v>
      </c>
      <c r="O18" s="238">
        <f>ROUND(E18*N18,2)</f>
        <v>0.19</v>
      </c>
      <c r="P18" s="238">
        <v>0</v>
      </c>
      <c r="Q18" s="238">
        <f>ROUND(E18*P18,2)</f>
        <v>0</v>
      </c>
      <c r="R18" s="240" t="s">
        <v>212</v>
      </c>
      <c r="S18" s="240" t="s">
        <v>258</v>
      </c>
      <c r="T18" s="241" t="s">
        <v>258</v>
      </c>
      <c r="U18" s="223">
        <v>9.955E-2</v>
      </c>
      <c r="V18" s="223">
        <f>ROUND(E18*U18,2)</f>
        <v>119.46</v>
      </c>
      <c r="W18" s="223"/>
      <c r="X18" s="223" t="s">
        <v>297</v>
      </c>
      <c r="Y18" s="223" t="s">
        <v>261</v>
      </c>
      <c r="Z18" s="212"/>
      <c r="AA18" s="212"/>
      <c r="AB18" s="212"/>
      <c r="AC18" s="212"/>
      <c r="AD18" s="212"/>
      <c r="AE18" s="212"/>
      <c r="AF18" s="212"/>
      <c r="AG18" s="212" t="s">
        <v>298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7" t="s">
        <v>3578</v>
      </c>
      <c r="D19" s="225"/>
      <c r="E19" s="226">
        <v>800</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289</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7" t="s">
        <v>3579</v>
      </c>
      <c r="D20" s="225"/>
      <c r="E20" s="226">
        <v>400</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289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5">
        <v>9</v>
      </c>
      <c r="B21" s="236" t="s">
        <v>3580</v>
      </c>
      <c r="C21" s="245" t="s">
        <v>3581</v>
      </c>
      <c r="D21" s="237" t="s">
        <v>524</v>
      </c>
      <c r="E21" s="238">
        <v>50</v>
      </c>
      <c r="F21" s="239"/>
      <c r="G21" s="240">
        <f>ROUND(E21*F21,2)</f>
        <v>0</v>
      </c>
      <c r="H21" s="239"/>
      <c r="I21" s="240">
        <f>ROUND(E21*H21,2)</f>
        <v>0</v>
      </c>
      <c r="J21" s="239"/>
      <c r="K21" s="240">
        <f>ROUND(E21*J21,2)</f>
        <v>0</v>
      </c>
      <c r="L21" s="240">
        <v>21</v>
      </c>
      <c r="M21" s="240">
        <f>G21*(1+L21/100)</f>
        <v>0</v>
      </c>
      <c r="N21" s="238">
        <v>3.2000000000000003E-4</v>
      </c>
      <c r="O21" s="238">
        <f>ROUND(E21*N21,2)</f>
        <v>0.02</v>
      </c>
      <c r="P21" s="238">
        <v>0</v>
      </c>
      <c r="Q21" s="238">
        <f>ROUND(E21*P21,2)</f>
        <v>0</v>
      </c>
      <c r="R21" s="240" t="s">
        <v>212</v>
      </c>
      <c r="S21" s="240" t="s">
        <v>258</v>
      </c>
      <c r="T21" s="241" t="s">
        <v>258</v>
      </c>
      <c r="U21" s="223">
        <v>9.955E-2</v>
      </c>
      <c r="V21" s="223">
        <f>ROUND(E21*U21,2)</f>
        <v>4.9800000000000004</v>
      </c>
      <c r="W21" s="223"/>
      <c r="X21" s="223" t="s">
        <v>297</v>
      </c>
      <c r="Y21" s="223" t="s">
        <v>261</v>
      </c>
      <c r="Z21" s="212"/>
      <c r="AA21" s="212"/>
      <c r="AB21" s="212"/>
      <c r="AC21" s="212"/>
      <c r="AD21" s="212"/>
      <c r="AE21" s="212"/>
      <c r="AF21" s="212"/>
      <c r="AG21" s="212" t="s">
        <v>298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7" t="s">
        <v>3582</v>
      </c>
      <c r="D22" s="225"/>
      <c r="E22" s="226">
        <v>50</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289</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5">
        <v>10</v>
      </c>
      <c r="B23" s="236" t="s">
        <v>3583</v>
      </c>
      <c r="C23" s="245" t="s">
        <v>3584</v>
      </c>
      <c r="D23" s="237" t="s">
        <v>524</v>
      </c>
      <c r="E23" s="238">
        <v>900</v>
      </c>
      <c r="F23" s="239"/>
      <c r="G23" s="240">
        <f>ROUND(E23*F23,2)</f>
        <v>0</v>
      </c>
      <c r="H23" s="239"/>
      <c r="I23" s="240">
        <f>ROUND(E23*H23,2)</f>
        <v>0</v>
      </c>
      <c r="J23" s="239"/>
      <c r="K23" s="240">
        <f>ROUND(E23*J23,2)</f>
        <v>0</v>
      </c>
      <c r="L23" s="240">
        <v>21</v>
      </c>
      <c r="M23" s="240">
        <f>G23*(1+L23/100)</f>
        <v>0</v>
      </c>
      <c r="N23" s="238">
        <v>2.3000000000000001E-4</v>
      </c>
      <c r="O23" s="238">
        <f>ROUND(E23*N23,2)</f>
        <v>0.21</v>
      </c>
      <c r="P23" s="238">
        <v>0</v>
      </c>
      <c r="Q23" s="238">
        <f>ROUND(E23*P23,2)</f>
        <v>0</v>
      </c>
      <c r="R23" s="240" t="s">
        <v>212</v>
      </c>
      <c r="S23" s="240" t="s">
        <v>258</v>
      </c>
      <c r="T23" s="241" t="s">
        <v>258</v>
      </c>
      <c r="U23" s="223">
        <v>9.955E-2</v>
      </c>
      <c r="V23" s="223">
        <f>ROUND(E23*U23,2)</f>
        <v>89.6</v>
      </c>
      <c r="W23" s="223"/>
      <c r="X23" s="223" t="s">
        <v>297</v>
      </c>
      <c r="Y23" s="223" t="s">
        <v>261</v>
      </c>
      <c r="Z23" s="212"/>
      <c r="AA23" s="212"/>
      <c r="AB23" s="212"/>
      <c r="AC23" s="212"/>
      <c r="AD23" s="212"/>
      <c r="AE23" s="212"/>
      <c r="AF23" s="212"/>
      <c r="AG23" s="212" t="s">
        <v>298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7" t="s">
        <v>3585</v>
      </c>
      <c r="D24" s="225"/>
      <c r="E24" s="226">
        <v>900</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289</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11</v>
      </c>
      <c r="B25" s="258" t="s">
        <v>3586</v>
      </c>
      <c r="C25" s="268" t="s">
        <v>3587</v>
      </c>
      <c r="D25" s="259" t="s">
        <v>524</v>
      </c>
      <c r="E25" s="260">
        <v>60</v>
      </c>
      <c r="F25" s="261"/>
      <c r="G25" s="262">
        <f>ROUND(E25*F25,2)</f>
        <v>0</v>
      </c>
      <c r="H25" s="261"/>
      <c r="I25" s="262">
        <f>ROUND(E25*H25,2)</f>
        <v>0</v>
      </c>
      <c r="J25" s="261"/>
      <c r="K25" s="262">
        <f>ROUND(E25*J25,2)</f>
        <v>0</v>
      </c>
      <c r="L25" s="262">
        <v>21</v>
      </c>
      <c r="M25" s="262">
        <f>G25*(1+L25/100)</f>
        <v>0</v>
      </c>
      <c r="N25" s="260">
        <v>9.0000000000000006E-5</v>
      </c>
      <c r="O25" s="260">
        <f>ROUND(E25*N25,2)</f>
        <v>0.01</v>
      </c>
      <c r="P25" s="260">
        <v>0</v>
      </c>
      <c r="Q25" s="260">
        <f>ROUND(E25*P25,2)</f>
        <v>0</v>
      </c>
      <c r="R25" s="262" t="s">
        <v>212</v>
      </c>
      <c r="S25" s="262" t="s">
        <v>258</v>
      </c>
      <c r="T25" s="263" t="s">
        <v>258</v>
      </c>
      <c r="U25" s="223">
        <v>9.0499999999999997E-2</v>
      </c>
      <c r="V25" s="223">
        <f>ROUND(E25*U25,2)</f>
        <v>5.43</v>
      </c>
      <c r="W25" s="223"/>
      <c r="X25" s="223" t="s">
        <v>297</v>
      </c>
      <c r="Y25" s="223" t="s">
        <v>261</v>
      </c>
      <c r="Z25" s="212"/>
      <c r="AA25" s="212"/>
      <c r="AB25" s="212"/>
      <c r="AC25" s="212"/>
      <c r="AD25" s="212"/>
      <c r="AE25" s="212"/>
      <c r="AF25" s="212"/>
      <c r="AG25" s="212" t="s">
        <v>298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5">
        <v>12</v>
      </c>
      <c r="B26" s="236" t="s">
        <v>3588</v>
      </c>
      <c r="C26" s="245" t="s">
        <v>3589</v>
      </c>
      <c r="D26" s="237" t="s">
        <v>524</v>
      </c>
      <c r="E26" s="238">
        <v>100</v>
      </c>
      <c r="F26" s="239"/>
      <c r="G26" s="240">
        <f>ROUND(E26*F26,2)</f>
        <v>0</v>
      </c>
      <c r="H26" s="239"/>
      <c r="I26" s="240">
        <f>ROUND(E26*H26,2)</f>
        <v>0</v>
      </c>
      <c r="J26" s="239"/>
      <c r="K26" s="240">
        <f>ROUND(E26*J26,2)</f>
        <v>0</v>
      </c>
      <c r="L26" s="240">
        <v>21</v>
      </c>
      <c r="M26" s="240">
        <f>G26*(1+L26/100)</f>
        <v>0</v>
      </c>
      <c r="N26" s="238">
        <v>6.9999999999999994E-5</v>
      </c>
      <c r="O26" s="238">
        <f>ROUND(E26*N26,2)</f>
        <v>0.01</v>
      </c>
      <c r="P26" s="238">
        <v>0</v>
      </c>
      <c r="Q26" s="238">
        <f>ROUND(E26*P26,2)</f>
        <v>0</v>
      </c>
      <c r="R26" s="240" t="s">
        <v>212</v>
      </c>
      <c r="S26" s="240" t="s">
        <v>258</v>
      </c>
      <c r="T26" s="241" t="s">
        <v>258</v>
      </c>
      <c r="U26" s="223">
        <v>9.1219999999999996E-2</v>
      </c>
      <c r="V26" s="223">
        <f>ROUND(E26*U26,2)</f>
        <v>9.1199999999999992</v>
      </c>
      <c r="W26" s="223"/>
      <c r="X26" s="223" t="s">
        <v>297</v>
      </c>
      <c r="Y26" s="223" t="s">
        <v>261</v>
      </c>
      <c r="Z26" s="212"/>
      <c r="AA26" s="212"/>
      <c r="AB26" s="212"/>
      <c r="AC26" s="212"/>
      <c r="AD26" s="212"/>
      <c r="AE26" s="212"/>
      <c r="AF26" s="212"/>
      <c r="AG26" s="212" t="s">
        <v>298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7" t="s">
        <v>3590</v>
      </c>
      <c r="D27" s="225"/>
      <c r="E27" s="226">
        <v>100</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289</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7">
        <v>13</v>
      </c>
      <c r="B28" s="258" t="s">
        <v>3591</v>
      </c>
      <c r="C28" s="268" t="s">
        <v>3592</v>
      </c>
      <c r="D28" s="259" t="s">
        <v>368</v>
      </c>
      <c r="E28" s="260">
        <v>24</v>
      </c>
      <c r="F28" s="261"/>
      <c r="G28" s="262">
        <f>ROUND(E28*F28,2)</f>
        <v>0</v>
      </c>
      <c r="H28" s="261"/>
      <c r="I28" s="262">
        <f>ROUND(E28*H28,2)</f>
        <v>0</v>
      </c>
      <c r="J28" s="261"/>
      <c r="K28" s="262">
        <f>ROUND(E28*J28,2)</f>
        <v>0</v>
      </c>
      <c r="L28" s="262">
        <v>21</v>
      </c>
      <c r="M28" s="262">
        <f>G28*(1+L28/100)</f>
        <v>0</v>
      </c>
      <c r="N28" s="260">
        <v>1.1E-4</v>
      </c>
      <c r="O28" s="260">
        <f>ROUND(E28*N28,2)</f>
        <v>0</v>
      </c>
      <c r="P28" s="260">
        <v>0</v>
      </c>
      <c r="Q28" s="260">
        <f>ROUND(E28*P28,2)</f>
        <v>0</v>
      </c>
      <c r="R28" s="262" t="s">
        <v>212</v>
      </c>
      <c r="S28" s="262" t="s">
        <v>258</v>
      </c>
      <c r="T28" s="263" t="s">
        <v>258</v>
      </c>
      <c r="U28" s="223">
        <v>0.13</v>
      </c>
      <c r="V28" s="223">
        <f>ROUND(E28*U28,2)</f>
        <v>3.12</v>
      </c>
      <c r="W28" s="223"/>
      <c r="X28" s="223" t="s">
        <v>297</v>
      </c>
      <c r="Y28" s="223" t="s">
        <v>261</v>
      </c>
      <c r="Z28" s="212"/>
      <c r="AA28" s="212"/>
      <c r="AB28" s="212"/>
      <c r="AC28" s="212"/>
      <c r="AD28" s="212"/>
      <c r="AE28" s="212"/>
      <c r="AF28" s="212"/>
      <c r="AG28" s="212" t="s">
        <v>298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7">
        <v>14</v>
      </c>
      <c r="B29" s="258" t="s">
        <v>3593</v>
      </c>
      <c r="C29" s="268" t="s">
        <v>3594</v>
      </c>
      <c r="D29" s="259" t="s">
        <v>368</v>
      </c>
      <c r="E29" s="260">
        <v>1</v>
      </c>
      <c r="F29" s="261"/>
      <c r="G29" s="262">
        <f>ROUND(E29*F29,2)</f>
        <v>0</v>
      </c>
      <c r="H29" s="261"/>
      <c r="I29" s="262">
        <f>ROUND(E29*H29,2)</f>
        <v>0</v>
      </c>
      <c r="J29" s="261"/>
      <c r="K29" s="262">
        <f>ROUND(E29*J29,2)</f>
        <v>0</v>
      </c>
      <c r="L29" s="262">
        <v>21</v>
      </c>
      <c r="M29" s="262">
        <f>G29*(1+L29/100)</f>
        <v>0</v>
      </c>
      <c r="N29" s="260">
        <v>1.1E-4</v>
      </c>
      <c r="O29" s="260">
        <f>ROUND(E29*N29,2)</f>
        <v>0</v>
      </c>
      <c r="P29" s="260">
        <v>0</v>
      </c>
      <c r="Q29" s="260">
        <f>ROUND(E29*P29,2)</f>
        <v>0</v>
      </c>
      <c r="R29" s="262" t="s">
        <v>212</v>
      </c>
      <c r="S29" s="262" t="s">
        <v>258</v>
      </c>
      <c r="T29" s="263" t="s">
        <v>258</v>
      </c>
      <c r="U29" s="223">
        <v>0.15620000000000001</v>
      </c>
      <c r="V29" s="223">
        <f>ROUND(E29*U29,2)</f>
        <v>0.16</v>
      </c>
      <c r="W29" s="223"/>
      <c r="X29" s="223" t="s">
        <v>297</v>
      </c>
      <c r="Y29" s="223" t="s">
        <v>261</v>
      </c>
      <c r="Z29" s="212"/>
      <c r="AA29" s="212"/>
      <c r="AB29" s="212"/>
      <c r="AC29" s="212"/>
      <c r="AD29" s="212"/>
      <c r="AE29" s="212"/>
      <c r="AF29" s="212"/>
      <c r="AG29" s="212" t="s">
        <v>298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7">
        <v>15</v>
      </c>
      <c r="B30" s="258" t="s">
        <v>3595</v>
      </c>
      <c r="C30" s="268" t="s">
        <v>3596</v>
      </c>
      <c r="D30" s="259" t="s">
        <v>368</v>
      </c>
      <c r="E30" s="260">
        <v>35</v>
      </c>
      <c r="F30" s="261"/>
      <c r="G30" s="262">
        <f>ROUND(E30*F30,2)</f>
        <v>0</v>
      </c>
      <c r="H30" s="261"/>
      <c r="I30" s="262">
        <f>ROUND(E30*H30,2)</f>
        <v>0</v>
      </c>
      <c r="J30" s="261"/>
      <c r="K30" s="262">
        <f>ROUND(E30*J30,2)</f>
        <v>0</v>
      </c>
      <c r="L30" s="262">
        <v>21</v>
      </c>
      <c r="M30" s="262">
        <f>G30*(1+L30/100)</f>
        <v>0</v>
      </c>
      <c r="N30" s="260">
        <v>1.1E-4</v>
      </c>
      <c r="O30" s="260">
        <f>ROUND(E30*N30,2)</f>
        <v>0</v>
      </c>
      <c r="P30" s="260">
        <v>0</v>
      </c>
      <c r="Q30" s="260">
        <f>ROUND(E30*P30,2)</f>
        <v>0</v>
      </c>
      <c r="R30" s="262" t="s">
        <v>212</v>
      </c>
      <c r="S30" s="262" t="s">
        <v>258</v>
      </c>
      <c r="T30" s="263" t="s">
        <v>258</v>
      </c>
      <c r="U30" s="223">
        <v>0.15620000000000001</v>
      </c>
      <c r="V30" s="223">
        <f>ROUND(E30*U30,2)</f>
        <v>5.47</v>
      </c>
      <c r="W30" s="223"/>
      <c r="X30" s="223" t="s">
        <v>297</v>
      </c>
      <c r="Y30" s="223" t="s">
        <v>261</v>
      </c>
      <c r="Z30" s="212"/>
      <c r="AA30" s="212"/>
      <c r="AB30" s="212"/>
      <c r="AC30" s="212"/>
      <c r="AD30" s="212"/>
      <c r="AE30" s="212"/>
      <c r="AF30" s="212"/>
      <c r="AG30" s="212" t="s">
        <v>298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7">
        <v>16</v>
      </c>
      <c r="B31" s="258" t="s">
        <v>3597</v>
      </c>
      <c r="C31" s="268" t="s">
        <v>3598</v>
      </c>
      <c r="D31" s="259" t="s">
        <v>368</v>
      </c>
      <c r="E31" s="260">
        <v>12</v>
      </c>
      <c r="F31" s="261"/>
      <c r="G31" s="262">
        <f>ROUND(E31*F31,2)</f>
        <v>0</v>
      </c>
      <c r="H31" s="261"/>
      <c r="I31" s="262">
        <f>ROUND(E31*H31,2)</f>
        <v>0</v>
      </c>
      <c r="J31" s="261"/>
      <c r="K31" s="262">
        <f>ROUND(E31*J31,2)</f>
        <v>0</v>
      </c>
      <c r="L31" s="262">
        <v>21</v>
      </c>
      <c r="M31" s="262">
        <f>G31*(1+L31/100)</f>
        <v>0</v>
      </c>
      <c r="N31" s="260">
        <v>1.1E-4</v>
      </c>
      <c r="O31" s="260">
        <f>ROUND(E31*N31,2)</f>
        <v>0</v>
      </c>
      <c r="P31" s="260">
        <v>0</v>
      </c>
      <c r="Q31" s="260">
        <f>ROUND(E31*P31,2)</f>
        <v>0</v>
      </c>
      <c r="R31" s="262" t="s">
        <v>212</v>
      </c>
      <c r="S31" s="262" t="s">
        <v>258</v>
      </c>
      <c r="T31" s="263" t="s">
        <v>258</v>
      </c>
      <c r="U31" s="223">
        <v>0.1772</v>
      </c>
      <c r="V31" s="223">
        <f>ROUND(E31*U31,2)</f>
        <v>2.13</v>
      </c>
      <c r="W31" s="223"/>
      <c r="X31" s="223" t="s">
        <v>297</v>
      </c>
      <c r="Y31" s="223" t="s">
        <v>261</v>
      </c>
      <c r="Z31" s="212"/>
      <c r="AA31" s="212"/>
      <c r="AB31" s="212"/>
      <c r="AC31" s="212"/>
      <c r="AD31" s="212"/>
      <c r="AE31" s="212"/>
      <c r="AF31" s="212"/>
      <c r="AG31" s="212" t="s">
        <v>298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17</v>
      </c>
      <c r="B32" s="258" t="s">
        <v>3599</v>
      </c>
      <c r="C32" s="268" t="s">
        <v>3600</v>
      </c>
      <c r="D32" s="259" t="s">
        <v>368</v>
      </c>
      <c r="E32" s="260">
        <v>3</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649</v>
      </c>
      <c r="T32" s="263" t="s">
        <v>654</v>
      </c>
      <c r="U32" s="223">
        <v>0.14699999999999999</v>
      </c>
      <c r="V32" s="223">
        <f>ROUND(E32*U32,2)</f>
        <v>0.44</v>
      </c>
      <c r="W32" s="223"/>
      <c r="X32" s="223" t="s">
        <v>297</v>
      </c>
      <c r="Y32" s="223" t="s">
        <v>261</v>
      </c>
      <c r="Z32" s="212"/>
      <c r="AA32" s="212"/>
      <c r="AB32" s="212"/>
      <c r="AC32" s="212"/>
      <c r="AD32" s="212"/>
      <c r="AE32" s="212"/>
      <c r="AF32" s="212"/>
      <c r="AG32" s="212" t="s">
        <v>298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18</v>
      </c>
      <c r="B33" s="258" t="s">
        <v>3601</v>
      </c>
      <c r="C33" s="268" t="s">
        <v>3602</v>
      </c>
      <c r="D33" s="259" t="s">
        <v>368</v>
      </c>
      <c r="E33" s="260">
        <v>2</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649</v>
      </c>
      <c r="T33" s="263" t="s">
        <v>654</v>
      </c>
      <c r="U33" s="223">
        <v>0.14699999999999999</v>
      </c>
      <c r="V33" s="223">
        <f>ROUND(E33*U33,2)</f>
        <v>0.28999999999999998</v>
      </c>
      <c r="W33" s="223"/>
      <c r="X33" s="223" t="s">
        <v>297</v>
      </c>
      <c r="Y33" s="223" t="s">
        <v>261</v>
      </c>
      <c r="Z33" s="212"/>
      <c r="AA33" s="212"/>
      <c r="AB33" s="212"/>
      <c r="AC33" s="212"/>
      <c r="AD33" s="212"/>
      <c r="AE33" s="212"/>
      <c r="AF33" s="212"/>
      <c r="AG33" s="212" t="s">
        <v>298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19</v>
      </c>
      <c r="B34" s="258" t="s">
        <v>3603</v>
      </c>
      <c r="C34" s="268" t="s">
        <v>3604</v>
      </c>
      <c r="D34" s="259" t="s">
        <v>524</v>
      </c>
      <c r="E34" s="260">
        <v>300</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t="s">
        <v>3605</v>
      </c>
      <c r="S34" s="262" t="s">
        <v>258</v>
      </c>
      <c r="T34" s="263" t="s">
        <v>258</v>
      </c>
      <c r="U34" s="223">
        <v>0.371</v>
      </c>
      <c r="V34" s="223">
        <f>ROUND(E34*U34,2)</f>
        <v>111.3</v>
      </c>
      <c r="W34" s="223"/>
      <c r="X34" s="223" t="s">
        <v>297</v>
      </c>
      <c r="Y34" s="223" t="s">
        <v>261</v>
      </c>
      <c r="Z34" s="212"/>
      <c r="AA34" s="212"/>
      <c r="AB34" s="212"/>
      <c r="AC34" s="212"/>
      <c r="AD34" s="212"/>
      <c r="AE34" s="212"/>
      <c r="AF34" s="212"/>
      <c r="AG34" s="212" t="s">
        <v>298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20</v>
      </c>
      <c r="B35" s="258" t="s">
        <v>3606</v>
      </c>
      <c r="C35" s="268" t="s">
        <v>3607</v>
      </c>
      <c r="D35" s="259" t="s">
        <v>524</v>
      </c>
      <c r="E35" s="260">
        <v>300</v>
      </c>
      <c r="F35" s="261"/>
      <c r="G35" s="262">
        <f>ROUND(E35*F35,2)</f>
        <v>0</v>
      </c>
      <c r="H35" s="261"/>
      <c r="I35" s="262">
        <f>ROUND(E35*H35,2)</f>
        <v>0</v>
      </c>
      <c r="J35" s="261"/>
      <c r="K35" s="262">
        <f>ROUND(E35*J35,2)</f>
        <v>0</v>
      </c>
      <c r="L35" s="262">
        <v>21</v>
      </c>
      <c r="M35" s="262">
        <f>G35*(1+L35/100)</f>
        <v>0</v>
      </c>
      <c r="N35" s="260">
        <v>2.3700000000000001E-3</v>
      </c>
      <c r="O35" s="260">
        <f>ROUND(E35*N35,2)</f>
        <v>0.71</v>
      </c>
      <c r="P35" s="260">
        <v>0</v>
      </c>
      <c r="Q35" s="260">
        <f>ROUND(E35*P35,2)</f>
        <v>0</v>
      </c>
      <c r="R35" s="262"/>
      <c r="S35" s="262" t="s">
        <v>649</v>
      </c>
      <c r="T35" s="263" t="s">
        <v>259</v>
      </c>
      <c r="U35" s="223">
        <v>0</v>
      </c>
      <c r="V35" s="223">
        <f>ROUND(E35*U35,2)</f>
        <v>0</v>
      </c>
      <c r="W35" s="223"/>
      <c r="X35" s="223" t="s">
        <v>462</v>
      </c>
      <c r="Y35" s="223" t="s">
        <v>261</v>
      </c>
      <c r="Z35" s="212"/>
      <c r="AA35" s="212"/>
      <c r="AB35" s="212"/>
      <c r="AC35" s="212"/>
      <c r="AD35" s="212"/>
      <c r="AE35" s="212"/>
      <c r="AF35" s="212"/>
      <c r="AG35" s="212" t="s">
        <v>463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21</v>
      </c>
      <c r="B36" s="258" t="s">
        <v>3608</v>
      </c>
      <c r="C36" s="268" t="s">
        <v>3609</v>
      </c>
      <c r="D36" s="259" t="s">
        <v>524</v>
      </c>
      <c r="E36" s="260">
        <v>80</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3605</v>
      </c>
      <c r="S36" s="262" t="s">
        <v>258</v>
      </c>
      <c r="T36" s="263" t="s">
        <v>258</v>
      </c>
      <c r="U36" s="223">
        <v>0.434</v>
      </c>
      <c r="V36" s="223">
        <f>ROUND(E36*U36,2)</f>
        <v>34.72</v>
      </c>
      <c r="W36" s="223"/>
      <c r="X36" s="223" t="s">
        <v>297</v>
      </c>
      <c r="Y36" s="223" t="s">
        <v>261</v>
      </c>
      <c r="Z36" s="212"/>
      <c r="AA36" s="212"/>
      <c r="AB36" s="212"/>
      <c r="AC36" s="212"/>
      <c r="AD36" s="212"/>
      <c r="AE36" s="212"/>
      <c r="AF36" s="212"/>
      <c r="AG36" s="212" t="s">
        <v>298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22</v>
      </c>
      <c r="B37" s="258" t="s">
        <v>3610</v>
      </c>
      <c r="C37" s="268" t="s">
        <v>3611</v>
      </c>
      <c r="D37" s="259" t="s">
        <v>524</v>
      </c>
      <c r="E37" s="260">
        <v>80</v>
      </c>
      <c r="F37" s="261"/>
      <c r="G37" s="262">
        <f>ROUND(E37*F37,2)</f>
        <v>0</v>
      </c>
      <c r="H37" s="261"/>
      <c r="I37" s="262">
        <f>ROUND(E37*H37,2)</f>
        <v>0</v>
      </c>
      <c r="J37" s="261"/>
      <c r="K37" s="262">
        <f>ROUND(E37*J37,2)</f>
        <v>0</v>
      </c>
      <c r="L37" s="262">
        <v>21</v>
      </c>
      <c r="M37" s="262">
        <f>G37*(1+L37/100)</f>
        <v>0</v>
      </c>
      <c r="N37" s="260">
        <v>2.3700000000000001E-3</v>
      </c>
      <c r="O37" s="260">
        <f>ROUND(E37*N37,2)</f>
        <v>0.19</v>
      </c>
      <c r="P37" s="260">
        <v>0</v>
      </c>
      <c r="Q37" s="260">
        <f>ROUND(E37*P37,2)</f>
        <v>0</v>
      </c>
      <c r="R37" s="262"/>
      <c r="S37" s="262" t="s">
        <v>649</v>
      </c>
      <c r="T37" s="263" t="s">
        <v>259</v>
      </c>
      <c r="U37" s="223">
        <v>0</v>
      </c>
      <c r="V37" s="223">
        <f>ROUND(E37*U37,2)</f>
        <v>0</v>
      </c>
      <c r="W37" s="223"/>
      <c r="X37" s="223" t="s">
        <v>462</v>
      </c>
      <c r="Y37" s="223" t="s">
        <v>261</v>
      </c>
      <c r="Z37" s="212"/>
      <c r="AA37" s="212"/>
      <c r="AB37" s="212"/>
      <c r="AC37" s="212"/>
      <c r="AD37" s="212"/>
      <c r="AE37" s="212"/>
      <c r="AF37" s="212"/>
      <c r="AG37" s="212" t="s">
        <v>463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23</v>
      </c>
      <c r="B38" s="258" t="s">
        <v>3612</v>
      </c>
      <c r="C38" s="268" t="s">
        <v>3613</v>
      </c>
      <c r="D38" s="259" t="s">
        <v>3240</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649</v>
      </c>
      <c r="T38" s="263" t="s">
        <v>259</v>
      </c>
      <c r="U38" s="223">
        <v>0.35499999999999998</v>
      </c>
      <c r="V38" s="223">
        <f>ROUND(E38*U38,2)</f>
        <v>0.36</v>
      </c>
      <c r="W38" s="223"/>
      <c r="X38" s="223" t="s">
        <v>297</v>
      </c>
      <c r="Y38" s="223" t="s">
        <v>261</v>
      </c>
      <c r="Z38" s="212"/>
      <c r="AA38" s="212"/>
      <c r="AB38" s="212"/>
      <c r="AC38" s="212"/>
      <c r="AD38" s="212"/>
      <c r="AE38" s="212"/>
      <c r="AF38" s="212"/>
      <c r="AG38" s="212" t="s">
        <v>298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5">
        <v>24</v>
      </c>
      <c r="B39" s="236" t="s">
        <v>3614</v>
      </c>
      <c r="C39" s="245" t="s">
        <v>3615</v>
      </c>
      <c r="D39" s="237" t="s">
        <v>368</v>
      </c>
      <c r="E39" s="238">
        <v>75</v>
      </c>
      <c r="F39" s="239"/>
      <c r="G39" s="240">
        <f>ROUND(E39*F39,2)</f>
        <v>0</v>
      </c>
      <c r="H39" s="239"/>
      <c r="I39" s="240">
        <f>ROUND(E39*H39,2)</f>
        <v>0</v>
      </c>
      <c r="J39" s="239"/>
      <c r="K39" s="240">
        <f>ROUND(E39*J39,2)</f>
        <v>0</v>
      </c>
      <c r="L39" s="240">
        <v>21</v>
      </c>
      <c r="M39" s="240">
        <f>G39*(1+L39/100)</f>
        <v>0</v>
      </c>
      <c r="N39" s="238">
        <v>9.0000000000000006E-5</v>
      </c>
      <c r="O39" s="238">
        <f>ROUND(E39*N39,2)</f>
        <v>0.01</v>
      </c>
      <c r="P39" s="238">
        <v>0</v>
      </c>
      <c r="Q39" s="238">
        <f>ROUND(E39*P39,2)</f>
        <v>0</v>
      </c>
      <c r="R39" s="240" t="s">
        <v>212</v>
      </c>
      <c r="S39" s="240" t="s">
        <v>258</v>
      </c>
      <c r="T39" s="241" t="s">
        <v>258</v>
      </c>
      <c r="U39" s="223">
        <v>0.2475</v>
      </c>
      <c r="V39" s="223">
        <f>ROUND(E39*U39,2)</f>
        <v>18.559999999999999</v>
      </c>
      <c r="W39" s="223"/>
      <c r="X39" s="223" t="s">
        <v>297</v>
      </c>
      <c r="Y39" s="223" t="s">
        <v>261</v>
      </c>
      <c r="Z39" s="212"/>
      <c r="AA39" s="212"/>
      <c r="AB39" s="212"/>
      <c r="AC39" s="212"/>
      <c r="AD39" s="212"/>
      <c r="AE39" s="212"/>
      <c r="AF39" s="212"/>
      <c r="AG39" s="212" t="s">
        <v>298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7" t="s">
        <v>3616</v>
      </c>
      <c r="D40" s="225"/>
      <c r="E40" s="226">
        <v>75</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289</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5">
        <v>25</v>
      </c>
      <c r="B41" s="236" t="s">
        <v>3617</v>
      </c>
      <c r="C41" s="245" t="s">
        <v>3618</v>
      </c>
      <c r="D41" s="237" t="s">
        <v>368</v>
      </c>
      <c r="E41" s="238">
        <v>35</v>
      </c>
      <c r="F41" s="239"/>
      <c r="G41" s="240">
        <f>ROUND(E41*F41,2)</f>
        <v>0</v>
      </c>
      <c r="H41" s="239"/>
      <c r="I41" s="240">
        <f>ROUND(E41*H41,2)</f>
        <v>0</v>
      </c>
      <c r="J41" s="239"/>
      <c r="K41" s="240">
        <f>ROUND(E41*J41,2)</f>
        <v>0</v>
      </c>
      <c r="L41" s="240">
        <v>21</v>
      </c>
      <c r="M41" s="240">
        <f>G41*(1+L41/100)</f>
        <v>0</v>
      </c>
      <c r="N41" s="238">
        <v>6.0000000000000002E-5</v>
      </c>
      <c r="O41" s="238">
        <f>ROUND(E41*N41,2)</f>
        <v>0</v>
      </c>
      <c r="P41" s="238">
        <v>0</v>
      </c>
      <c r="Q41" s="238">
        <f>ROUND(E41*P41,2)</f>
        <v>0</v>
      </c>
      <c r="R41" s="240" t="s">
        <v>212</v>
      </c>
      <c r="S41" s="240" t="s">
        <v>258</v>
      </c>
      <c r="T41" s="241" t="s">
        <v>258</v>
      </c>
      <c r="U41" s="223">
        <v>0.249</v>
      </c>
      <c r="V41" s="223">
        <f>ROUND(E41*U41,2)</f>
        <v>8.7200000000000006</v>
      </c>
      <c r="W41" s="223"/>
      <c r="X41" s="223" t="s">
        <v>297</v>
      </c>
      <c r="Y41" s="223" t="s">
        <v>261</v>
      </c>
      <c r="Z41" s="212"/>
      <c r="AA41" s="212"/>
      <c r="AB41" s="212"/>
      <c r="AC41" s="212"/>
      <c r="AD41" s="212"/>
      <c r="AE41" s="212"/>
      <c r="AF41" s="212"/>
      <c r="AG41" s="212" t="s">
        <v>298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7" t="s">
        <v>3619</v>
      </c>
      <c r="D42" s="225"/>
      <c r="E42" s="226">
        <v>35</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289</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7">
        <v>26</v>
      </c>
      <c r="B43" s="258" t="s">
        <v>3620</v>
      </c>
      <c r="C43" s="268" t="s">
        <v>3621</v>
      </c>
      <c r="D43" s="259" t="s">
        <v>368</v>
      </c>
      <c r="E43" s="260">
        <v>200</v>
      </c>
      <c r="F43" s="261"/>
      <c r="G43" s="262">
        <f>ROUND(E43*F43,2)</f>
        <v>0</v>
      </c>
      <c r="H43" s="261"/>
      <c r="I43" s="262">
        <f>ROUND(E43*H43,2)</f>
        <v>0</v>
      </c>
      <c r="J43" s="261"/>
      <c r="K43" s="262">
        <f>ROUND(E43*J43,2)</f>
        <v>0</v>
      </c>
      <c r="L43" s="262">
        <v>21</v>
      </c>
      <c r="M43" s="262">
        <f>G43*(1+L43/100)</f>
        <v>0</v>
      </c>
      <c r="N43" s="260">
        <v>3.0000000000000001E-5</v>
      </c>
      <c r="O43" s="260">
        <f>ROUND(E43*N43,2)</f>
        <v>0.01</v>
      </c>
      <c r="P43" s="260">
        <v>0</v>
      </c>
      <c r="Q43" s="260">
        <f>ROUND(E43*P43,2)</f>
        <v>0</v>
      </c>
      <c r="R43" s="262" t="s">
        <v>212</v>
      </c>
      <c r="S43" s="262" t="s">
        <v>258</v>
      </c>
      <c r="T43" s="263" t="s">
        <v>258</v>
      </c>
      <c r="U43" s="223">
        <v>0.14130000000000001</v>
      </c>
      <c r="V43" s="223">
        <f>ROUND(E43*U43,2)</f>
        <v>28.26</v>
      </c>
      <c r="W43" s="223"/>
      <c r="X43" s="223" t="s">
        <v>297</v>
      </c>
      <c r="Y43" s="223" t="s">
        <v>261</v>
      </c>
      <c r="Z43" s="212"/>
      <c r="AA43" s="212"/>
      <c r="AB43" s="212"/>
      <c r="AC43" s="212"/>
      <c r="AD43" s="212"/>
      <c r="AE43" s="212"/>
      <c r="AF43" s="212"/>
      <c r="AG43" s="212" t="s">
        <v>298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5">
        <v>27</v>
      </c>
      <c r="B44" s="236" t="s">
        <v>3622</v>
      </c>
      <c r="C44" s="245" t="s">
        <v>3623</v>
      </c>
      <c r="D44" s="237" t="s">
        <v>368</v>
      </c>
      <c r="E44" s="238">
        <v>3</v>
      </c>
      <c r="F44" s="239"/>
      <c r="G44" s="240">
        <f>ROUND(E44*F44,2)</f>
        <v>0</v>
      </c>
      <c r="H44" s="239"/>
      <c r="I44" s="240">
        <f>ROUND(E44*H44,2)</f>
        <v>0</v>
      </c>
      <c r="J44" s="239"/>
      <c r="K44" s="240">
        <f>ROUND(E44*J44,2)</f>
        <v>0</v>
      </c>
      <c r="L44" s="240">
        <v>21</v>
      </c>
      <c r="M44" s="240">
        <f>G44*(1+L44/100)</f>
        <v>0</v>
      </c>
      <c r="N44" s="238">
        <v>0</v>
      </c>
      <c r="O44" s="238">
        <f>ROUND(E44*N44,2)</f>
        <v>0</v>
      </c>
      <c r="P44" s="238">
        <v>0</v>
      </c>
      <c r="Q44" s="238">
        <f>ROUND(E44*P44,2)</f>
        <v>0</v>
      </c>
      <c r="R44" s="240"/>
      <c r="S44" s="240" t="s">
        <v>649</v>
      </c>
      <c r="T44" s="241" t="s">
        <v>259</v>
      </c>
      <c r="U44" s="223">
        <v>0.67759999999999998</v>
      </c>
      <c r="V44" s="223">
        <f>ROUND(E44*U44,2)</f>
        <v>2.0299999999999998</v>
      </c>
      <c r="W44" s="223"/>
      <c r="X44" s="223" t="s">
        <v>297</v>
      </c>
      <c r="Y44" s="223" t="s">
        <v>261</v>
      </c>
      <c r="Z44" s="212"/>
      <c r="AA44" s="212"/>
      <c r="AB44" s="212"/>
      <c r="AC44" s="212"/>
      <c r="AD44" s="212"/>
      <c r="AE44" s="212"/>
      <c r="AF44" s="212"/>
      <c r="AG44" s="212" t="s">
        <v>298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6" t="s">
        <v>3624</v>
      </c>
      <c r="D45" s="243"/>
      <c r="E45" s="243"/>
      <c r="F45" s="243"/>
      <c r="G45" s="24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264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7" t="s">
        <v>3625</v>
      </c>
      <c r="D46" s="225"/>
      <c r="E46" s="226">
        <v>3</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289</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3626</v>
      </c>
      <c r="C47" s="268" t="s">
        <v>3627</v>
      </c>
      <c r="D47" s="259" t="s">
        <v>368</v>
      </c>
      <c r="E47" s="260">
        <v>2</v>
      </c>
      <c r="F47" s="261"/>
      <c r="G47" s="262">
        <f>ROUND(E47*F47,2)</f>
        <v>0</v>
      </c>
      <c r="H47" s="261"/>
      <c r="I47" s="262">
        <f>ROUND(E47*H47,2)</f>
        <v>0</v>
      </c>
      <c r="J47" s="261"/>
      <c r="K47" s="262">
        <f>ROUND(E47*J47,2)</f>
        <v>0</v>
      </c>
      <c r="L47" s="262">
        <v>21</v>
      </c>
      <c r="M47" s="262">
        <f>G47*(1+L47/100)</f>
        <v>0</v>
      </c>
      <c r="N47" s="260">
        <v>1.3999999999999999E-4</v>
      </c>
      <c r="O47" s="260">
        <f>ROUND(E47*N47,2)</f>
        <v>0</v>
      </c>
      <c r="P47" s="260">
        <v>0</v>
      </c>
      <c r="Q47" s="260">
        <f>ROUND(E47*P47,2)</f>
        <v>0</v>
      </c>
      <c r="R47" s="262"/>
      <c r="S47" s="262" t="s">
        <v>649</v>
      </c>
      <c r="T47" s="263" t="s">
        <v>259</v>
      </c>
      <c r="U47" s="223">
        <v>0</v>
      </c>
      <c r="V47" s="223">
        <f>ROUND(E47*U47,2)</f>
        <v>0</v>
      </c>
      <c r="W47" s="223"/>
      <c r="X47" s="223" t="s">
        <v>462</v>
      </c>
      <c r="Y47" s="223" t="s">
        <v>261</v>
      </c>
      <c r="Z47" s="212"/>
      <c r="AA47" s="212"/>
      <c r="AB47" s="212"/>
      <c r="AC47" s="212"/>
      <c r="AD47" s="212"/>
      <c r="AE47" s="212"/>
      <c r="AF47" s="212"/>
      <c r="AG47" s="212" t="s">
        <v>463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3628</v>
      </c>
      <c r="C48" s="268" t="s">
        <v>3629</v>
      </c>
      <c r="D48" s="259" t="s">
        <v>368</v>
      </c>
      <c r="E48" s="260">
        <v>1</v>
      </c>
      <c r="F48" s="261"/>
      <c r="G48" s="262">
        <f>ROUND(E48*F48,2)</f>
        <v>0</v>
      </c>
      <c r="H48" s="261"/>
      <c r="I48" s="262">
        <f>ROUND(E48*H48,2)</f>
        <v>0</v>
      </c>
      <c r="J48" s="261"/>
      <c r="K48" s="262">
        <f>ROUND(E48*J48,2)</f>
        <v>0</v>
      </c>
      <c r="L48" s="262">
        <v>21</v>
      </c>
      <c r="M48" s="262">
        <f>G48*(1+L48/100)</f>
        <v>0</v>
      </c>
      <c r="N48" s="260">
        <v>1.3999999999999999E-4</v>
      </c>
      <c r="O48" s="260">
        <f>ROUND(E48*N48,2)</f>
        <v>0</v>
      </c>
      <c r="P48" s="260">
        <v>0</v>
      </c>
      <c r="Q48" s="260">
        <f>ROUND(E48*P48,2)</f>
        <v>0</v>
      </c>
      <c r="R48" s="262"/>
      <c r="S48" s="262" t="s">
        <v>649</v>
      </c>
      <c r="T48" s="263" t="s">
        <v>259</v>
      </c>
      <c r="U48" s="223">
        <v>0</v>
      </c>
      <c r="V48" s="223">
        <f>ROUND(E48*U48,2)</f>
        <v>0</v>
      </c>
      <c r="W48" s="223"/>
      <c r="X48" s="223" t="s">
        <v>462</v>
      </c>
      <c r="Y48" s="223" t="s">
        <v>261</v>
      </c>
      <c r="Z48" s="212"/>
      <c r="AA48" s="212"/>
      <c r="AB48" s="212"/>
      <c r="AC48" s="212"/>
      <c r="AD48" s="212"/>
      <c r="AE48" s="212"/>
      <c r="AF48" s="212"/>
      <c r="AG48" s="212" t="s">
        <v>463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7">
        <v>30</v>
      </c>
      <c r="B49" s="258" t="s">
        <v>3630</v>
      </c>
      <c r="C49" s="268" t="s">
        <v>3631</v>
      </c>
      <c r="D49" s="259" t="s">
        <v>368</v>
      </c>
      <c r="E49" s="260">
        <v>100</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649</v>
      </c>
      <c r="T49" s="263" t="s">
        <v>259</v>
      </c>
      <c r="U49" s="223">
        <v>2.1499999999999998E-2</v>
      </c>
      <c r="V49" s="223">
        <f>ROUND(E49*U49,2)</f>
        <v>2.15</v>
      </c>
      <c r="W49" s="223"/>
      <c r="X49" s="223" t="s">
        <v>297</v>
      </c>
      <c r="Y49" s="223" t="s">
        <v>261</v>
      </c>
      <c r="Z49" s="212"/>
      <c r="AA49" s="212"/>
      <c r="AB49" s="212"/>
      <c r="AC49" s="212"/>
      <c r="AD49" s="212"/>
      <c r="AE49" s="212"/>
      <c r="AF49" s="212"/>
      <c r="AG49" s="212" t="s">
        <v>298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7">
        <v>31</v>
      </c>
      <c r="B50" s="258" t="s">
        <v>3632</v>
      </c>
      <c r="C50" s="268" t="s">
        <v>3633</v>
      </c>
      <c r="D50" s="259" t="s">
        <v>368</v>
      </c>
      <c r="E50" s="260">
        <v>100</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649</v>
      </c>
      <c r="T50" s="263" t="s">
        <v>259</v>
      </c>
      <c r="U50" s="223">
        <v>0</v>
      </c>
      <c r="V50" s="223">
        <f>ROUND(E50*U50,2)</f>
        <v>0</v>
      </c>
      <c r="W50" s="223"/>
      <c r="X50" s="223" t="s">
        <v>462</v>
      </c>
      <c r="Y50" s="223" t="s">
        <v>261</v>
      </c>
      <c r="Z50" s="212"/>
      <c r="AA50" s="212"/>
      <c r="AB50" s="212"/>
      <c r="AC50" s="212"/>
      <c r="AD50" s="212"/>
      <c r="AE50" s="212"/>
      <c r="AF50" s="212"/>
      <c r="AG50" s="212" t="s">
        <v>463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32</v>
      </c>
      <c r="B51" s="258" t="s">
        <v>3634</v>
      </c>
      <c r="C51" s="268" t="s">
        <v>3635</v>
      </c>
      <c r="D51" s="259" t="s">
        <v>368</v>
      </c>
      <c r="E51" s="260">
        <v>3</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649</v>
      </c>
      <c r="T51" s="263" t="s">
        <v>259</v>
      </c>
      <c r="U51" s="223">
        <v>0</v>
      </c>
      <c r="V51" s="223">
        <f>ROUND(E51*U51,2)</f>
        <v>0</v>
      </c>
      <c r="W51" s="223"/>
      <c r="X51" s="223" t="s">
        <v>297</v>
      </c>
      <c r="Y51" s="223" t="s">
        <v>261</v>
      </c>
      <c r="Z51" s="212"/>
      <c r="AA51" s="212"/>
      <c r="AB51" s="212"/>
      <c r="AC51" s="212"/>
      <c r="AD51" s="212"/>
      <c r="AE51" s="212"/>
      <c r="AF51" s="212"/>
      <c r="AG51" s="212" t="s">
        <v>298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33</v>
      </c>
      <c r="B52" s="258" t="s">
        <v>3636</v>
      </c>
      <c r="C52" s="268" t="s">
        <v>3637</v>
      </c>
      <c r="D52" s="259" t="s">
        <v>368</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649</v>
      </c>
      <c r="T52" s="263" t="s">
        <v>259</v>
      </c>
      <c r="U52" s="223">
        <v>0</v>
      </c>
      <c r="V52" s="223">
        <f>ROUND(E52*U52,2)</f>
        <v>0</v>
      </c>
      <c r="W52" s="223"/>
      <c r="X52" s="223" t="s">
        <v>462</v>
      </c>
      <c r="Y52" s="223" t="s">
        <v>261</v>
      </c>
      <c r="Z52" s="212"/>
      <c r="AA52" s="212"/>
      <c r="AB52" s="212"/>
      <c r="AC52" s="212"/>
      <c r="AD52" s="212"/>
      <c r="AE52" s="212"/>
      <c r="AF52" s="212"/>
      <c r="AG52" s="212" t="s">
        <v>463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34</v>
      </c>
      <c r="B53" s="258" t="s">
        <v>3638</v>
      </c>
      <c r="C53" s="268" t="s">
        <v>3639</v>
      </c>
      <c r="D53" s="259" t="s">
        <v>368</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649</v>
      </c>
      <c r="T53" s="263" t="s">
        <v>259</v>
      </c>
      <c r="U53" s="223">
        <v>0</v>
      </c>
      <c r="V53" s="223">
        <f>ROUND(E53*U53,2)</f>
        <v>0</v>
      </c>
      <c r="W53" s="223"/>
      <c r="X53" s="223" t="s">
        <v>462</v>
      </c>
      <c r="Y53" s="223" t="s">
        <v>261</v>
      </c>
      <c r="Z53" s="212"/>
      <c r="AA53" s="212"/>
      <c r="AB53" s="212"/>
      <c r="AC53" s="212"/>
      <c r="AD53" s="212"/>
      <c r="AE53" s="212"/>
      <c r="AF53" s="212"/>
      <c r="AG53" s="212" t="s">
        <v>463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35</v>
      </c>
      <c r="B54" s="258" t="s">
        <v>3640</v>
      </c>
      <c r="C54" s="268" t="s">
        <v>3641</v>
      </c>
      <c r="D54" s="259" t="s">
        <v>368</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649</v>
      </c>
      <c r="T54" s="263" t="s">
        <v>259</v>
      </c>
      <c r="U54" s="223">
        <v>0</v>
      </c>
      <c r="V54" s="223">
        <f>ROUND(E54*U54,2)</f>
        <v>0</v>
      </c>
      <c r="W54" s="223"/>
      <c r="X54" s="223" t="s">
        <v>462</v>
      </c>
      <c r="Y54" s="223" t="s">
        <v>261</v>
      </c>
      <c r="Z54" s="212"/>
      <c r="AA54" s="212"/>
      <c r="AB54" s="212"/>
      <c r="AC54" s="212"/>
      <c r="AD54" s="212"/>
      <c r="AE54" s="212"/>
      <c r="AF54" s="212"/>
      <c r="AG54" s="212" t="s">
        <v>463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36</v>
      </c>
      <c r="B55" s="258" t="s">
        <v>3642</v>
      </c>
      <c r="C55" s="268" t="s">
        <v>3643</v>
      </c>
      <c r="D55" s="259" t="s">
        <v>368</v>
      </c>
      <c r="E55" s="260">
        <v>1</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649</v>
      </c>
      <c r="T55" s="263" t="s">
        <v>259</v>
      </c>
      <c r="U55" s="223">
        <v>0</v>
      </c>
      <c r="V55" s="223">
        <f>ROUND(E55*U55,2)</f>
        <v>0</v>
      </c>
      <c r="W55" s="223"/>
      <c r="X55" s="223" t="s">
        <v>297</v>
      </c>
      <c r="Y55" s="223" t="s">
        <v>261</v>
      </c>
      <c r="Z55" s="212"/>
      <c r="AA55" s="212"/>
      <c r="AB55" s="212"/>
      <c r="AC55" s="212"/>
      <c r="AD55" s="212"/>
      <c r="AE55" s="212"/>
      <c r="AF55" s="212"/>
      <c r="AG55" s="212" t="s">
        <v>298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37</v>
      </c>
      <c r="B56" s="258" t="s">
        <v>3644</v>
      </c>
      <c r="C56" s="268" t="s">
        <v>3645</v>
      </c>
      <c r="D56" s="259" t="s">
        <v>368</v>
      </c>
      <c r="E56" s="260">
        <v>1</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649</v>
      </c>
      <c r="T56" s="263" t="s">
        <v>259</v>
      </c>
      <c r="U56" s="223">
        <v>0</v>
      </c>
      <c r="V56" s="223">
        <f>ROUND(E56*U56,2)</f>
        <v>0</v>
      </c>
      <c r="W56" s="223"/>
      <c r="X56" s="223" t="s">
        <v>462</v>
      </c>
      <c r="Y56" s="223" t="s">
        <v>261</v>
      </c>
      <c r="Z56" s="212"/>
      <c r="AA56" s="212"/>
      <c r="AB56" s="212"/>
      <c r="AC56" s="212"/>
      <c r="AD56" s="212"/>
      <c r="AE56" s="212"/>
      <c r="AF56" s="212"/>
      <c r="AG56" s="212" t="s">
        <v>463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3646</v>
      </c>
      <c r="C57" s="268" t="s">
        <v>3647</v>
      </c>
      <c r="D57" s="259" t="s">
        <v>368</v>
      </c>
      <c r="E57" s="260">
        <v>3</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649</v>
      </c>
      <c r="T57" s="263" t="s">
        <v>259</v>
      </c>
      <c r="U57" s="223">
        <v>0</v>
      </c>
      <c r="V57" s="223">
        <f>ROUND(E57*U57,2)</f>
        <v>0</v>
      </c>
      <c r="W57" s="223"/>
      <c r="X57" s="223" t="s">
        <v>297</v>
      </c>
      <c r="Y57" s="223" t="s">
        <v>261</v>
      </c>
      <c r="Z57" s="212"/>
      <c r="AA57" s="212"/>
      <c r="AB57" s="212"/>
      <c r="AC57" s="212"/>
      <c r="AD57" s="212"/>
      <c r="AE57" s="212"/>
      <c r="AF57" s="212"/>
      <c r="AG57" s="212" t="s">
        <v>298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39</v>
      </c>
      <c r="B58" s="258" t="s">
        <v>3648</v>
      </c>
      <c r="C58" s="268" t="s">
        <v>3649</v>
      </c>
      <c r="D58" s="259" t="s">
        <v>368</v>
      </c>
      <c r="E58" s="260">
        <v>3</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649</v>
      </c>
      <c r="T58" s="263" t="s">
        <v>259</v>
      </c>
      <c r="U58" s="223">
        <v>0</v>
      </c>
      <c r="V58" s="223">
        <f>ROUND(E58*U58,2)</f>
        <v>0</v>
      </c>
      <c r="W58" s="223"/>
      <c r="X58" s="223" t="s">
        <v>462</v>
      </c>
      <c r="Y58" s="223" t="s">
        <v>261</v>
      </c>
      <c r="Z58" s="212"/>
      <c r="AA58" s="212"/>
      <c r="AB58" s="212"/>
      <c r="AC58" s="212"/>
      <c r="AD58" s="212"/>
      <c r="AE58" s="212"/>
      <c r="AF58" s="212"/>
      <c r="AG58" s="212" t="s">
        <v>463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5">
        <v>40</v>
      </c>
      <c r="B59" s="236" t="s">
        <v>3650</v>
      </c>
      <c r="C59" s="245" t="s">
        <v>3651</v>
      </c>
      <c r="D59" s="237" t="s">
        <v>524</v>
      </c>
      <c r="E59" s="238">
        <v>120</v>
      </c>
      <c r="F59" s="239"/>
      <c r="G59" s="240">
        <f>ROUND(E59*F59,2)</f>
        <v>0</v>
      </c>
      <c r="H59" s="239"/>
      <c r="I59" s="240">
        <f>ROUND(E59*H59,2)</f>
        <v>0</v>
      </c>
      <c r="J59" s="239"/>
      <c r="K59" s="240">
        <f>ROUND(E59*J59,2)</f>
        <v>0</v>
      </c>
      <c r="L59" s="240">
        <v>21</v>
      </c>
      <c r="M59" s="240">
        <f>G59*(1+L59/100)</f>
        <v>0</v>
      </c>
      <c r="N59" s="238">
        <v>0</v>
      </c>
      <c r="O59" s="238">
        <f>ROUND(E59*N59,2)</f>
        <v>0</v>
      </c>
      <c r="P59" s="238">
        <v>0</v>
      </c>
      <c r="Q59" s="238">
        <f>ROUND(E59*P59,2)</f>
        <v>0</v>
      </c>
      <c r="R59" s="240"/>
      <c r="S59" s="240" t="s">
        <v>649</v>
      </c>
      <c r="T59" s="241" t="s">
        <v>258</v>
      </c>
      <c r="U59" s="223">
        <v>0.12</v>
      </c>
      <c r="V59" s="223">
        <f>ROUND(E59*U59,2)</f>
        <v>14.4</v>
      </c>
      <c r="W59" s="223"/>
      <c r="X59" s="223" t="s">
        <v>297</v>
      </c>
      <c r="Y59" s="223" t="s">
        <v>261</v>
      </c>
      <c r="Z59" s="212"/>
      <c r="AA59" s="212"/>
      <c r="AB59" s="212"/>
      <c r="AC59" s="212"/>
      <c r="AD59" s="212"/>
      <c r="AE59" s="212"/>
      <c r="AF59" s="212"/>
      <c r="AG59" s="212" t="s">
        <v>298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6" t="s">
        <v>3652</v>
      </c>
      <c r="D60" s="243"/>
      <c r="E60" s="243"/>
      <c r="F60" s="243"/>
      <c r="G60" s="24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264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5">
        <v>41</v>
      </c>
      <c r="B61" s="236" t="s">
        <v>3653</v>
      </c>
      <c r="C61" s="245" t="s">
        <v>3654</v>
      </c>
      <c r="D61" s="237" t="s">
        <v>1548</v>
      </c>
      <c r="E61" s="238">
        <v>105.84</v>
      </c>
      <c r="F61" s="239"/>
      <c r="G61" s="240">
        <f>ROUND(E61*F61,2)</f>
        <v>0</v>
      </c>
      <c r="H61" s="239"/>
      <c r="I61" s="240">
        <f>ROUND(E61*H61,2)</f>
        <v>0</v>
      </c>
      <c r="J61" s="239"/>
      <c r="K61" s="240">
        <f>ROUND(E61*J61,2)</f>
        <v>0</v>
      </c>
      <c r="L61" s="240">
        <v>21</v>
      </c>
      <c r="M61" s="240">
        <f>G61*(1+L61/100)</f>
        <v>0</v>
      </c>
      <c r="N61" s="238">
        <v>1E-3</v>
      </c>
      <c r="O61" s="238">
        <f>ROUND(E61*N61,2)</f>
        <v>0.11</v>
      </c>
      <c r="P61" s="238">
        <v>0</v>
      </c>
      <c r="Q61" s="238">
        <f>ROUND(E61*P61,2)</f>
        <v>0</v>
      </c>
      <c r="R61" s="240" t="s">
        <v>461</v>
      </c>
      <c r="S61" s="240" t="s">
        <v>258</v>
      </c>
      <c r="T61" s="241" t="s">
        <v>259</v>
      </c>
      <c r="U61" s="223">
        <v>0</v>
      </c>
      <c r="V61" s="223">
        <f>ROUND(E61*U61,2)</f>
        <v>0</v>
      </c>
      <c r="W61" s="223"/>
      <c r="X61" s="223" t="s">
        <v>462</v>
      </c>
      <c r="Y61" s="223" t="s">
        <v>261</v>
      </c>
      <c r="Z61" s="212"/>
      <c r="AA61" s="212"/>
      <c r="AB61" s="212"/>
      <c r="AC61" s="212"/>
      <c r="AD61" s="212"/>
      <c r="AE61" s="212"/>
      <c r="AF61" s="212"/>
      <c r="AG61" s="212" t="s">
        <v>463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7" t="s">
        <v>3655</v>
      </c>
      <c r="D62" s="225"/>
      <c r="E62" s="226">
        <v>105.84</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289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5">
        <v>42</v>
      </c>
      <c r="B63" s="236" t="s">
        <v>3656</v>
      </c>
      <c r="C63" s="245" t="s">
        <v>3657</v>
      </c>
      <c r="D63" s="237" t="s">
        <v>368</v>
      </c>
      <c r="E63" s="238">
        <v>9</v>
      </c>
      <c r="F63" s="239"/>
      <c r="G63" s="240">
        <f>ROUND(E63*F63,2)</f>
        <v>0</v>
      </c>
      <c r="H63" s="239"/>
      <c r="I63" s="240">
        <f>ROUND(E63*H63,2)</f>
        <v>0</v>
      </c>
      <c r="J63" s="239"/>
      <c r="K63" s="240">
        <f>ROUND(E63*J63,2)</f>
        <v>0</v>
      </c>
      <c r="L63" s="240">
        <v>21</v>
      </c>
      <c r="M63" s="240">
        <f>G63*(1+L63/100)</f>
        <v>0</v>
      </c>
      <c r="N63" s="238">
        <v>0</v>
      </c>
      <c r="O63" s="238">
        <f>ROUND(E63*N63,2)</f>
        <v>0</v>
      </c>
      <c r="P63" s="238">
        <v>0</v>
      </c>
      <c r="Q63" s="238">
        <f>ROUND(E63*P63,2)</f>
        <v>0</v>
      </c>
      <c r="R63" s="240" t="s">
        <v>212</v>
      </c>
      <c r="S63" s="240" t="s">
        <v>258</v>
      </c>
      <c r="T63" s="241" t="s">
        <v>258</v>
      </c>
      <c r="U63" s="223">
        <v>0.35216999999999998</v>
      </c>
      <c r="V63" s="223">
        <f>ROUND(E63*U63,2)</f>
        <v>3.17</v>
      </c>
      <c r="W63" s="223"/>
      <c r="X63" s="223" t="s">
        <v>297</v>
      </c>
      <c r="Y63" s="223" t="s">
        <v>261</v>
      </c>
      <c r="Z63" s="212"/>
      <c r="AA63" s="212"/>
      <c r="AB63" s="212"/>
      <c r="AC63" s="212"/>
      <c r="AD63" s="212"/>
      <c r="AE63" s="212"/>
      <c r="AF63" s="212"/>
      <c r="AG63" s="212" t="s">
        <v>298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7" t="s">
        <v>3658</v>
      </c>
      <c r="D64" s="225"/>
      <c r="E64" s="226">
        <v>9</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289</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43</v>
      </c>
      <c r="B65" s="258" t="s">
        <v>3659</v>
      </c>
      <c r="C65" s="268" t="s">
        <v>3660</v>
      </c>
      <c r="D65" s="259" t="s">
        <v>368</v>
      </c>
      <c r="E65" s="260">
        <v>1</v>
      </c>
      <c r="F65" s="261"/>
      <c r="G65" s="262">
        <f>ROUND(E65*F65,2)</f>
        <v>0</v>
      </c>
      <c r="H65" s="261"/>
      <c r="I65" s="262">
        <f>ROUND(E65*H65,2)</f>
        <v>0</v>
      </c>
      <c r="J65" s="261"/>
      <c r="K65" s="262">
        <f>ROUND(E65*J65,2)</f>
        <v>0</v>
      </c>
      <c r="L65" s="262">
        <v>21</v>
      </c>
      <c r="M65" s="262">
        <f>G65*(1+L65/100)</f>
        <v>0</v>
      </c>
      <c r="N65" s="260">
        <v>2.4000000000000001E-4</v>
      </c>
      <c r="O65" s="260">
        <f>ROUND(E65*N65,2)</f>
        <v>0</v>
      </c>
      <c r="P65" s="260">
        <v>0</v>
      </c>
      <c r="Q65" s="260">
        <f>ROUND(E65*P65,2)</f>
        <v>0</v>
      </c>
      <c r="R65" s="262" t="s">
        <v>461</v>
      </c>
      <c r="S65" s="262" t="s">
        <v>258</v>
      </c>
      <c r="T65" s="263" t="s">
        <v>258</v>
      </c>
      <c r="U65" s="223">
        <v>0</v>
      </c>
      <c r="V65" s="223">
        <f>ROUND(E65*U65,2)</f>
        <v>0</v>
      </c>
      <c r="W65" s="223"/>
      <c r="X65" s="223" t="s">
        <v>462</v>
      </c>
      <c r="Y65" s="223" t="s">
        <v>261</v>
      </c>
      <c r="Z65" s="212"/>
      <c r="AA65" s="212"/>
      <c r="AB65" s="212"/>
      <c r="AC65" s="212"/>
      <c r="AD65" s="212"/>
      <c r="AE65" s="212"/>
      <c r="AF65" s="212"/>
      <c r="AG65" s="212" t="s">
        <v>463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44</v>
      </c>
      <c r="B66" s="258" t="s">
        <v>3661</v>
      </c>
      <c r="C66" s="268" t="s">
        <v>3662</v>
      </c>
      <c r="D66" s="259" t="s">
        <v>368</v>
      </c>
      <c r="E66" s="260">
        <v>8</v>
      </c>
      <c r="F66" s="261"/>
      <c r="G66" s="262">
        <f>ROUND(E66*F66,2)</f>
        <v>0</v>
      </c>
      <c r="H66" s="261"/>
      <c r="I66" s="262">
        <f>ROUND(E66*H66,2)</f>
        <v>0</v>
      </c>
      <c r="J66" s="261"/>
      <c r="K66" s="262">
        <f>ROUND(E66*J66,2)</f>
        <v>0</v>
      </c>
      <c r="L66" s="262">
        <v>21</v>
      </c>
      <c r="M66" s="262">
        <f>G66*(1+L66/100)</f>
        <v>0</v>
      </c>
      <c r="N66" s="260">
        <v>2.3000000000000001E-4</v>
      </c>
      <c r="O66" s="260">
        <f>ROUND(E66*N66,2)</f>
        <v>0</v>
      </c>
      <c r="P66" s="260">
        <v>0</v>
      </c>
      <c r="Q66" s="260">
        <f>ROUND(E66*P66,2)</f>
        <v>0</v>
      </c>
      <c r="R66" s="262" t="s">
        <v>461</v>
      </c>
      <c r="S66" s="262" t="s">
        <v>258</v>
      </c>
      <c r="T66" s="263" t="s">
        <v>258</v>
      </c>
      <c r="U66" s="223">
        <v>0</v>
      </c>
      <c r="V66" s="223">
        <f>ROUND(E66*U66,2)</f>
        <v>0</v>
      </c>
      <c r="W66" s="223"/>
      <c r="X66" s="223" t="s">
        <v>462</v>
      </c>
      <c r="Y66" s="223" t="s">
        <v>261</v>
      </c>
      <c r="Z66" s="212"/>
      <c r="AA66" s="212"/>
      <c r="AB66" s="212"/>
      <c r="AC66" s="212"/>
      <c r="AD66" s="212"/>
      <c r="AE66" s="212"/>
      <c r="AF66" s="212"/>
      <c r="AG66" s="212" t="s">
        <v>463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5">
        <v>45</v>
      </c>
      <c r="B67" s="236" t="s">
        <v>3656</v>
      </c>
      <c r="C67" s="245" t="s">
        <v>3657</v>
      </c>
      <c r="D67" s="237" t="s">
        <v>368</v>
      </c>
      <c r="E67" s="238">
        <v>16</v>
      </c>
      <c r="F67" s="239"/>
      <c r="G67" s="240">
        <f>ROUND(E67*F67,2)</f>
        <v>0</v>
      </c>
      <c r="H67" s="239"/>
      <c r="I67" s="240">
        <f>ROUND(E67*H67,2)</f>
        <v>0</v>
      </c>
      <c r="J67" s="239"/>
      <c r="K67" s="240">
        <f>ROUND(E67*J67,2)</f>
        <v>0</v>
      </c>
      <c r="L67" s="240">
        <v>21</v>
      </c>
      <c r="M67" s="240">
        <f>G67*(1+L67/100)</f>
        <v>0</v>
      </c>
      <c r="N67" s="238">
        <v>0</v>
      </c>
      <c r="O67" s="238">
        <f>ROUND(E67*N67,2)</f>
        <v>0</v>
      </c>
      <c r="P67" s="238">
        <v>0</v>
      </c>
      <c r="Q67" s="238">
        <f>ROUND(E67*P67,2)</f>
        <v>0</v>
      </c>
      <c r="R67" s="240" t="s">
        <v>212</v>
      </c>
      <c r="S67" s="240" t="s">
        <v>258</v>
      </c>
      <c r="T67" s="241" t="s">
        <v>258</v>
      </c>
      <c r="U67" s="223">
        <v>0.35216999999999998</v>
      </c>
      <c r="V67" s="223">
        <f>ROUND(E67*U67,2)</f>
        <v>5.63</v>
      </c>
      <c r="W67" s="223"/>
      <c r="X67" s="223" t="s">
        <v>297</v>
      </c>
      <c r="Y67" s="223" t="s">
        <v>261</v>
      </c>
      <c r="Z67" s="212"/>
      <c r="AA67" s="212"/>
      <c r="AB67" s="212"/>
      <c r="AC67" s="212"/>
      <c r="AD67" s="212"/>
      <c r="AE67" s="212"/>
      <c r="AF67" s="212"/>
      <c r="AG67" s="212" t="s">
        <v>298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7" t="s">
        <v>3663</v>
      </c>
      <c r="D68" s="225"/>
      <c r="E68" s="226">
        <v>16</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289</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46</v>
      </c>
      <c r="B69" s="258" t="s">
        <v>3664</v>
      </c>
      <c r="C69" s="268" t="s">
        <v>3665</v>
      </c>
      <c r="D69" s="259" t="s">
        <v>368</v>
      </c>
      <c r="E69" s="260">
        <v>8</v>
      </c>
      <c r="F69" s="261"/>
      <c r="G69" s="262">
        <f>ROUND(E69*F69,2)</f>
        <v>0</v>
      </c>
      <c r="H69" s="261"/>
      <c r="I69" s="262">
        <f>ROUND(E69*H69,2)</f>
        <v>0</v>
      </c>
      <c r="J69" s="261"/>
      <c r="K69" s="262">
        <f>ROUND(E69*J69,2)</f>
        <v>0</v>
      </c>
      <c r="L69" s="262">
        <v>21</v>
      </c>
      <c r="M69" s="262">
        <f>G69*(1+L69/100)</f>
        <v>0</v>
      </c>
      <c r="N69" s="260">
        <v>2.0000000000000001E-4</v>
      </c>
      <c r="O69" s="260">
        <f>ROUND(E69*N69,2)</f>
        <v>0</v>
      </c>
      <c r="P69" s="260">
        <v>0</v>
      </c>
      <c r="Q69" s="260">
        <f>ROUND(E69*P69,2)</f>
        <v>0</v>
      </c>
      <c r="R69" s="262"/>
      <c r="S69" s="262" t="s">
        <v>649</v>
      </c>
      <c r="T69" s="263" t="s">
        <v>259</v>
      </c>
      <c r="U69" s="223">
        <v>0</v>
      </c>
      <c r="V69" s="223">
        <f>ROUND(E69*U69,2)</f>
        <v>0</v>
      </c>
      <c r="W69" s="223"/>
      <c r="X69" s="223" t="s">
        <v>462</v>
      </c>
      <c r="Y69" s="223" t="s">
        <v>261</v>
      </c>
      <c r="Z69" s="212"/>
      <c r="AA69" s="212"/>
      <c r="AB69" s="212"/>
      <c r="AC69" s="212"/>
      <c r="AD69" s="212"/>
      <c r="AE69" s="212"/>
      <c r="AF69" s="212"/>
      <c r="AG69" s="212" t="s">
        <v>463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47</v>
      </c>
      <c r="B70" s="258" t="s">
        <v>3666</v>
      </c>
      <c r="C70" s="268" t="s">
        <v>3667</v>
      </c>
      <c r="D70" s="259" t="s">
        <v>368</v>
      </c>
      <c r="E70" s="260">
        <v>8</v>
      </c>
      <c r="F70" s="261"/>
      <c r="G70" s="262">
        <f>ROUND(E70*F70,2)</f>
        <v>0</v>
      </c>
      <c r="H70" s="261"/>
      <c r="I70" s="262">
        <f>ROUND(E70*H70,2)</f>
        <v>0</v>
      </c>
      <c r="J70" s="261"/>
      <c r="K70" s="262">
        <f>ROUND(E70*J70,2)</f>
        <v>0</v>
      </c>
      <c r="L70" s="262">
        <v>21</v>
      </c>
      <c r="M70" s="262">
        <f>G70*(1+L70/100)</f>
        <v>0</v>
      </c>
      <c r="N70" s="260">
        <v>2.7999999999999998E-4</v>
      </c>
      <c r="O70" s="260">
        <f>ROUND(E70*N70,2)</f>
        <v>0</v>
      </c>
      <c r="P70" s="260">
        <v>0</v>
      </c>
      <c r="Q70" s="260">
        <f>ROUND(E70*P70,2)</f>
        <v>0</v>
      </c>
      <c r="R70" s="262" t="s">
        <v>461</v>
      </c>
      <c r="S70" s="262" t="s">
        <v>258</v>
      </c>
      <c r="T70" s="263" t="s">
        <v>258</v>
      </c>
      <c r="U70" s="223">
        <v>0</v>
      </c>
      <c r="V70" s="223">
        <f>ROUND(E70*U70,2)</f>
        <v>0</v>
      </c>
      <c r="W70" s="223"/>
      <c r="X70" s="223" t="s">
        <v>462</v>
      </c>
      <c r="Y70" s="223" t="s">
        <v>261</v>
      </c>
      <c r="Z70" s="212"/>
      <c r="AA70" s="212"/>
      <c r="AB70" s="212"/>
      <c r="AC70" s="212"/>
      <c r="AD70" s="212"/>
      <c r="AE70" s="212"/>
      <c r="AF70" s="212"/>
      <c r="AG70" s="212" t="s">
        <v>463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48</v>
      </c>
      <c r="B71" s="258" t="s">
        <v>3668</v>
      </c>
      <c r="C71" s="268" t="s">
        <v>3669</v>
      </c>
      <c r="D71" s="259" t="s">
        <v>368</v>
      </c>
      <c r="E71" s="260">
        <v>1</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649</v>
      </c>
      <c r="T71" s="263" t="s">
        <v>259</v>
      </c>
      <c r="U71" s="223">
        <v>1</v>
      </c>
      <c r="V71" s="223">
        <f>ROUND(E71*U71,2)</f>
        <v>1</v>
      </c>
      <c r="W71" s="223"/>
      <c r="X71" s="223" t="s">
        <v>297</v>
      </c>
      <c r="Y71" s="223" t="s">
        <v>261</v>
      </c>
      <c r="Z71" s="212"/>
      <c r="AA71" s="212"/>
      <c r="AB71" s="212"/>
      <c r="AC71" s="212"/>
      <c r="AD71" s="212"/>
      <c r="AE71" s="212"/>
      <c r="AF71" s="212"/>
      <c r="AG71" s="212" t="s">
        <v>298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49</v>
      </c>
      <c r="B72" s="258" t="s">
        <v>3670</v>
      </c>
      <c r="C72" s="268" t="s">
        <v>3671</v>
      </c>
      <c r="D72" s="259" t="s">
        <v>368</v>
      </c>
      <c r="E72" s="260">
        <v>1</v>
      </c>
      <c r="F72" s="261"/>
      <c r="G72" s="262">
        <f>ROUND(E72*F72,2)</f>
        <v>0</v>
      </c>
      <c r="H72" s="261"/>
      <c r="I72" s="262">
        <f>ROUND(E72*H72,2)</f>
        <v>0</v>
      </c>
      <c r="J72" s="261"/>
      <c r="K72" s="262">
        <f>ROUND(E72*J72,2)</f>
        <v>0</v>
      </c>
      <c r="L72" s="262">
        <v>21</v>
      </c>
      <c r="M72" s="262">
        <f>G72*(1+L72/100)</f>
        <v>0</v>
      </c>
      <c r="N72" s="260">
        <v>1E-3</v>
      </c>
      <c r="O72" s="260">
        <f>ROUND(E72*N72,2)</f>
        <v>0</v>
      </c>
      <c r="P72" s="260">
        <v>0</v>
      </c>
      <c r="Q72" s="260">
        <f>ROUND(E72*P72,2)</f>
        <v>0</v>
      </c>
      <c r="R72" s="262"/>
      <c r="S72" s="262" t="s">
        <v>649</v>
      </c>
      <c r="T72" s="263" t="s">
        <v>259</v>
      </c>
      <c r="U72" s="223">
        <v>0</v>
      </c>
      <c r="V72" s="223">
        <f>ROUND(E72*U72,2)</f>
        <v>0</v>
      </c>
      <c r="W72" s="223"/>
      <c r="X72" s="223" t="s">
        <v>462</v>
      </c>
      <c r="Y72" s="223" t="s">
        <v>261</v>
      </c>
      <c r="Z72" s="212"/>
      <c r="AA72" s="212"/>
      <c r="AB72" s="212"/>
      <c r="AC72" s="212"/>
      <c r="AD72" s="212"/>
      <c r="AE72" s="212"/>
      <c r="AF72" s="212"/>
      <c r="AG72" s="212" t="s">
        <v>463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50</v>
      </c>
      <c r="B73" s="258" t="s">
        <v>3672</v>
      </c>
      <c r="C73" s="268" t="s">
        <v>3673</v>
      </c>
      <c r="D73" s="259" t="s">
        <v>368</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t="s">
        <v>212</v>
      </c>
      <c r="S73" s="262" t="s">
        <v>258</v>
      </c>
      <c r="T73" s="263" t="s">
        <v>258</v>
      </c>
      <c r="U73" s="223">
        <v>0.11</v>
      </c>
      <c r="V73" s="223">
        <f>ROUND(E73*U73,2)</f>
        <v>0.88</v>
      </c>
      <c r="W73" s="223"/>
      <c r="X73" s="223" t="s">
        <v>297</v>
      </c>
      <c r="Y73" s="223" t="s">
        <v>261</v>
      </c>
      <c r="Z73" s="212"/>
      <c r="AA73" s="212"/>
      <c r="AB73" s="212"/>
      <c r="AC73" s="212"/>
      <c r="AD73" s="212"/>
      <c r="AE73" s="212"/>
      <c r="AF73" s="212"/>
      <c r="AG73" s="212" t="s">
        <v>298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51</v>
      </c>
      <c r="B74" s="258" t="s">
        <v>3674</v>
      </c>
      <c r="C74" s="268" t="s">
        <v>3675</v>
      </c>
      <c r="D74" s="259" t="s">
        <v>368</v>
      </c>
      <c r="E74" s="260">
        <v>8</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t="s">
        <v>461</v>
      </c>
      <c r="S74" s="262" t="s">
        <v>258</v>
      </c>
      <c r="T74" s="263" t="s">
        <v>258</v>
      </c>
      <c r="U74" s="223">
        <v>0</v>
      </c>
      <c r="V74" s="223">
        <f>ROUND(E74*U74,2)</f>
        <v>0</v>
      </c>
      <c r="W74" s="223"/>
      <c r="X74" s="223" t="s">
        <v>462</v>
      </c>
      <c r="Y74" s="223" t="s">
        <v>261</v>
      </c>
      <c r="Z74" s="212"/>
      <c r="AA74" s="212"/>
      <c r="AB74" s="212"/>
      <c r="AC74" s="212"/>
      <c r="AD74" s="212"/>
      <c r="AE74" s="212"/>
      <c r="AF74" s="212"/>
      <c r="AG74" s="212" t="s">
        <v>463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7">
        <v>52</v>
      </c>
      <c r="B75" s="258" t="s">
        <v>3676</v>
      </c>
      <c r="C75" s="268" t="s">
        <v>3677</v>
      </c>
      <c r="D75" s="259" t="s">
        <v>524</v>
      </c>
      <c r="E75" s="260">
        <v>230</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212</v>
      </c>
      <c r="S75" s="262" t="s">
        <v>258</v>
      </c>
      <c r="T75" s="263" t="s">
        <v>258</v>
      </c>
      <c r="U75" s="223">
        <v>0.49717</v>
      </c>
      <c r="V75" s="223">
        <f>ROUND(E75*U75,2)</f>
        <v>114.35</v>
      </c>
      <c r="W75" s="223"/>
      <c r="X75" s="223" t="s">
        <v>297</v>
      </c>
      <c r="Y75" s="223" t="s">
        <v>261</v>
      </c>
      <c r="Z75" s="212"/>
      <c r="AA75" s="212"/>
      <c r="AB75" s="212"/>
      <c r="AC75" s="212"/>
      <c r="AD75" s="212"/>
      <c r="AE75" s="212"/>
      <c r="AF75" s="212"/>
      <c r="AG75" s="212" t="s">
        <v>298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53</v>
      </c>
      <c r="B76" s="258" t="s">
        <v>3678</v>
      </c>
      <c r="C76" s="268" t="s">
        <v>3679</v>
      </c>
      <c r="D76" s="259" t="s">
        <v>524</v>
      </c>
      <c r="E76" s="260">
        <v>230</v>
      </c>
      <c r="F76" s="261"/>
      <c r="G76" s="262">
        <f>ROUND(E76*F76,2)</f>
        <v>0</v>
      </c>
      <c r="H76" s="261"/>
      <c r="I76" s="262">
        <f>ROUND(E76*H76,2)</f>
        <v>0</v>
      </c>
      <c r="J76" s="261"/>
      <c r="K76" s="262">
        <f>ROUND(E76*J76,2)</f>
        <v>0</v>
      </c>
      <c r="L76" s="262">
        <v>21</v>
      </c>
      <c r="M76" s="262">
        <f>G76*(1+L76/100)</f>
        <v>0</v>
      </c>
      <c r="N76" s="260">
        <v>1.2999999999999999E-4</v>
      </c>
      <c r="O76" s="260">
        <f>ROUND(E76*N76,2)</f>
        <v>0.03</v>
      </c>
      <c r="P76" s="260">
        <v>0</v>
      </c>
      <c r="Q76" s="260">
        <f>ROUND(E76*P76,2)</f>
        <v>0</v>
      </c>
      <c r="R76" s="262" t="s">
        <v>461</v>
      </c>
      <c r="S76" s="262" t="s">
        <v>258</v>
      </c>
      <c r="T76" s="263" t="s">
        <v>258</v>
      </c>
      <c r="U76" s="223">
        <v>0</v>
      </c>
      <c r="V76" s="223">
        <f>ROUND(E76*U76,2)</f>
        <v>0</v>
      </c>
      <c r="W76" s="223"/>
      <c r="X76" s="223" t="s">
        <v>462</v>
      </c>
      <c r="Y76" s="223" t="s">
        <v>261</v>
      </c>
      <c r="Z76" s="212"/>
      <c r="AA76" s="212"/>
      <c r="AB76" s="212"/>
      <c r="AC76" s="212"/>
      <c r="AD76" s="212"/>
      <c r="AE76" s="212"/>
      <c r="AF76" s="212"/>
      <c r="AG76" s="212" t="s">
        <v>463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54</v>
      </c>
      <c r="B77" s="258" t="s">
        <v>3680</v>
      </c>
      <c r="C77" s="268" t="s">
        <v>3681</v>
      </c>
      <c r="D77" s="259" t="s">
        <v>368</v>
      </c>
      <c r="E77" s="260">
        <v>5</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649</v>
      </c>
      <c r="T77" s="263" t="s">
        <v>258</v>
      </c>
      <c r="U77" s="223">
        <v>1.7733300000000001</v>
      </c>
      <c r="V77" s="223">
        <f>ROUND(E77*U77,2)</f>
        <v>8.8699999999999992</v>
      </c>
      <c r="W77" s="223"/>
      <c r="X77" s="223" t="s">
        <v>297</v>
      </c>
      <c r="Y77" s="223" t="s">
        <v>261</v>
      </c>
      <c r="Z77" s="212"/>
      <c r="AA77" s="212"/>
      <c r="AB77" s="212"/>
      <c r="AC77" s="212"/>
      <c r="AD77" s="212"/>
      <c r="AE77" s="212"/>
      <c r="AF77" s="212"/>
      <c r="AG77" s="212" t="s">
        <v>298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55</v>
      </c>
      <c r="B78" s="258" t="s">
        <v>3682</v>
      </c>
      <c r="C78" s="268" t="s">
        <v>3683</v>
      </c>
      <c r="D78" s="259" t="s">
        <v>368</v>
      </c>
      <c r="E78" s="260">
        <v>5</v>
      </c>
      <c r="F78" s="261"/>
      <c r="G78" s="262">
        <f>ROUND(E78*F78,2)</f>
        <v>0</v>
      </c>
      <c r="H78" s="261"/>
      <c r="I78" s="262">
        <f>ROUND(E78*H78,2)</f>
        <v>0</v>
      </c>
      <c r="J78" s="261"/>
      <c r="K78" s="262">
        <f>ROUND(E78*J78,2)</f>
        <v>0</v>
      </c>
      <c r="L78" s="262">
        <v>21</v>
      </c>
      <c r="M78" s="262">
        <f>G78*(1+L78/100)</f>
        <v>0</v>
      </c>
      <c r="N78" s="260">
        <v>4.1000000000000003E-3</v>
      </c>
      <c r="O78" s="260">
        <f>ROUND(E78*N78,2)</f>
        <v>0.02</v>
      </c>
      <c r="P78" s="260">
        <v>0</v>
      </c>
      <c r="Q78" s="260">
        <f>ROUND(E78*P78,2)</f>
        <v>0</v>
      </c>
      <c r="R78" s="262" t="s">
        <v>461</v>
      </c>
      <c r="S78" s="262" t="s">
        <v>258</v>
      </c>
      <c r="T78" s="263" t="s">
        <v>258</v>
      </c>
      <c r="U78" s="223">
        <v>0</v>
      </c>
      <c r="V78" s="223">
        <f>ROUND(E78*U78,2)</f>
        <v>0</v>
      </c>
      <c r="W78" s="223"/>
      <c r="X78" s="223" t="s">
        <v>462</v>
      </c>
      <c r="Y78" s="223" t="s">
        <v>261</v>
      </c>
      <c r="Z78" s="212"/>
      <c r="AA78" s="212"/>
      <c r="AB78" s="212"/>
      <c r="AC78" s="212"/>
      <c r="AD78" s="212"/>
      <c r="AE78" s="212"/>
      <c r="AF78" s="212"/>
      <c r="AG78" s="212" t="s">
        <v>463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56</v>
      </c>
      <c r="B79" s="258" t="s">
        <v>3684</v>
      </c>
      <c r="C79" s="268" t="s">
        <v>3685</v>
      </c>
      <c r="D79" s="259" t="s">
        <v>368</v>
      </c>
      <c r="E79" s="260">
        <v>4</v>
      </c>
      <c r="F79" s="261"/>
      <c r="G79" s="262">
        <f>ROUND(E79*F79,2)</f>
        <v>0</v>
      </c>
      <c r="H79" s="261"/>
      <c r="I79" s="262">
        <f>ROUND(E79*H79,2)</f>
        <v>0</v>
      </c>
      <c r="J79" s="261"/>
      <c r="K79" s="262">
        <f>ROUND(E79*J79,2)</f>
        <v>0</v>
      </c>
      <c r="L79" s="262">
        <v>21</v>
      </c>
      <c r="M79" s="262">
        <f>G79*(1+L79/100)</f>
        <v>0</v>
      </c>
      <c r="N79" s="260">
        <v>1.66E-3</v>
      </c>
      <c r="O79" s="260">
        <f>ROUND(E79*N79,2)</f>
        <v>0.01</v>
      </c>
      <c r="P79" s="260">
        <v>0</v>
      </c>
      <c r="Q79" s="260">
        <f>ROUND(E79*P79,2)</f>
        <v>0</v>
      </c>
      <c r="R79" s="262"/>
      <c r="S79" s="262" t="s">
        <v>649</v>
      </c>
      <c r="T79" s="263" t="s">
        <v>259</v>
      </c>
      <c r="U79" s="223">
        <v>0</v>
      </c>
      <c r="V79" s="223">
        <f>ROUND(E79*U79,2)</f>
        <v>0</v>
      </c>
      <c r="W79" s="223"/>
      <c r="X79" s="223" t="s">
        <v>462</v>
      </c>
      <c r="Y79" s="223" t="s">
        <v>261</v>
      </c>
      <c r="Z79" s="212"/>
      <c r="AA79" s="212"/>
      <c r="AB79" s="212"/>
      <c r="AC79" s="212"/>
      <c r="AD79" s="212"/>
      <c r="AE79" s="212"/>
      <c r="AF79" s="212"/>
      <c r="AG79" s="212" t="s">
        <v>463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57</v>
      </c>
      <c r="B80" s="258" t="s">
        <v>3686</v>
      </c>
      <c r="C80" s="268" t="s">
        <v>3687</v>
      </c>
      <c r="D80" s="259" t="s">
        <v>3240</v>
      </c>
      <c r="E80" s="260">
        <v>1</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649</v>
      </c>
      <c r="T80" s="263" t="s">
        <v>259</v>
      </c>
      <c r="U80" s="223">
        <v>0.28399999999999997</v>
      </c>
      <c r="V80" s="223">
        <f>ROUND(E80*U80,2)</f>
        <v>0.28000000000000003</v>
      </c>
      <c r="W80" s="223"/>
      <c r="X80" s="223" t="s">
        <v>297</v>
      </c>
      <c r="Y80" s="223" t="s">
        <v>261</v>
      </c>
      <c r="Z80" s="212"/>
      <c r="AA80" s="212"/>
      <c r="AB80" s="212"/>
      <c r="AC80" s="212"/>
      <c r="AD80" s="212"/>
      <c r="AE80" s="212"/>
      <c r="AF80" s="212"/>
      <c r="AG80" s="212" t="s">
        <v>298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7">
        <v>58</v>
      </c>
      <c r="B81" s="258" t="s">
        <v>3688</v>
      </c>
      <c r="C81" s="268" t="s">
        <v>3689</v>
      </c>
      <c r="D81" s="259" t="s">
        <v>368</v>
      </c>
      <c r="E81" s="260">
        <v>40</v>
      </c>
      <c r="F81" s="261"/>
      <c r="G81" s="262">
        <f>ROUND(E81*F81,2)</f>
        <v>0</v>
      </c>
      <c r="H81" s="261"/>
      <c r="I81" s="262">
        <f>ROUND(E81*H81,2)</f>
        <v>0</v>
      </c>
      <c r="J81" s="261"/>
      <c r="K81" s="262">
        <f>ROUND(E81*J81,2)</f>
        <v>0</v>
      </c>
      <c r="L81" s="262">
        <v>21</v>
      </c>
      <c r="M81" s="262">
        <f>G81*(1+L81/100)</f>
        <v>0</v>
      </c>
      <c r="N81" s="260">
        <v>1E-3</v>
      </c>
      <c r="O81" s="260">
        <f>ROUND(E81*N81,2)</f>
        <v>0.04</v>
      </c>
      <c r="P81" s="260">
        <v>0</v>
      </c>
      <c r="Q81" s="260">
        <f>ROUND(E81*P81,2)</f>
        <v>0</v>
      </c>
      <c r="R81" s="262"/>
      <c r="S81" s="262" t="s">
        <v>649</v>
      </c>
      <c r="T81" s="263" t="s">
        <v>259</v>
      </c>
      <c r="U81" s="223">
        <v>0</v>
      </c>
      <c r="V81" s="223">
        <f>ROUND(E81*U81,2)</f>
        <v>0</v>
      </c>
      <c r="W81" s="223"/>
      <c r="X81" s="223" t="s">
        <v>462</v>
      </c>
      <c r="Y81" s="223" t="s">
        <v>261</v>
      </c>
      <c r="Z81" s="212"/>
      <c r="AA81" s="212"/>
      <c r="AB81" s="212"/>
      <c r="AC81" s="212"/>
      <c r="AD81" s="212"/>
      <c r="AE81" s="212"/>
      <c r="AF81" s="212"/>
      <c r="AG81" s="212" t="s">
        <v>463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7">
        <v>59</v>
      </c>
      <c r="B82" s="258" t="s">
        <v>3690</v>
      </c>
      <c r="C82" s="268" t="s">
        <v>3691</v>
      </c>
      <c r="D82" s="259" t="s">
        <v>368</v>
      </c>
      <c r="E82" s="260">
        <v>216</v>
      </c>
      <c r="F82" s="261"/>
      <c r="G82" s="262">
        <f>ROUND(E82*F82,2)</f>
        <v>0</v>
      </c>
      <c r="H82" s="261"/>
      <c r="I82" s="262">
        <f>ROUND(E82*H82,2)</f>
        <v>0</v>
      </c>
      <c r="J82" s="261"/>
      <c r="K82" s="262">
        <f>ROUND(E82*J82,2)</f>
        <v>0</v>
      </c>
      <c r="L82" s="262">
        <v>21</v>
      </c>
      <c r="M82" s="262">
        <f>G82*(1+L82/100)</f>
        <v>0</v>
      </c>
      <c r="N82" s="260">
        <v>1E-3</v>
      </c>
      <c r="O82" s="260">
        <f>ROUND(E82*N82,2)</f>
        <v>0.22</v>
      </c>
      <c r="P82" s="260">
        <v>0</v>
      </c>
      <c r="Q82" s="260">
        <f>ROUND(E82*P82,2)</f>
        <v>0</v>
      </c>
      <c r="R82" s="262"/>
      <c r="S82" s="262" t="s">
        <v>649</v>
      </c>
      <c r="T82" s="263" t="s">
        <v>259</v>
      </c>
      <c r="U82" s="223">
        <v>0</v>
      </c>
      <c r="V82" s="223">
        <f>ROUND(E82*U82,2)</f>
        <v>0</v>
      </c>
      <c r="W82" s="223"/>
      <c r="X82" s="223" t="s">
        <v>462</v>
      </c>
      <c r="Y82" s="223" t="s">
        <v>261</v>
      </c>
      <c r="Z82" s="212"/>
      <c r="AA82" s="212"/>
      <c r="AB82" s="212"/>
      <c r="AC82" s="212"/>
      <c r="AD82" s="212"/>
      <c r="AE82" s="212"/>
      <c r="AF82" s="212"/>
      <c r="AG82" s="212" t="s">
        <v>463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60</v>
      </c>
      <c r="B83" s="258" t="s">
        <v>3692</v>
      </c>
      <c r="C83" s="268" t="s">
        <v>3693</v>
      </c>
      <c r="D83" s="259" t="s">
        <v>368</v>
      </c>
      <c r="E83" s="260">
        <v>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649</v>
      </c>
      <c r="T83" s="263" t="s">
        <v>259</v>
      </c>
      <c r="U83" s="223">
        <v>0</v>
      </c>
      <c r="V83" s="223">
        <f>ROUND(E83*U83,2)</f>
        <v>0</v>
      </c>
      <c r="W83" s="223"/>
      <c r="X83" s="223" t="s">
        <v>462</v>
      </c>
      <c r="Y83" s="223" t="s">
        <v>261</v>
      </c>
      <c r="Z83" s="212"/>
      <c r="AA83" s="212"/>
      <c r="AB83" s="212"/>
      <c r="AC83" s="212"/>
      <c r="AD83" s="212"/>
      <c r="AE83" s="212"/>
      <c r="AF83" s="212"/>
      <c r="AG83" s="212" t="s">
        <v>463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8" t="s">
        <v>253</v>
      </c>
      <c r="B84" s="229" t="s">
        <v>216</v>
      </c>
      <c r="C84" s="244" t="s">
        <v>217</v>
      </c>
      <c r="D84" s="230"/>
      <c r="E84" s="231"/>
      <c r="F84" s="232"/>
      <c r="G84" s="232">
        <f>SUMIF(AG85:AG94,"&lt;&gt;NOR",G85:G94)</f>
        <v>0</v>
      </c>
      <c r="H84" s="232"/>
      <c r="I84" s="232">
        <f>SUM(I85:I94)</f>
        <v>0</v>
      </c>
      <c r="J84" s="232"/>
      <c r="K84" s="232">
        <f>SUM(K85:K94)</f>
        <v>0</v>
      </c>
      <c r="L84" s="232"/>
      <c r="M84" s="232">
        <f>SUM(M85:M94)</f>
        <v>0</v>
      </c>
      <c r="N84" s="231"/>
      <c r="O84" s="231">
        <f>SUM(O85:O94)</f>
        <v>0</v>
      </c>
      <c r="P84" s="231"/>
      <c r="Q84" s="231">
        <f>SUM(Q85:Q94)</f>
        <v>0</v>
      </c>
      <c r="R84" s="232"/>
      <c r="S84" s="232"/>
      <c r="T84" s="233"/>
      <c r="U84" s="227"/>
      <c r="V84" s="227">
        <f>SUM(V85:V94)</f>
        <v>0</v>
      </c>
      <c r="W84" s="227"/>
      <c r="X84" s="227"/>
      <c r="Y84" s="227"/>
      <c r="AG84" t="s">
        <v>254</v>
      </c>
    </row>
    <row r="85" spans="1:60" outlineLevel="1" x14ac:dyDescent="0.2">
      <c r="A85" s="257">
        <v>61</v>
      </c>
      <c r="B85" s="258" t="s">
        <v>3694</v>
      </c>
      <c r="C85" s="268" t="s">
        <v>3695</v>
      </c>
      <c r="D85" s="259" t="s">
        <v>3332</v>
      </c>
      <c r="E85" s="260">
        <v>8</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649</v>
      </c>
      <c r="T85" s="263" t="s">
        <v>259</v>
      </c>
      <c r="U85" s="223">
        <v>0</v>
      </c>
      <c r="V85" s="223">
        <f>ROUND(E85*U85,2)</f>
        <v>0</v>
      </c>
      <c r="W85" s="223"/>
      <c r="X85" s="223" t="s">
        <v>1615</v>
      </c>
      <c r="Y85" s="223" t="s">
        <v>261</v>
      </c>
      <c r="Z85" s="212"/>
      <c r="AA85" s="212"/>
      <c r="AB85" s="212"/>
      <c r="AC85" s="212"/>
      <c r="AD85" s="212"/>
      <c r="AE85" s="212"/>
      <c r="AF85" s="212"/>
      <c r="AG85" s="212" t="s">
        <v>1616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7">
        <v>62</v>
      </c>
      <c r="B86" s="258" t="s">
        <v>3696</v>
      </c>
      <c r="C86" s="268" t="s">
        <v>3697</v>
      </c>
      <c r="D86" s="259" t="s">
        <v>3332</v>
      </c>
      <c r="E86" s="260">
        <v>8</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649</v>
      </c>
      <c r="T86" s="263" t="s">
        <v>259</v>
      </c>
      <c r="U86" s="223">
        <v>0</v>
      </c>
      <c r="V86" s="223">
        <f>ROUND(E86*U86,2)</f>
        <v>0</v>
      </c>
      <c r="W86" s="223"/>
      <c r="X86" s="223" t="s">
        <v>1615</v>
      </c>
      <c r="Y86" s="223" t="s">
        <v>261</v>
      </c>
      <c r="Z86" s="212"/>
      <c r="AA86" s="212"/>
      <c r="AB86" s="212"/>
      <c r="AC86" s="212"/>
      <c r="AD86" s="212"/>
      <c r="AE86" s="212"/>
      <c r="AF86" s="212"/>
      <c r="AG86" s="212" t="s">
        <v>1616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63</v>
      </c>
      <c r="B87" s="258" t="s">
        <v>3698</v>
      </c>
      <c r="C87" s="268" t="s">
        <v>3695</v>
      </c>
      <c r="D87" s="259" t="s">
        <v>3332</v>
      </c>
      <c r="E87" s="260">
        <v>24</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649</v>
      </c>
      <c r="T87" s="263" t="s">
        <v>259</v>
      </c>
      <c r="U87" s="223">
        <v>0</v>
      </c>
      <c r="V87" s="223">
        <f>ROUND(E87*U87,2)</f>
        <v>0</v>
      </c>
      <c r="W87" s="223"/>
      <c r="X87" s="223" t="s">
        <v>1615</v>
      </c>
      <c r="Y87" s="223" t="s">
        <v>261</v>
      </c>
      <c r="Z87" s="212"/>
      <c r="AA87" s="212"/>
      <c r="AB87" s="212"/>
      <c r="AC87" s="212"/>
      <c r="AD87" s="212"/>
      <c r="AE87" s="212"/>
      <c r="AF87" s="212"/>
      <c r="AG87" s="212" t="s">
        <v>1616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7">
        <v>64</v>
      </c>
      <c r="B88" s="258" t="s">
        <v>3699</v>
      </c>
      <c r="C88" s="268" t="s">
        <v>3700</v>
      </c>
      <c r="D88" s="259" t="s">
        <v>3332</v>
      </c>
      <c r="E88" s="260">
        <v>18</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649</v>
      </c>
      <c r="T88" s="263" t="s">
        <v>259</v>
      </c>
      <c r="U88" s="223">
        <v>0</v>
      </c>
      <c r="V88" s="223">
        <f>ROUND(E88*U88,2)</f>
        <v>0</v>
      </c>
      <c r="W88" s="223"/>
      <c r="X88" s="223" t="s">
        <v>1615</v>
      </c>
      <c r="Y88" s="223" t="s">
        <v>261</v>
      </c>
      <c r="Z88" s="212"/>
      <c r="AA88" s="212"/>
      <c r="AB88" s="212"/>
      <c r="AC88" s="212"/>
      <c r="AD88" s="212"/>
      <c r="AE88" s="212"/>
      <c r="AF88" s="212"/>
      <c r="AG88" s="212" t="s">
        <v>1616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65</v>
      </c>
      <c r="B89" s="258" t="s">
        <v>3701</v>
      </c>
      <c r="C89" s="268" t="s">
        <v>3702</v>
      </c>
      <c r="D89" s="259" t="s">
        <v>3332</v>
      </c>
      <c r="E89" s="260">
        <v>24</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649</v>
      </c>
      <c r="T89" s="263" t="s">
        <v>259</v>
      </c>
      <c r="U89" s="223">
        <v>0</v>
      </c>
      <c r="V89" s="223">
        <f>ROUND(E89*U89,2)</f>
        <v>0</v>
      </c>
      <c r="W89" s="223"/>
      <c r="X89" s="223" t="s">
        <v>1615</v>
      </c>
      <c r="Y89" s="223" t="s">
        <v>261</v>
      </c>
      <c r="Z89" s="212"/>
      <c r="AA89" s="212"/>
      <c r="AB89" s="212"/>
      <c r="AC89" s="212"/>
      <c r="AD89" s="212"/>
      <c r="AE89" s="212"/>
      <c r="AF89" s="212"/>
      <c r="AG89" s="212" t="s">
        <v>1616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7">
        <v>66</v>
      </c>
      <c r="B90" s="258" t="s">
        <v>3703</v>
      </c>
      <c r="C90" s="268" t="s">
        <v>3704</v>
      </c>
      <c r="D90" s="259" t="s">
        <v>3332</v>
      </c>
      <c r="E90" s="260">
        <v>36</v>
      </c>
      <c r="F90" s="261"/>
      <c r="G90" s="262">
        <f>ROUND(E90*F90,2)</f>
        <v>0</v>
      </c>
      <c r="H90" s="261"/>
      <c r="I90" s="262">
        <f>ROUND(E90*H90,2)</f>
        <v>0</v>
      </c>
      <c r="J90" s="261"/>
      <c r="K90" s="262">
        <f>ROUND(E90*J90,2)</f>
        <v>0</v>
      </c>
      <c r="L90" s="262">
        <v>21</v>
      </c>
      <c r="M90" s="262">
        <f>G90*(1+L90/100)</f>
        <v>0</v>
      </c>
      <c r="N90" s="260">
        <v>0</v>
      </c>
      <c r="O90" s="260">
        <f>ROUND(E90*N90,2)</f>
        <v>0</v>
      </c>
      <c r="P90" s="260">
        <v>0</v>
      </c>
      <c r="Q90" s="260">
        <f>ROUND(E90*P90,2)</f>
        <v>0</v>
      </c>
      <c r="R90" s="262"/>
      <c r="S90" s="262" t="s">
        <v>649</v>
      </c>
      <c r="T90" s="263" t="s">
        <v>259</v>
      </c>
      <c r="U90" s="223">
        <v>0</v>
      </c>
      <c r="V90" s="223">
        <f>ROUND(E90*U90,2)</f>
        <v>0</v>
      </c>
      <c r="W90" s="223"/>
      <c r="X90" s="223" t="s">
        <v>1615</v>
      </c>
      <c r="Y90" s="223" t="s">
        <v>261</v>
      </c>
      <c r="Z90" s="212"/>
      <c r="AA90" s="212"/>
      <c r="AB90" s="212"/>
      <c r="AC90" s="212"/>
      <c r="AD90" s="212"/>
      <c r="AE90" s="212"/>
      <c r="AF90" s="212"/>
      <c r="AG90" s="212" t="s">
        <v>1616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7">
        <v>67</v>
      </c>
      <c r="B91" s="258" t="s">
        <v>3705</v>
      </c>
      <c r="C91" s="268" t="s">
        <v>3706</v>
      </c>
      <c r="D91" s="259" t="s">
        <v>3332</v>
      </c>
      <c r="E91" s="260">
        <v>8</v>
      </c>
      <c r="F91" s="261"/>
      <c r="G91" s="262">
        <f>ROUND(E91*F91,2)</f>
        <v>0</v>
      </c>
      <c r="H91" s="261"/>
      <c r="I91" s="262">
        <f>ROUND(E91*H91,2)</f>
        <v>0</v>
      </c>
      <c r="J91" s="261"/>
      <c r="K91" s="262">
        <f>ROUND(E91*J91,2)</f>
        <v>0</v>
      </c>
      <c r="L91" s="262">
        <v>21</v>
      </c>
      <c r="M91" s="262">
        <f>G91*(1+L91/100)</f>
        <v>0</v>
      </c>
      <c r="N91" s="260">
        <v>0</v>
      </c>
      <c r="O91" s="260">
        <f>ROUND(E91*N91,2)</f>
        <v>0</v>
      </c>
      <c r="P91" s="260">
        <v>0</v>
      </c>
      <c r="Q91" s="260">
        <f>ROUND(E91*P91,2)</f>
        <v>0</v>
      </c>
      <c r="R91" s="262"/>
      <c r="S91" s="262" t="s">
        <v>649</v>
      </c>
      <c r="T91" s="263" t="s">
        <v>259</v>
      </c>
      <c r="U91" s="223">
        <v>0</v>
      </c>
      <c r="V91" s="223">
        <f>ROUND(E91*U91,2)</f>
        <v>0</v>
      </c>
      <c r="W91" s="223"/>
      <c r="X91" s="223" t="s">
        <v>1615</v>
      </c>
      <c r="Y91" s="223" t="s">
        <v>261</v>
      </c>
      <c r="Z91" s="212"/>
      <c r="AA91" s="212"/>
      <c r="AB91" s="212"/>
      <c r="AC91" s="212"/>
      <c r="AD91" s="212"/>
      <c r="AE91" s="212"/>
      <c r="AF91" s="212"/>
      <c r="AG91" s="212" t="s">
        <v>1616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68</v>
      </c>
      <c r="B92" s="258" t="s">
        <v>3707</v>
      </c>
      <c r="C92" s="268" t="s">
        <v>3708</v>
      </c>
      <c r="D92" s="259" t="s">
        <v>3332</v>
      </c>
      <c r="E92" s="260">
        <v>16</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c r="S92" s="262" t="s">
        <v>649</v>
      </c>
      <c r="T92" s="263" t="s">
        <v>259</v>
      </c>
      <c r="U92" s="223">
        <v>0</v>
      </c>
      <c r="V92" s="223">
        <f>ROUND(E92*U92,2)</f>
        <v>0</v>
      </c>
      <c r="W92" s="223"/>
      <c r="X92" s="223" t="s">
        <v>1615</v>
      </c>
      <c r="Y92" s="223" t="s">
        <v>261</v>
      </c>
      <c r="Z92" s="212"/>
      <c r="AA92" s="212"/>
      <c r="AB92" s="212"/>
      <c r="AC92" s="212"/>
      <c r="AD92" s="212"/>
      <c r="AE92" s="212"/>
      <c r="AF92" s="212"/>
      <c r="AG92" s="212" t="s">
        <v>1616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7">
        <v>69</v>
      </c>
      <c r="B93" s="258" t="s">
        <v>3709</v>
      </c>
      <c r="C93" s="268" t="s">
        <v>3710</v>
      </c>
      <c r="D93" s="259" t="s">
        <v>3332</v>
      </c>
      <c r="E93" s="260">
        <v>8</v>
      </c>
      <c r="F93" s="261"/>
      <c r="G93" s="262">
        <f>ROUND(E93*F93,2)</f>
        <v>0</v>
      </c>
      <c r="H93" s="261"/>
      <c r="I93" s="262">
        <f>ROUND(E93*H93,2)</f>
        <v>0</v>
      </c>
      <c r="J93" s="261"/>
      <c r="K93" s="262">
        <f>ROUND(E93*J93,2)</f>
        <v>0</v>
      </c>
      <c r="L93" s="262">
        <v>21</v>
      </c>
      <c r="M93" s="262">
        <f>G93*(1+L93/100)</f>
        <v>0</v>
      </c>
      <c r="N93" s="260">
        <v>0</v>
      </c>
      <c r="O93" s="260">
        <f>ROUND(E93*N93,2)</f>
        <v>0</v>
      </c>
      <c r="P93" s="260">
        <v>0</v>
      </c>
      <c r="Q93" s="260">
        <f>ROUND(E93*P93,2)</f>
        <v>0</v>
      </c>
      <c r="R93" s="262"/>
      <c r="S93" s="262" t="s">
        <v>649</v>
      </c>
      <c r="T93" s="263" t="s">
        <v>259</v>
      </c>
      <c r="U93" s="223">
        <v>0</v>
      </c>
      <c r="V93" s="223">
        <f>ROUND(E93*U93,2)</f>
        <v>0</v>
      </c>
      <c r="W93" s="223"/>
      <c r="X93" s="223" t="s">
        <v>1615</v>
      </c>
      <c r="Y93" s="223" t="s">
        <v>261</v>
      </c>
      <c r="Z93" s="212"/>
      <c r="AA93" s="212"/>
      <c r="AB93" s="212"/>
      <c r="AC93" s="212"/>
      <c r="AD93" s="212"/>
      <c r="AE93" s="212"/>
      <c r="AF93" s="212"/>
      <c r="AG93" s="212" t="s">
        <v>1616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7">
        <v>70</v>
      </c>
      <c r="B94" s="258" t="s">
        <v>3711</v>
      </c>
      <c r="C94" s="268" t="s">
        <v>3712</v>
      </c>
      <c r="D94" s="259" t="s">
        <v>3332</v>
      </c>
      <c r="E94" s="260">
        <v>16</v>
      </c>
      <c r="F94" s="261"/>
      <c r="G94" s="262">
        <f>ROUND(E94*F94,2)</f>
        <v>0</v>
      </c>
      <c r="H94" s="261"/>
      <c r="I94" s="262">
        <f>ROUND(E94*H94,2)</f>
        <v>0</v>
      </c>
      <c r="J94" s="261"/>
      <c r="K94" s="262">
        <f>ROUND(E94*J94,2)</f>
        <v>0</v>
      </c>
      <c r="L94" s="262">
        <v>21</v>
      </c>
      <c r="M94" s="262">
        <f>G94*(1+L94/100)</f>
        <v>0</v>
      </c>
      <c r="N94" s="260">
        <v>0</v>
      </c>
      <c r="O94" s="260">
        <f>ROUND(E94*N94,2)</f>
        <v>0</v>
      </c>
      <c r="P94" s="260">
        <v>0</v>
      </c>
      <c r="Q94" s="260">
        <f>ROUND(E94*P94,2)</f>
        <v>0</v>
      </c>
      <c r="R94" s="262"/>
      <c r="S94" s="262" t="s">
        <v>649</v>
      </c>
      <c r="T94" s="263" t="s">
        <v>259</v>
      </c>
      <c r="U94" s="223">
        <v>0</v>
      </c>
      <c r="V94" s="223">
        <f>ROUND(E94*U94,2)</f>
        <v>0</v>
      </c>
      <c r="W94" s="223"/>
      <c r="X94" s="223" t="s">
        <v>1615</v>
      </c>
      <c r="Y94" s="223" t="s">
        <v>261</v>
      </c>
      <c r="Z94" s="212"/>
      <c r="AA94" s="212"/>
      <c r="AB94" s="212"/>
      <c r="AC94" s="212"/>
      <c r="AD94" s="212"/>
      <c r="AE94" s="212"/>
      <c r="AF94" s="212"/>
      <c r="AG94" s="212" t="s">
        <v>1616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8" t="s">
        <v>253</v>
      </c>
      <c r="B95" s="229" t="s">
        <v>218</v>
      </c>
      <c r="C95" s="244" t="s">
        <v>170</v>
      </c>
      <c r="D95" s="230"/>
      <c r="E95" s="231"/>
      <c r="F95" s="232"/>
      <c r="G95" s="232">
        <f>SUMIF(AG96:AG101,"&lt;&gt;NOR",G96:G101)</f>
        <v>0</v>
      </c>
      <c r="H95" s="232"/>
      <c r="I95" s="232">
        <f>SUM(I96:I101)</f>
        <v>0</v>
      </c>
      <c r="J95" s="232"/>
      <c r="K95" s="232">
        <f>SUM(K96:K101)</f>
        <v>0</v>
      </c>
      <c r="L95" s="232"/>
      <c r="M95" s="232">
        <f>SUM(M96:M101)</f>
        <v>0</v>
      </c>
      <c r="N95" s="231"/>
      <c r="O95" s="231">
        <f>SUM(O96:O101)</f>
        <v>0</v>
      </c>
      <c r="P95" s="231"/>
      <c r="Q95" s="231">
        <f>SUM(Q96:Q101)</f>
        <v>0</v>
      </c>
      <c r="R95" s="232"/>
      <c r="S95" s="232"/>
      <c r="T95" s="233"/>
      <c r="U95" s="227"/>
      <c r="V95" s="227">
        <f>SUM(V96:V101)</f>
        <v>0</v>
      </c>
      <c r="W95" s="227"/>
      <c r="X95" s="227"/>
      <c r="Y95" s="227"/>
      <c r="AG95" t="s">
        <v>254</v>
      </c>
    </row>
    <row r="96" spans="1:60" outlineLevel="1" x14ac:dyDescent="0.2">
      <c r="A96" s="257">
        <v>71</v>
      </c>
      <c r="B96" s="258" t="s">
        <v>3713</v>
      </c>
      <c r="C96" s="268" t="s">
        <v>3714</v>
      </c>
      <c r="D96" s="259" t="s">
        <v>3240</v>
      </c>
      <c r="E96" s="260">
        <v>1</v>
      </c>
      <c r="F96" s="261"/>
      <c r="G96" s="262">
        <f>ROUND(E96*F96,2)</f>
        <v>0</v>
      </c>
      <c r="H96" s="261"/>
      <c r="I96" s="262">
        <f>ROUND(E96*H96,2)</f>
        <v>0</v>
      </c>
      <c r="J96" s="261"/>
      <c r="K96" s="262">
        <f>ROUND(E96*J96,2)</f>
        <v>0</v>
      </c>
      <c r="L96" s="262">
        <v>21</v>
      </c>
      <c r="M96" s="262">
        <f>G96*(1+L96/100)</f>
        <v>0</v>
      </c>
      <c r="N96" s="260">
        <v>0</v>
      </c>
      <c r="O96" s="260">
        <f>ROUND(E96*N96,2)</f>
        <v>0</v>
      </c>
      <c r="P96" s="260">
        <v>0</v>
      </c>
      <c r="Q96" s="260">
        <f>ROUND(E96*P96,2)</f>
        <v>0</v>
      </c>
      <c r="R96" s="262"/>
      <c r="S96" s="262" t="s">
        <v>649</v>
      </c>
      <c r="T96" s="263" t="s">
        <v>259</v>
      </c>
      <c r="U96" s="223">
        <v>0</v>
      </c>
      <c r="V96" s="223">
        <f>ROUND(E96*U96,2)</f>
        <v>0</v>
      </c>
      <c r="W96" s="223"/>
      <c r="X96" s="223" t="s">
        <v>297</v>
      </c>
      <c r="Y96" s="223" t="s">
        <v>261</v>
      </c>
      <c r="Z96" s="212"/>
      <c r="AA96" s="212"/>
      <c r="AB96" s="212"/>
      <c r="AC96" s="212"/>
      <c r="AD96" s="212"/>
      <c r="AE96" s="212"/>
      <c r="AF96" s="212"/>
      <c r="AG96" s="212" t="s">
        <v>298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72</v>
      </c>
      <c r="B97" s="258" t="s">
        <v>3715</v>
      </c>
      <c r="C97" s="268" t="s">
        <v>3716</v>
      </c>
      <c r="D97" s="259" t="s">
        <v>3240</v>
      </c>
      <c r="E97" s="260">
        <v>1</v>
      </c>
      <c r="F97" s="261"/>
      <c r="G97" s="262">
        <f>ROUND(E97*F97,2)</f>
        <v>0</v>
      </c>
      <c r="H97" s="261"/>
      <c r="I97" s="262">
        <f>ROUND(E97*H97,2)</f>
        <v>0</v>
      </c>
      <c r="J97" s="261"/>
      <c r="K97" s="262">
        <f>ROUND(E97*J97,2)</f>
        <v>0</v>
      </c>
      <c r="L97" s="262">
        <v>21</v>
      </c>
      <c r="M97" s="262">
        <f>G97*(1+L97/100)</f>
        <v>0</v>
      </c>
      <c r="N97" s="260">
        <v>0</v>
      </c>
      <c r="O97" s="260">
        <f>ROUND(E97*N97,2)</f>
        <v>0</v>
      </c>
      <c r="P97" s="260">
        <v>0</v>
      </c>
      <c r="Q97" s="260">
        <f>ROUND(E97*P97,2)</f>
        <v>0</v>
      </c>
      <c r="R97" s="262"/>
      <c r="S97" s="262" t="s">
        <v>649</v>
      </c>
      <c r="T97" s="263" t="s">
        <v>259</v>
      </c>
      <c r="U97" s="223">
        <v>0</v>
      </c>
      <c r="V97" s="223">
        <f>ROUND(E97*U97,2)</f>
        <v>0</v>
      </c>
      <c r="W97" s="223"/>
      <c r="X97" s="223" t="s">
        <v>297</v>
      </c>
      <c r="Y97" s="223" t="s">
        <v>261</v>
      </c>
      <c r="Z97" s="212"/>
      <c r="AA97" s="212"/>
      <c r="AB97" s="212"/>
      <c r="AC97" s="212"/>
      <c r="AD97" s="212"/>
      <c r="AE97" s="212"/>
      <c r="AF97" s="212"/>
      <c r="AG97" s="212" t="s">
        <v>298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73</v>
      </c>
      <c r="B98" s="258" t="s">
        <v>3717</v>
      </c>
      <c r="C98" s="268" t="s">
        <v>3718</v>
      </c>
      <c r="D98" s="259" t="s">
        <v>3240</v>
      </c>
      <c r="E98" s="260">
        <v>1</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c r="S98" s="262" t="s">
        <v>649</v>
      </c>
      <c r="T98" s="263" t="s">
        <v>259</v>
      </c>
      <c r="U98" s="223">
        <v>0</v>
      </c>
      <c r="V98" s="223">
        <f>ROUND(E98*U98,2)</f>
        <v>0</v>
      </c>
      <c r="W98" s="223"/>
      <c r="X98" s="223" t="s">
        <v>297</v>
      </c>
      <c r="Y98" s="223" t="s">
        <v>261</v>
      </c>
      <c r="Z98" s="212"/>
      <c r="AA98" s="212"/>
      <c r="AB98" s="212"/>
      <c r="AC98" s="212"/>
      <c r="AD98" s="212"/>
      <c r="AE98" s="212"/>
      <c r="AF98" s="212"/>
      <c r="AG98" s="212" t="s">
        <v>298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7">
        <v>74</v>
      </c>
      <c r="B99" s="258" t="s">
        <v>3719</v>
      </c>
      <c r="C99" s="268" t="s">
        <v>3720</v>
      </c>
      <c r="D99" s="259" t="s">
        <v>3240</v>
      </c>
      <c r="E99" s="260">
        <v>1</v>
      </c>
      <c r="F99" s="261"/>
      <c r="G99" s="262">
        <f>ROUND(E99*F99,2)</f>
        <v>0</v>
      </c>
      <c r="H99" s="261"/>
      <c r="I99" s="262">
        <f>ROUND(E99*H99,2)</f>
        <v>0</v>
      </c>
      <c r="J99" s="261"/>
      <c r="K99" s="262">
        <f>ROUND(E99*J99,2)</f>
        <v>0</v>
      </c>
      <c r="L99" s="262">
        <v>21</v>
      </c>
      <c r="M99" s="262">
        <f>G99*(1+L99/100)</f>
        <v>0</v>
      </c>
      <c r="N99" s="260">
        <v>0</v>
      </c>
      <c r="O99" s="260">
        <f>ROUND(E99*N99,2)</f>
        <v>0</v>
      </c>
      <c r="P99" s="260">
        <v>0</v>
      </c>
      <c r="Q99" s="260">
        <f>ROUND(E99*P99,2)</f>
        <v>0</v>
      </c>
      <c r="R99" s="262"/>
      <c r="S99" s="262" t="s">
        <v>649</v>
      </c>
      <c r="T99" s="263" t="s">
        <v>259</v>
      </c>
      <c r="U99" s="223">
        <v>0</v>
      </c>
      <c r="V99" s="223">
        <f>ROUND(E99*U99,2)</f>
        <v>0</v>
      </c>
      <c r="W99" s="223"/>
      <c r="X99" s="223" t="s">
        <v>297</v>
      </c>
      <c r="Y99" s="223" t="s">
        <v>261</v>
      </c>
      <c r="Z99" s="212"/>
      <c r="AA99" s="212"/>
      <c r="AB99" s="212"/>
      <c r="AC99" s="212"/>
      <c r="AD99" s="212"/>
      <c r="AE99" s="212"/>
      <c r="AF99" s="212"/>
      <c r="AG99" s="212" t="s">
        <v>298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75</v>
      </c>
      <c r="B100" s="258" t="s">
        <v>3721</v>
      </c>
      <c r="C100" s="268" t="s">
        <v>3722</v>
      </c>
      <c r="D100" s="259" t="s">
        <v>3240</v>
      </c>
      <c r="E100" s="260">
        <v>1</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c r="S100" s="262" t="s">
        <v>649</v>
      </c>
      <c r="T100" s="263" t="s">
        <v>259</v>
      </c>
      <c r="U100" s="223">
        <v>0</v>
      </c>
      <c r="V100" s="223">
        <f>ROUND(E100*U100,2)</f>
        <v>0</v>
      </c>
      <c r="W100" s="223"/>
      <c r="X100" s="223" t="s">
        <v>297</v>
      </c>
      <c r="Y100" s="223" t="s">
        <v>261</v>
      </c>
      <c r="Z100" s="212"/>
      <c r="AA100" s="212"/>
      <c r="AB100" s="212"/>
      <c r="AC100" s="212"/>
      <c r="AD100" s="212"/>
      <c r="AE100" s="212"/>
      <c r="AF100" s="212"/>
      <c r="AG100" s="212" t="s">
        <v>298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5">
        <v>76</v>
      </c>
      <c r="B101" s="236" t="s">
        <v>3723</v>
      </c>
      <c r="C101" s="245" t="s">
        <v>3724</v>
      </c>
      <c r="D101" s="237" t="s">
        <v>368</v>
      </c>
      <c r="E101" s="238">
        <v>162</v>
      </c>
      <c r="F101" s="239"/>
      <c r="G101" s="240">
        <f>ROUND(E101*F101,2)</f>
        <v>0</v>
      </c>
      <c r="H101" s="239"/>
      <c r="I101" s="240">
        <f>ROUND(E101*H101,2)</f>
        <v>0</v>
      </c>
      <c r="J101" s="239"/>
      <c r="K101" s="240">
        <f>ROUND(E101*J101,2)</f>
        <v>0</v>
      </c>
      <c r="L101" s="240">
        <v>21</v>
      </c>
      <c r="M101" s="240">
        <f>G101*(1+L101/100)</f>
        <v>0</v>
      </c>
      <c r="N101" s="238">
        <v>0</v>
      </c>
      <c r="O101" s="238">
        <f>ROUND(E101*N101,2)</f>
        <v>0</v>
      </c>
      <c r="P101" s="238">
        <v>0</v>
      </c>
      <c r="Q101" s="238">
        <f>ROUND(E101*P101,2)</f>
        <v>0</v>
      </c>
      <c r="R101" s="240"/>
      <c r="S101" s="240" t="s">
        <v>649</v>
      </c>
      <c r="T101" s="241" t="s">
        <v>259</v>
      </c>
      <c r="U101" s="223">
        <v>0</v>
      </c>
      <c r="V101" s="223">
        <f>ROUND(E101*U101,2)</f>
        <v>0</v>
      </c>
      <c r="W101" s="223"/>
      <c r="X101" s="223" t="s">
        <v>297</v>
      </c>
      <c r="Y101" s="223" t="s">
        <v>261</v>
      </c>
      <c r="Z101" s="212"/>
      <c r="AA101" s="212"/>
      <c r="AB101" s="212"/>
      <c r="AC101" s="212"/>
      <c r="AD101" s="212"/>
      <c r="AE101" s="212"/>
      <c r="AF101" s="212"/>
      <c r="AG101" s="212" t="s">
        <v>298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3"/>
      <c r="B102" s="4"/>
      <c r="C102" s="248"/>
      <c r="D102" s="6"/>
      <c r="E102" s="3"/>
      <c r="F102" s="3"/>
      <c r="G102" s="3"/>
      <c r="H102" s="3"/>
      <c r="I102" s="3"/>
      <c r="J102" s="3"/>
      <c r="K102" s="3"/>
      <c r="L102" s="3"/>
      <c r="M102" s="3"/>
      <c r="N102" s="3"/>
      <c r="O102" s="3"/>
      <c r="P102" s="3"/>
      <c r="Q102" s="3"/>
      <c r="R102" s="3"/>
      <c r="S102" s="3"/>
      <c r="T102" s="3"/>
      <c r="U102" s="3"/>
      <c r="V102" s="3"/>
      <c r="W102" s="3"/>
      <c r="X102" s="3"/>
      <c r="Y102" s="3"/>
      <c r="AE102">
        <v>15</v>
      </c>
      <c r="AF102">
        <v>21</v>
      </c>
      <c r="AG102" t="s">
        <v>239</v>
      </c>
    </row>
    <row r="103" spans="1:60" x14ac:dyDescent="0.2">
      <c r="A103" s="215"/>
      <c r="B103" s="216" t="s">
        <v>29</v>
      </c>
      <c r="C103" s="249"/>
      <c r="D103" s="217"/>
      <c r="E103" s="218"/>
      <c r="F103" s="218"/>
      <c r="G103" s="234">
        <f>G8+G84+G95</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290</v>
      </c>
    </row>
    <row r="104" spans="1:60" x14ac:dyDescent="0.2">
      <c r="A104" s="251" t="s">
        <v>2835</v>
      </c>
      <c r="B104" s="251"/>
      <c r="C104" s="248"/>
      <c r="D104" s="6"/>
      <c r="E104" s="3"/>
      <c r="F104" s="3"/>
      <c r="G104" s="3"/>
      <c r="H104" s="3"/>
      <c r="I104" s="3"/>
      <c r="J104" s="3"/>
      <c r="K104" s="3"/>
      <c r="L104" s="3"/>
      <c r="M104" s="3"/>
      <c r="N104" s="3"/>
      <c r="O104" s="3"/>
      <c r="P104" s="3"/>
      <c r="Q104" s="3"/>
      <c r="R104" s="3"/>
      <c r="S104" s="3"/>
      <c r="T104" s="3"/>
      <c r="U104" s="3"/>
      <c r="V104" s="3"/>
      <c r="W104" s="3"/>
      <c r="X104" s="3"/>
      <c r="Y104" s="3"/>
    </row>
    <row r="105" spans="1:60" x14ac:dyDescent="0.2">
      <c r="A105" s="3"/>
      <c r="B105" s="4" t="s">
        <v>2836</v>
      </c>
      <c r="C105" s="248" t="s">
        <v>2837</v>
      </c>
      <c r="D105" s="6"/>
      <c r="E105" s="3"/>
      <c r="F105" s="3"/>
      <c r="G105" s="3"/>
      <c r="H105" s="3"/>
      <c r="I105" s="3"/>
      <c r="J105" s="3"/>
      <c r="K105" s="3"/>
      <c r="L105" s="3"/>
      <c r="M105" s="3"/>
      <c r="N105" s="3"/>
      <c r="O105" s="3"/>
      <c r="P105" s="3"/>
      <c r="Q105" s="3"/>
      <c r="R105" s="3"/>
      <c r="S105" s="3"/>
      <c r="T105" s="3"/>
      <c r="U105" s="3"/>
      <c r="V105" s="3"/>
      <c r="W105" s="3"/>
      <c r="X105" s="3"/>
      <c r="Y105" s="3"/>
      <c r="AG105" t="s">
        <v>2838</v>
      </c>
    </row>
    <row r="106" spans="1:60" x14ac:dyDescent="0.2">
      <c r="A106" s="3"/>
      <c r="B106" s="4" t="s">
        <v>2839</v>
      </c>
      <c r="C106" s="248" t="s">
        <v>2840</v>
      </c>
      <c r="D106" s="6"/>
      <c r="E106" s="3"/>
      <c r="F106" s="3"/>
      <c r="G106" s="3"/>
      <c r="H106" s="3"/>
      <c r="I106" s="3"/>
      <c r="J106" s="3"/>
      <c r="K106" s="3"/>
      <c r="L106" s="3"/>
      <c r="M106" s="3"/>
      <c r="N106" s="3"/>
      <c r="O106" s="3"/>
      <c r="P106" s="3"/>
      <c r="Q106" s="3"/>
      <c r="R106" s="3"/>
      <c r="S106" s="3"/>
      <c r="T106" s="3"/>
      <c r="U106" s="3"/>
      <c r="V106" s="3"/>
      <c r="W106" s="3"/>
      <c r="X106" s="3"/>
      <c r="Y106" s="3"/>
      <c r="AG106" t="s">
        <v>2841</v>
      </c>
    </row>
    <row r="107" spans="1:60" x14ac:dyDescent="0.2">
      <c r="A107" s="3"/>
      <c r="B107" s="4"/>
      <c r="C107" s="248" t="s">
        <v>2842</v>
      </c>
      <c r="D107" s="6"/>
      <c r="E107" s="3"/>
      <c r="F107" s="3"/>
      <c r="G107" s="3"/>
      <c r="H107" s="3"/>
      <c r="I107" s="3"/>
      <c r="J107" s="3"/>
      <c r="K107" s="3"/>
      <c r="L107" s="3"/>
      <c r="M107" s="3"/>
      <c r="N107" s="3"/>
      <c r="O107" s="3"/>
      <c r="P107" s="3"/>
      <c r="Q107" s="3"/>
      <c r="R107" s="3"/>
      <c r="S107" s="3"/>
      <c r="T107" s="3"/>
      <c r="U107" s="3"/>
      <c r="V107" s="3"/>
      <c r="W107" s="3"/>
      <c r="X107" s="3"/>
      <c r="Y107" s="3"/>
      <c r="AG107" t="s">
        <v>2843</v>
      </c>
    </row>
    <row r="108" spans="1:60" x14ac:dyDescent="0.2">
      <c r="A108" s="3"/>
      <c r="B108" s="4"/>
      <c r="C108" s="248"/>
      <c r="D108" s="6"/>
      <c r="E108" s="3"/>
      <c r="F108" s="3"/>
      <c r="G108" s="3"/>
      <c r="H108" s="3"/>
      <c r="I108" s="3"/>
      <c r="J108" s="3"/>
      <c r="K108" s="3"/>
      <c r="L108" s="3"/>
      <c r="M108" s="3"/>
      <c r="N108" s="3"/>
      <c r="O108" s="3"/>
      <c r="P108" s="3"/>
      <c r="Q108" s="3"/>
      <c r="R108" s="3"/>
      <c r="S108" s="3"/>
      <c r="T108" s="3"/>
      <c r="U108" s="3"/>
      <c r="V108" s="3"/>
      <c r="W108" s="3"/>
      <c r="X108" s="3"/>
      <c r="Y108" s="3"/>
    </row>
    <row r="109" spans="1:60" x14ac:dyDescent="0.2">
      <c r="C109" s="250"/>
      <c r="D109" s="10"/>
      <c r="AG109" t="s">
        <v>291</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6CUHulh3f/qET9TnH69vlSOZVVsflcP2TXbP1l2fG+A6VLgiZPgFiH2XloTQ7QtwpoFNzXF4s1nl7JOHNCZnw==" saltValue="G3Jic67rgnKVY2P8qW6VJg==" spinCount="100000" sheet="1" formatRows="0"/>
  <mergeCells count="7">
    <mergeCell ref="A1:G1"/>
    <mergeCell ref="C2:G2"/>
    <mergeCell ref="C3:G3"/>
    <mergeCell ref="C4:G4"/>
    <mergeCell ref="A104:B104"/>
    <mergeCell ref="C45:G45"/>
    <mergeCell ref="C60:G6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OVN 001 Naklady</vt:lpstr>
      <vt:lpstr>SO 01 D.1.1 Pol</vt:lpstr>
      <vt:lpstr>SO 01 D.1.4.1 Pol</vt:lpstr>
      <vt:lpstr>SO 01 D.1.4.3 Pol</vt:lpstr>
      <vt:lpstr>SO 01 D.1.4.4 Pol</vt:lpstr>
      <vt:lpstr>SO 01 D.1.4.5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001 Naklady'!Názvy_tisku</vt:lpstr>
      <vt:lpstr>'SO 01 D.1.1 Pol'!Názvy_tisku</vt:lpstr>
      <vt:lpstr>'SO 01 D.1.4.1 Pol'!Názvy_tisku</vt:lpstr>
      <vt:lpstr>'SO 01 D.1.4.3 Pol'!Názvy_tisku</vt:lpstr>
      <vt:lpstr>'SO 01 D.1.4.4 Pol'!Názvy_tisku</vt:lpstr>
      <vt:lpstr>'SO 01 D.1.4.5 Pol'!Názvy_tisku</vt:lpstr>
      <vt:lpstr>oadresa</vt:lpstr>
      <vt:lpstr>Stavba!Objednatel</vt:lpstr>
      <vt:lpstr>Stavba!Objekt</vt:lpstr>
      <vt:lpstr>'OVN 001 Naklady'!Oblast_tisku</vt:lpstr>
      <vt:lpstr>'SO 01 D.1.1 Pol'!Oblast_tisku</vt:lpstr>
      <vt:lpstr>'SO 01 D.1.4.1 Pol'!Oblast_tisku</vt:lpstr>
      <vt:lpstr>'SO 01 D.1.4.3 Pol'!Oblast_tisku</vt:lpstr>
      <vt:lpstr>'SO 01 D.1.4.4 Pol'!Oblast_tisku</vt:lpstr>
      <vt:lpstr>'SO 01 D.1.4.5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Vikotr Striz</cp:lastModifiedBy>
  <cp:lastPrinted>2019-03-19T12:27:02Z</cp:lastPrinted>
  <dcterms:created xsi:type="dcterms:W3CDTF">2009-04-08T07:15:50Z</dcterms:created>
  <dcterms:modified xsi:type="dcterms:W3CDTF">2023-12-07T05:15:14Z</dcterms:modified>
</cp:coreProperties>
</file>