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0402 - Renovace spor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'20240402 - Renovace sport...'!$C$117:$K$154</definedName>
    <definedName name="_xlnm.Print_Area" localSheetId="1">'20240402 - Renovace sport...'!$C$4:$J$76,'20240402 - Renovace sport...'!$C$82:$J$101,'20240402 - Renovace sport...'!$C$107:$J$154</definedName>
    <definedName name="_xlnm.Print_Titles" localSheetId="1">'20240402 - Renovace sport...'!$117:$117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0"/>
  <c r="J89"/>
  <c r="F89"/>
  <c r="F87"/>
  <c r="E85"/>
  <c r="J16"/>
  <c r="E16"/>
  <c r="F115"/>
  <c r="J15"/>
  <c r="J10"/>
  <c r="J112"/>
  <c i="1" r="L90"/>
  <c r="AM90"/>
  <c r="AM89"/>
  <c r="L89"/>
  <c r="AM87"/>
  <c r="L87"/>
  <c r="L85"/>
  <c r="L84"/>
  <c i="2" r="BK150"/>
  <c r="J145"/>
  <c r="BK141"/>
  <c r="BK139"/>
  <c r="BK135"/>
  <c r="J130"/>
  <c r="J124"/>
  <c r="F33"/>
  <c r="BK154"/>
  <c r="BK147"/>
  <c r="BK145"/>
  <c r="J144"/>
  <c r="BK140"/>
  <c r="BK138"/>
  <c r="BK132"/>
  <c r="J126"/>
  <c r="J154"/>
  <c r="J150"/>
  <c r="J147"/>
  <c r="BK144"/>
  <c r="J141"/>
  <c r="J139"/>
  <c r="J136"/>
  <c r="J132"/>
  <c r="BK128"/>
  <c r="BK124"/>
  <c r="F32"/>
  <c r="F34"/>
  <c r="J140"/>
  <c r="BK136"/>
  <c r="BK130"/>
  <c r="BK126"/>
  <c r="BK121"/>
  <c i="1" r="AS94"/>
  <c i="2" r="J32"/>
  <c r="J138"/>
  <c r="J135"/>
  <c r="J128"/>
  <c r="J121"/>
  <c r="F35"/>
  <c l="1" r="T120"/>
  <c r="R120"/>
  <c r="BK134"/>
  <c r="J134"/>
  <c r="J97"/>
  <c r="T134"/>
  <c r="P143"/>
  <c r="BK120"/>
  <c r="J120"/>
  <c r="J96"/>
  <c r="P134"/>
  <c r="P137"/>
  <c r="T137"/>
  <c r="P120"/>
  <c r="P119"/>
  <c r="P118"/>
  <c i="1" r="AU95"/>
  <c i="2" r="BK137"/>
  <c r="J137"/>
  <c r="J98"/>
  <c r="BK143"/>
  <c r="J143"/>
  <c r="J99"/>
  <c r="R143"/>
  <c r="R134"/>
  <c r="R137"/>
  <c r="T143"/>
  <c r="BK153"/>
  <c r="J153"/>
  <c r="J100"/>
  <c i="1" r="AW95"/>
  <c i="2" r="J87"/>
  <c r="F90"/>
  <c r="BE121"/>
  <c r="BE124"/>
  <c r="BE126"/>
  <c r="BE128"/>
  <c r="BE130"/>
  <c r="BE132"/>
  <c r="BE135"/>
  <c r="BE136"/>
  <c r="BE138"/>
  <c r="BE139"/>
  <c r="BE140"/>
  <c r="BE141"/>
  <c r="BE144"/>
  <c r="BE145"/>
  <c r="BE147"/>
  <c r="BE150"/>
  <c r="BE154"/>
  <c i="1" r="BC95"/>
  <c r="BB95"/>
  <c r="BD95"/>
  <c r="BA95"/>
  <c r="AU94"/>
  <c r="BD94"/>
  <c r="W33"/>
  <c r="BC94"/>
  <c r="W32"/>
  <c r="BA94"/>
  <c r="W30"/>
  <c r="BB94"/>
  <c r="W31"/>
  <c i="2" l="1" r="R119"/>
  <c r="R118"/>
  <c r="T119"/>
  <c r="T118"/>
  <c r="BK119"/>
  <c r="J119"/>
  <c r="J95"/>
  <c i="1" r="AY94"/>
  <c i="2" r="J31"/>
  <c i="1" r="AV95"/>
  <c r="AT95"/>
  <c r="AX94"/>
  <c r="AW94"/>
  <c r="AK30"/>
  <c i="2" r="F31"/>
  <c i="1" r="AZ95"/>
  <c r="AZ94"/>
  <c r="W29"/>
  <c i="2" l="1" r="BK118"/>
  <c r="J118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<sst xmlns="http://schemas.openxmlformats.org/spreadsheetml/2006/main">
  <si>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</si>
  <si>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</si>
  <si>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</si>
  <si>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</si>
  <si>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{8df1337a-1fad-4a9c-ae53-69555784c8bd}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</si>
  <si>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</si>
  <si>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</si>
  <si>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</si>
  <si>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</si>
  <si>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</si>
  <si>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</si>
  <si>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</si>
  <si>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</si>
  <si>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</si>
  <si>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20240402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</si>
  <si>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</si>
  <si>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</si>
  <si>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Renovace sportovní plochy v obci Vysoká</t>
  </si>
  <si>
    <t>KSO:</t>
  </si>
  <si>
    <t>CC-CZ:</t>
  </si>
  <si>
    <t>Místo:</t>
  </si>
  <si>
    <t xml:space="preserve"> </t>
  </si>
  <si>
    <t>Datum:</t>
  </si>
  <si>
    <t>2. 4. 2024</t>
  </si>
  <si>
    <t>Zadavatel:</t>
  </si>
  <si>
    <t>IČ:</t>
  </si>
  <si>
    <t>Obec Vysoká</t>
  </si>
  <si>
    <t>DIČ:</t>
  </si>
  <si>
    <t>Uchazeč:</t>
  </si>
  <si>
    <t>Vyplň údaj</t>
  </si>
  <si>
    <t>Projektant:</t>
  </si>
  <si>
    <t>Milan Drechsler</t>
  </si>
  <si>
    <t>True</t>
  </si>
  <si>
    <t>Zpracovatel:</t>
  </si>
  <si>
    <t>Pavel Novák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</si>
  <si>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</si>
  <si>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</si>
  <si>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</si>
  <si>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</si>
  <si>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</si>
  <si>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</si>
  <si>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</si>
  <si>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</si>
  <si>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</si>
  <si>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</si>
  <si>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</si>
  <si>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</si>
  <si>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</si>
  <si>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</si>
  <si>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</si>
  <si>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</si>
  <si>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</si>
  <si>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</si>
  <si>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</si>
  <si>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</si>
  <si>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</si>
  <si>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</si>
  <si>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</si>
  <si>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</si>
  <si>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</si>
  <si>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</si>
  <si>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</si>
  <si>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</si>
  <si>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</si>
  <si>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</si>
  <si>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</si>
  <si>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</si>
  <si>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</si>
  <si>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</si>
  <si>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</si>
  <si>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</si>
  <si>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</si>
  <si>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</si>
  <si>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</si>
  <si>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</si>
  <si>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</si>
  <si>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</si>
  <si>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</si>
  <si>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</si>
  <si>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</si>
  <si>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</si>
  <si>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</si>
  <si>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</si>
  <si>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</si>
  <si>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</si>
  <si>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</si>
  <si>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</si>
  <si>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</si>
  <si>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</si>
  <si>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</si>
  <si>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</si>
  <si>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</si>
  <si>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</si>
  <si>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</si>
  <si>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</si>
  <si>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</si>
  <si>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</si>
  <si>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</si>
  <si>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</si>
  <si>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</si>
  <si>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</si>
  <si>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</si>
  <si>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</si>
  <si>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</si>
  <si>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</si>
  <si>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</si>
  <si>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</si>
  <si>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</si>
  <si>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</si>
  <si>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</si>
  <si>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</si>
  <si>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</si>
  <si>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</si>
  <si>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</si>
  <si>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</si>
  <si>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v nesoudržných horninách třídy těžitelnosti I skupiny 3 ručně</t>
  </si>
  <si>
    <t>m3</t>
  </si>
  <si>
    <t>4</t>
  </si>
  <si>
    <t>-810844332</t>
  </si>
  <si>
    <t>VV</t>
  </si>
  <si>
    <t>94,5*0,15*0,15</t>
  </si>
  <si>
    <t>Součet</t>
  </si>
  <si>
    <t>164303102</t>
  </si>
  <si>
    <t>Vodorovné přemístění výkopku po vodě přes 500 do 1000 m s vyložením horniny třídy těžitelnosti I a II skupiny 1 až 4</t>
  </si>
  <si>
    <t>28115998</t>
  </si>
  <si>
    <t>2,126*1,3 'Přepočtené koeficientem množství</t>
  </si>
  <si>
    <t>3</t>
  </si>
  <si>
    <t>164303109</t>
  </si>
  <si>
    <t>Příplatek k vodorovnému přemístění výkopku po vodě horniny třídy těžitelnosti I a II skupiny 1 až 4 ZKD 1000 m</t>
  </si>
  <si>
    <t>326468221</t>
  </si>
  <si>
    <t>167111101</t>
  </si>
  <si>
    <t>Nakládání výkopku z hornin třídy těžitelnosti I skupiny 1 až 3 ručně</t>
  </si>
  <si>
    <t>1344480310</t>
  </si>
  <si>
    <t>5</t>
  </si>
  <si>
    <t>171201221</t>
  </si>
  <si>
    <t>Poplatek za uložení na skládce (skládkovné) zeminy a kamení kód odpadu 17 05 04</t>
  </si>
  <si>
    <t>t</t>
  </si>
  <si>
    <t>58482114</t>
  </si>
  <si>
    <t>6</t>
  </si>
  <si>
    <t>171251201</t>
  </si>
  <si>
    <t>Uložení sypaniny na skládky nebo meziskládky</t>
  </si>
  <si>
    <t>-766497351</t>
  </si>
  <si>
    <t>Svislé a kompletní konstrukce</t>
  </si>
  <si>
    <t>7</t>
  </si>
  <si>
    <t>339928921R</t>
  </si>
  <si>
    <t>Osazení patek</t>
  </si>
  <si>
    <t>kus</t>
  </si>
  <si>
    <t>-418454981</t>
  </si>
  <si>
    <t>8</t>
  </si>
  <si>
    <t>M</t>
  </si>
  <si>
    <t>40445240</t>
  </si>
  <si>
    <t>patka pro sloupek Al D 60mm</t>
  </si>
  <si>
    <t>4844142</t>
  </si>
  <si>
    <t>Komunikace pozemní</t>
  </si>
  <si>
    <t>9</t>
  </si>
  <si>
    <t>564801012</t>
  </si>
  <si>
    <t>Podklad ze štěrkodrtě ŠD plochy do 100 m2 tl 40 mm</t>
  </si>
  <si>
    <t>m2</t>
  </si>
  <si>
    <t>-946508715</t>
  </si>
  <si>
    <t>10</t>
  </si>
  <si>
    <t>589121111</t>
  </si>
  <si>
    <t>Vpichovaný umělý venkovní polypropylénový smyčkový tenisový a_x000d_
víceúčelový sportovní koberec s certifikací pro tenis ITF-3. Celková tloušťka 12mm, šířka role min. 4,0m, hmotnost koberce min. 1.450 g/m2, vlastní hmotnost smyček min. 1.150 g/m2 viz PD</t>
  </si>
  <si>
    <t>867807649</t>
  </si>
  <si>
    <t>11</t>
  </si>
  <si>
    <t>596211113</t>
  </si>
  <si>
    <t>Kladení zámkové dlažby komunikací pro pěší ručně tl 60 mm skupiny A pl přes 300 m2</t>
  </si>
  <si>
    <t>-2044258085</t>
  </si>
  <si>
    <t>59245015</t>
  </si>
  <si>
    <t>dlažba zámková betonová tvaru I 200x165mm tl 60mm přírodní</t>
  </si>
  <si>
    <t>-788291061</t>
  </si>
  <si>
    <t>977*1,01 'Přepočtené koeficientem množství</t>
  </si>
  <si>
    <t>Ostatní konstrukce a práce, bourání</t>
  </si>
  <si>
    <t>13</t>
  </si>
  <si>
    <t>916331112</t>
  </si>
  <si>
    <t>Osazení zahradního obrubníku betonového do lože z betonu s boční opěrou</t>
  </si>
  <si>
    <t>m</t>
  </si>
  <si>
    <t>-2040645715</t>
  </si>
  <si>
    <t>14</t>
  </si>
  <si>
    <t>59217002</t>
  </si>
  <si>
    <t>obrubník zahradní betonový šedý 1000x50x200mm</t>
  </si>
  <si>
    <t>484654563</t>
  </si>
  <si>
    <t>94,5*1,05 'Přepočtené koeficientem množství</t>
  </si>
  <si>
    <t>15</t>
  </si>
  <si>
    <t>916991121</t>
  </si>
  <si>
    <t>Lože pod obrubníky, krajníky nebo obruby z dlažebních kostek z betonu prostého</t>
  </si>
  <si>
    <t>-731628085</t>
  </si>
  <si>
    <t>16</t>
  </si>
  <si>
    <t>977151111</t>
  </si>
  <si>
    <t>Jádrové vrty diamantovými korunkami do stavebních materiálů D do 35 mm</t>
  </si>
  <si>
    <t>-197258088</t>
  </si>
  <si>
    <t>976*0,12</t>
  </si>
  <si>
    <t>998</t>
  </si>
  <si>
    <t>Přesun hmot</t>
  </si>
  <si>
    <t>17</t>
  </si>
  <si>
    <t>998223011</t>
  </si>
  <si>
    <t>Přesun hmot pro pozemní komunikace s krytem dlážděným</t>
  </si>
  <si>
    <t>702444946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</si>
</sst>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31</v>
      </c>
      <c r="AK17" s="30" t="s">
        <v>27</v>
      </c>
      <c r="AN17" s="25" t="s">
        <v>1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33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27</v>
      </c>
      <c r="AN20" s="25" t="s">
        <v>1</v>
      </c>
      <c r="AR20" s="20"/>
      <c r="BE20" s="29"/>
      <c r="BS20" s="17" t="s">
        <v>32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35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40</v>
      </c>
      <c r="E29" s="3"/>
      <c r="F29" s="30" t="s">
        <v>41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42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43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44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45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50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51</v>
      </c>
      <c r="AI60" s="39"/>
      <c r="AJ60" s="39"/>
      <c r="AK60" s="39"/>
      <c r="AL60" s="39"/>
      <c r="AM60" s="56" t="s">
        <v>52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54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51</v>
      </c>
      <c r="AI75" s="39"/>
      <c r="AJ75" s="39"/>
      <c r="AK75" s="39"/>
      <c r="AL75" s="39"/>
      <c r="AM75" s="56" t="s">
        <v>52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20240402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Renovace sportovní plochy v obci Vysoká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2. 4. 2024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Obec Vysoká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Milan Drechsler</v>
      </c>
      <c r="AN89" s="4"/>
      <c r="AO89" s="4"/>
      <c r="AP89" s="4"/>
      <c r="AQ89" s="36"/>
      <c r="AR89" s="37"/>
      <c r="AS89" s="69" t="s">
        <v>56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33</v>
      </c>
      <c r="AJ90" s="36"/>
      <c r="AK90" s="36"/>
      <c r="AL90" s="36"/>
      <c r="AM90" s="68" t="str">
        <f>IF(E20="","",E20)</f>
        <v>Pavel Novák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57</v>
      </c>
      <c r="D92" s="78"/>
      <c r="E92" s="78"/>
      <c r="F92" s="78"/>
      <c r="G92" s="78"/>
      <c r="H92" s="79"/>
      <c r="I92" s="80" t="s">
        <v>58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59</v>
      </c>
      <c r="AH92" s="78"/>
      <c r="AI92" s="78"/>
      <c r="AJ92" s="78"/>
      <c r="AK92" s="78"/>
      <c r="AL92" s="78"/>
      <c r="AM92" s="78"/>
      <c r="AN92" s="80" t="s">
        <v>60</v>
      </c>
      <c r="AO92" s="78"/>
      <c r="AP92" s="82"/>
      <c r="AQ92" s="83" t="s">
        <v>61</v>
      </c>
      <c r="AR92" s="37"/>
      <c r="AS92" s="84" t="s">
        <v>62</v>
      </c>
      <c r="AT92" s="85" t="s">
        <v>63</v>
      </c>
      <c r="AU92" s="85" t="s">
        <v>64</v>
      </c>
      <c r="AV92" s="85" t="s">
        <v>65</v>
      </c>
      <c r="AW92" s="85" t="s">
        <v>66</v>
      </c>
      <c r="AX92" s="85" t="s">
        <v>67</v>
      </c>
      <c r="AY92" s="85" t="s">
        <v>68</v>
      </c>
      <c r="AZ92" s="85" t="s">
        <v>69</v>
      </c>
      <c r="BA92" s="85" t="s">
        <v>70</v>
      </c>
      <c r="BB92" s="85" t="s">
        <v>71</v>
      </c>
      <c r="BC92" s="85" t="s">
        <v>72</v>
      </c>
      <c r="BD92" s="86" t="s">
        <v>73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74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75</v>
      </c>
      <c r="BT94" s="100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24.75" customHeight="1">
      <c r="A95" s="101" t="s">
        <v>79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'20240402 - Renovace sport...'!J28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'20240402 - Renovace sport...'!P118</f>
        <v>0</v>
      </c>
      <c r="AV95" s="109">
        <f>'20240402 - Renovace sport...'!J31</f>
        <v>0</v>
      </c>
      <c r="AW95" s="109">
        <f>'20240402 - Renovace sport...'!J32</f>
        <v>0</v>
      </c>
      <c r="AX95" s="109">
        <f>'20240402 - Renovace sport...'!J33</f>
        <v>0</v>
      </c>
      <c r="AY95" s="109">
        <f>'20240402 - Renovace sport...'!J34</f>
        <v>0</v>
      </c>
      <c r="AZ95" s="109">
        <f>'20240402 - Renovace sport...'!F31</f>
        <v>0</v>
      </c>
      <c r="BA95" s="109">
        <f>'20240402 - Renovace sport...'!F32</f>
        <v>0</v>
      </c>
      <c r="BB95" s="109">
        <f>'20240402 - Renovace sport...'!F33</f>
        <v>0</v>
      </c>
      <c r="BC95" s="109">
        <f>'20240402 - Renovace sport...'!F34</f>
        <v>0</v>
      </c>
      <c r="BD95" s="111">
        <f>'20240402 - Renovace sport...'!F35</f>
        <v>0</v>
      </c>
      <c r="BE95" s="7"/>
      <c r="BT95" s="112" t="s">
        <v>81</v>
      </c>
      <c r="BU95" s="112" t="s">
        <v>82</v>
      </c>
      <c r="BV95" s="112" t="s">
        <v>77</v>
      </c>
      <c r="BW95" s="112" t="s">
        <v>4</v>
      </c>
      <c r="BX95" s="112" t="s">
        <v>78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0402 - Renovace spor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84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2. 4. 2024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">
        <v>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26</v>
      </c>
      <c r="F13" s="36"/>
      <c r="G13" s="36"/>
      <c r="H13" s="36"/>
      <c r="I13" s="30" t="s">
        <v>27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28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27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30</v>
      </c>
      <c r="E18" s="36"/>
      <c r="F18" s="36"/>
      <c r="G18" s="36"/>
      <c r="H18" s="36"/>
      <c r="I18" s="30" t="s">
        <v>25</v>
      </c>
      <c r="J18" s="25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31</v>
      </c>
      <c r="F19" s="36"/>
      <c r="G19" s="36"/>
      <c r="H19" s="36"/>
      <c r="I19" s="30" t="s">
        <v>27</v>
      </c>
      <c r="J19" s="25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33</v>
      </c>
      <c r="E21" s="36"/>
      <c r="F21" s="36"/>
      <c r="G21" s="36"/>
      <c r="H21" s="36"/>
      <c r="I21" s="30" t="s">
        <v>25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34</v>
      </c>
      <c r="F22" s="36"/>
      <c r="G22" s="36"/>
      <c r="H22" s="36"/>
      <c r="I22" s="30" t="s">
        <v>27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35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36</v>
      </c>
      <c r="E28" s="36"/>
      <c r="F28" s="36"/>
      <c r="G28" s="36"/>
      <c r="H28" s="36"/>
      <c r="I28" s="36"/>
      <c r="J28" s="94">
        <f>ROUND(J118,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38</v>
      </c>
      <c r="G30" s="36"/>
      <c r="H30" s="36"/>
      <c r="I30" s="41" t="s">
        <v>37</v>
      </c>
      <c r="J30" s="41" t="s">
        <v>39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40</v>
      </c>
      <c r="E31" s="30" t="s">
        <v>41</v>
      </c>
      <c r="F31" s="119">
        <f>ROUND((SUM(BE118:BE154)),  2)</f>
        <v>0</v>
      </c>
      <c r="G31" s="36"/>
      <c r="H31" s="36"/>
      <c r="I31" s="120">
        <v>0.20999999999999999</v>
      </c>
      <c r="J31" s="119">
        <f>ROUND(((SUM(BE118:BE154))*I31),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42</v>
      </c>
      <c r="F32" s="119">
        <f>ROUND((SUM(BF118:BF154)),  2)</f>
        <v>0</v>
      </c>
      <c r="G32" s="36"/>
      <c r="H32" s="36"/>
      <c r="I32" s="120">
        <v>0.12</v>
      </c>
      <c r="J32" s="119">
        <f>ROUND(((SUM(BF118:BF154))*I32),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43</v>
      </c>
      <c r="F33" s="119">
        <f>ROUND((SUM(BG118:BG154)),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44</v>
      </c>
      <c r="F34" s="119">
        <f>ROUND((SUM(BH118:BH154)),  2)</f>
        <v>0</v>
      </c>
      <c r="G34" s="36"/>
      <c r="H34" s="36"/>
      <c r="I34" s="120">
        <v>0.12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45</v>
      </c>
      <c r="F35" s="119">
        <f>ROUND((SUM(BI118:BI154)),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46</v>
      </c>
      <c r="E37" s="79"/>
      <c r="F37" s="79"/>
      <c r="G37" s="123" t="s">
        <v>47</v>
      </c>
      <c r="H37" s="124" t="s">
        <v>48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27" t="s">
        <v>52</v>
      </c>
      <c r="G61" s="56" t="s">
        <v>51</v>
      </c>
      <c r="H61" s="39"/>
      <c r="I61" s="39"/>
      <c r="J61" s="128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27" t="s">
        <v>52</v>
      </c>
      <c r="G76" s="56" t="s">
        <v>51</v>
      </c>
      <c r="H76" s="39"/>
      <c r="I76" s="39"/>
      <c r="J76" s="128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65" t="str">
        <f>E7</f>
        <v>Renovace sportovní plochy v obci Vysoká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6"/>
      <c r="E87" s="36"/>
      <c r="F87" s="25" t="str">
        <f>F10</f>
        <v xml:space="preserve"> </v>
      </c>
      <c r="G87" s="36"/>
      <c r="H87" s="36"/>
      <c r="I87" s="30" t="s">
        <v>22</v>
      </c>
      <c r="J87" s="67" t="str">
        <f>IF(J10="","",J10)</f>
        <v>2. 4. 2024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6"/>
      <c r="E89" s="36"/>
      <c r="F89" s="25" t="str">
        <f>E13</f>
        <v>Obec Vysoká</v>
      </c>
      <c r="G89" s="36"/>
      <c r="H89" s="36"/>
      <c r="I89" s="30" t="s">
        <v>30</v>
      </c>
      <c r="J89" s="34" t="str">
        <f>E19</f>
        <v>Milan Drechsler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6"/>
      <c r="E90" s="36"/>
      <c r="F90" s="25" t="str">
        <f>IF(E16="","",E16)</f>
        <v>Vyplň údaj</v>
      </c>
      <c r="G90" s="36"/>
      <c r="H90" s="36"/>
      <c r="I90" s="30" t="s">
        <v>33</v>
      </c>
      <c r="J90" s="34" t="str">
        <f>E22</f>
        <v>Pavel Novák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29" t="s">
        <v>86</v>
      </c>
      <c r="D92" s="121"/>
      <c r="E92" s="121"/>
      <c r="F92" s="121"/>
      <c r="G92" s="121"/>
      <c r="H92" s="121"/>
      <c r="I92" s="121"/>
      <c r="J92" s="130" t="s">
        <v>87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31" t="s">
        <v>88</v>
      </c>
      <c r="D94" s="36"/>
      <c r="E94" s="36"/>
      <c r="F94" s="36"/>
      <c r="G94" s="36"/>
      <c r="H94" s="36"/>
      <c r="I94" s="36"/>
      <c r="J94" s="94">
        <f>J118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89</v>
      </c>
    </row>
    <row r="95" s="9" customFormat="1" ht="24.96" customHeight="1">
      <c r="A95" s="9"/>
      <c r="B95" s="132"/>
      <c r="C95" s="9"/>
      <c r="D95" s="133" t="s">
        <v>90</v>
      </c>
      <c r="E95" s="134"/>
      <c r="F95" s="134"/>
      <c r="G95" s="134"/>
      <c r="H95" s="134"/>
      <c r="I95" s="134"/>
      <c r="J95" s="135">
        <f>J119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6"/>
      <c r="C96" s="10"/>
      <c r="D96" s="137" t="s">
        <v>91</v>
      </c>
      <c r="E96" s="138"/>
      <c r="F96" s="138"/>
      <c r="G96" s="138"/>
      <c r="H96" s="138"/>
      <c r="I96" s="138"/>
      <c r="J96" s="139">
        <f>J120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6"/>
      <c r="C97" s="10"/>
      <c r="D97" s="137" t="s">
        <v>92</v>
      </c>
      <c r="E97" s="138"/>
      <c r="F97" s="138"/>
      <c r="G97" s="138"/>
      <c r="H97" s="138"/>
      <c r="I97" s="138"/>
      <c r="J97" s="139">
        <f>J134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6"/>
      <c r="C98" s="10"/>
      <c r="D98" s="137" t="s">
        <v>93</v>
      </c>
      <c r="E98" s="138"/>
      <c r="F98" s="138"/>
      <c r="G98" s="138"/>
      <c r="H98" s="138"/>
      <c r="I98" s="138"/>
      <c r="J98" s="139">
        <f>J137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6"/>
      <c r="C99" s="10"/>
      <c r="D99" s="137" t="s">
        <v>94</v>
      </c>
      <c r="E99" s="138"/>
      <c r="F99" s="138"/>
      <c r="G99" s="138"/>
      <c r="H99" s="138"/>
      <c r="I99" s="138"/>
      <c r="J99" s="139">
        <f>J143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6"/>
      <c r="C100" s="10"/>
      <c r="D100" s="137" t="s">
        <v>95</v>
      </c>
      <c r="E100" s="138"/>
      <c r="F100" s="138"/>
      <c r="G100" s="138"/>
      <c r="H100" s="138"/>
      <c r="I100" s="138"/>
      <c r="J100" s="139">
        <f>J153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96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E7</f>
        <v>Renovace sportovní plochy v obci Vysoká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F10</f>
        <v xml:space="preserve"> </v>
      </c>
      <c r="G112" s="36"/>
      <c r="H112" s="36"/>
      <c r="I112" s="30" t="s">
        <v>22</v>
      </c>
      <c r="J112" s="67" t="str">
        <f>IF(J10="","",J10)</f>
        <v>2. 4. 2024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6"/>
      <c r="E114" s="36"/>
      <c r="F114" s="25" t="str">
        <f>E13</f>
        <v>Obec Vysoká</v>
      </c>
      <c r="G114" s="36"/>
      <c r="H114" s="36"/>
      <c r="I114" s="30" t="s">
        <v>30</v>
      </c>
      <c r="J114" s="34" t="str">
        <f>E19</f>
        <v>Milan Drechsler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6"/>
      <c r="E115" s="36"/>
      <c r="F115" s="25" t="str">
        <f>IF(E16="","",E16)</f>
        <v>Vyplň údaj</v>
      </c>
      <c r="G115" s="36"/>
      <c r="H115" s="36"/>
      <c r="I115" s="30" t="s">
        <v>33</v>
      </c>
      <c r="J115" s="34" t="str">
        <f>E22</f>
        <v>Pavel Novák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0"/>
      <c r="B117" s="141"/>
      <c r="C117" s="142" t="s">
        <v>97</v>
      </c>
      <c r="D117" s="143" t="s">
        <v>61</v>
      </c>
      <c r="E117" s="143" t="s">
        <v>57</v>
      </c>
      <c r="F117" s="143" t="s">
        <v>58</v>
      </c>
      <c r="G117" s="143" t="s">
        <v>98</v>
      </c>
      <c r="H117" s="143" t="s">
        <v>99</v>
      </c>
      <c r="I117" s="143" t="s">
        <v>100</v>
      </c>
      <c r="J117" s="144" t="s">
        <v>87</v>
      </c>
      <c r="K117" s="145" t="s">
        <v>101</v>
      </c>
      <c r="L117" s="146"/>
      <c r="M117" s="84" t="s">
        <v>1</v>
      </c>
      <c r="N117" s="85" t="s">
        <v>40</v>
      </c>
      <c r="O117" s="85" t="s">
        <v>102</v>
      </c>
      <c r="P117" s="85" t="s">
        <v>103</v>
      </c>
      <c r="Q117" s="85" t="s">
        <v>104</v>
      </c>
      <c r="R117" s="85" t="s">
        <v>105</v>
      </c>
      <c r="S117" s="85" t="s">
        <v>106</v>
      </c>
      <c r="T117" s="86" t="s">
        <v>107</v>
      </c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</row>
    <row r="118" s="2" customFormat="1" ht="22.8" customHeight="1">
      <c r="A118" s="36"/>
      <c r="B118" s="37"/>
      <c r="C118" s="91" t="s">
        <v>108</v>
      </c>
      <c r="D118" s="36"/>
      <c r="E118" s="36"/>
      <c r="F118" s="36"/>
      <c r="G118" s="36"/>
      <c r="H118" s="36"/>
      <c r="I118" s="36"/>
      <c r="J118" s="147">
        <f>BK118</f>
        <v>0</v>
      </c>
      <c r="K118" s="36"/>
      <c r="L118" s="37"/>
      <c r="M118" s="87"/>
      <c r="N118" s="71"/>
      <c r="O118" s="88"/>
      <c r="P118" s="148">
        <f>P119</f>
        <v>0</v>
      </c>
      <c r="Q118" s="88"/>
      <c r="R118" s="148">
        <f>R119</f>
        <v>323.34314503999997</v>
      </c>
      <c r="S118" s="88"/>
      <c r="T118" s="149">
        <f>T119</f>
        <v>0.245952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75</v>
      </c>
      <c r="AU118" s="17" t="s">
        <v>89</v>
      </c>
      <c r="BK118" s="150">
        <f>BK119</f>
        <v>0</v>
      </c>
    </row>
    <row r="119" s="12" customFormat="1" ht="25.92" customHeight="1">
      <c r="A119" s="12"/>
      <c r="B119" s="151"/>
      <c r="C119" s="12"/>
      <c r="D119" s="152" t="s">
        <v>75</v>
      </c>
      <c r="E119" s="153" t="s">
        <v>109</v>
      </c>
      <c r="F119" s="153" t="s">
        <v>110</v>
      </c>
      <c r="G119" s="12"/>
      <c r="H119" s="12"/>
      <c r="I119" s="154"/>
      <c r="J119" s="155">
        <f>BK119</f>
        <v>0</v>
      </c>
      <c r="K119" s="12"/>
      <c r="L119" s="151"/>
      <c r="M119" s="156"/>
      <c r="N119" s="157"/>
      <c r="O119" s="157"/>
      <c r="P119" s="158">
        <f>P120+P134+P137+P143+P153</f>
        <v>0</v>
      </c>
      <c r="Q119" s="157"/>
      <c r="R119" s="158">
        <f>R120+R134+R137+R143+R153</f>
        <v>323.34314503999997</v>
      </c>
      <c r="S119" s="157"/>
      <c r="T119" s="159">
        <f>T120+T134+T137+T143+T153</f>
        <v>0.245952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2" t="s">
        <v>81</v>
      </c>
      <c r="AT119" s="160" t="s">
        <v>75</v>
      </c>
      <c r="AU119" s="160" t="s">
        <v>76</v>
      </c>
      <c r="AY119" s="152" t="s">
        <v>111</v>
      </c>
      <c r="BK119" s="161">
        <f>BK120+BK134+BK137+BK143+BK153</f>
        <v>0</v>
      </c>
    </row>
    <row r="120" s="12" customFormat="1" ht="22.8" customHeight="1">
      <c r="A120" s="12"/>
      <c r="B120" s="151"/>
      <c r="C120" s="12"/>
      <c r="D120" s="152" t="s">
        <v>75</v>
      </c>
      <c r="E120" s="162" t="s">
        <v>81</v>
      </c>
      <c r="F120" s="162" t="s">
        <v>112</v>
      </c>
      <c r="G120" s="12"/>
      <c r="H120" s="12"/>
      <c r="I120" s="154"/>
      <c r="J120" s="163">
        <f>BK120</f>
        <v>0</v>
      </c>
      <c r="K120" s="12"/>
      <c r="L120" s="151"/>
      <c r="M120" s="156"/>
      <c r="N120" s="157"/>
      <c r="O120" s="157"/>
      <c r="P120" s="158">
        <f>SUM(P121:P133)</f>
        <v>0</v>
      </c>
      <c r="Q120" s="157"/>
      <c r="R120" s="158">
        <f>SUM(R121:R133)</f>
        <v>0</v>
      </c>
      <c r="S120" s="157"/>
      <c r="T120" s="159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2" t="s">
        <v>81</v>
      </c>
      <c r="AT120" s="160" t="s">
        <v>75</v>
      </c>
      <c r="AU120" s="160" t="s">
        <v>81</v>
      </c>
      <c r="AY120" s="152" t="s">
        <v>111</v>
      </c>
      <c r="BK120" s="161">
        <f>SUM(BK121:BK133)</f>
        <v>0</v>
      </c>
    </row>
    <row r="121" s="2" customFormat="1" ht="37.8" customHeight="1">
      <c r="A121" s="36"/>
      <c r="B121" s="164"/>
      <c r="C121" s="165" t="s">
        <v>81</v>
      </c>
      <c r="D121" s="165" t="s">
        <v>113</v>
      </c>
      <c r="E121" s="166" t="s">
        <v>114</v>
      </c>
      <c r="F121" s="167" t="s">
        <v>115</v>
      </c>
      <c r="G121" s="168" t="s">
        <v>116</v>
      </c>
      <c r="H121" s="169">
        <v>2.1259999999999999</v>
      </c>
      <c r="I121" s="170"/>
      <c r="J121" s="171">
        <f>ROUND(I121*H121,2)</f>
        <v>0</v>
      </c>
      <c r="K121" s="172"/>
      <c r="L121" s="37"/>
      <c r="M121" s="173" t="s">
        <v>1</v>
      </c>
      <c r="N121" s="174" t="s">
        <v>41</v>
      </c>
      <c r="O121" s="75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77" t="s">
        <v>117</v>
      </c>
      <c r="AT121" s="177" t="s">
        <v>113</v>
      </c>
      <c r="AU121" s="177" t="s">
        <v>83</v>
      </c>
      <c r="AY121" s="17" t="s">
        <v>111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7" t="s">
        <v>81</v>
      </c>
      <c r="BK121" s="178">
        <f>ROUND(I121*H121,2)</f>
        <v>0</v>
      </c>
      <c r="BL121" s="17" t="s">
        <v>117</v>
      </c>
      <c r="BM121" s="177" t="s">
        <v>118</v>
      </c>
    </row>
    <row r="122" s="13" customFormat="1">
      <c r="A122" s="13"/>
      <c r="B122" s="179"/>
      <c r="C122" s="13"/>
      <c r="D122" s="180" t="s">
        <v>119</v>
      </c>
      <c r="E122" s="181" t="s">
        <v>1</v>
      </c>
      <c r="F122" s="182" t="s">
        <v>120</v>
      </c>
      <c r="G122" s="13"/>
      <c r="H122" s="183">
        <v>2.1259999999999999</v>
      </c>
      <c r="I122" s="184"/>
      <c r="J122" s="13"/>
      <c r="K122" s="13"/>
      <c r="L122" s="179"/>
      <c r="M122" s="185"/>
      <c r="N122" s="186"/>
      <c r="O122" s="186"/>
      <c r="P122" s="186"/>
      <c r="Q122" s="186"/>
      <c r="R122" s="186"/>
      <c r="S122" s="186"/>
      <c r="T122" s="18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1" t="s">
        <v>119</v>
      </c>
      <c r="AU122" s="181" t="s">
        <v>83</v>
      </c>
      <c r="AV122" s="13" t="s">
        <v>83</v>
      </c>
      <c r="AW122" s="13" t="s">
        <v>32</v>
      </c>
      <c r="AX122" s="13" t="s">
        <v>76</v>
      </c>
      <c r="AY122" s="181" t="s">
        <v>111</v>
      </c>
    </row>
    <row r="123" s="14" customFormat="1">
      <c r="A123" s="14"/>
      <c r="B123" s="188"/>
      <c r="C123" s="14"/>
      <c r="D123" s="180" t="s">
        <v>119</v>
      </c>
      <c r="E123" s="189" t="s">
        <v>1</v>
      </c>
      <c r="F123" s="190" t="s">
        <v>121</v>
      </c>
      <c r="G123" s="14"/>
      <c r="H123" s="191">
        <v>2.1259999999999999</v>
      </c>
      <c r="I123" s="192"/>
      <c r="J123" s="14"/>
      <c r="K123" s="14"/>
      <c r="L123" s="188"/>
      <c r="M123" s="193"/>
      <c r="N123" s="194"/>
      <c r="O123" s="194"/>
      <c r="P123" s="194"/>
      <c r="Q123" s="194"/>
      <c r="R123" s="194"/>
      <c r="S123" s="194"/>
      <c r="T123" s="19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9" t="s">
        <v>119</v>
      </c>
      <c r="AU123" s="189" t="s">
        <v>83</v>
      </c>
      <c r="AV123" s="14" t="s">
        <v>117</v>
      </c>
      <c r="AW123" s="14" t="s">
        <v>32</v>
      </c>
      <c r="AX123" s="14" t="s">
        <v>81</v>
      </c>
      <c r="AY123" s="189" t="s">
        <v>111</v>
      </c>
    </row>
    <row r="124" s="2" customFormat="1" ht="37.8" customHeight="1">
      <c r="A124" s="36"/>
      <c r="B124" s="164"/>
      <c r="C124" s="165" t="s">
        <v>83</v>
      </c>
      <c r="D124" s="165" t="s">
        <v>113</v>
      </c>
      <c r="E124" s="166" t="s">
        <v>122</v>
      </c>
      <c r="F124" s="167" t="s">
        <v>123</v>
      </c>
      <c r="G124" s="168" t="s">
        <v>116</v>
      </c>
      <c r="H124" s="169">
        <v>2.7639999999999998</v>
      </c>
      <c r="I124" s="170"/>
      <c r="J124" s="171">
        <f>ROUND(I124*H124,2)</f>
        <v>0</v>
      </c>
      <c r="K124" s="172"/>
      <c r="L124" s="37"/>
      <c r="M124" s="173" t="s">
        <v>1</v>
      </c>
      <c r="N124" s="174" t="s">
        <v>41</v>
      </c>
      <c r="O124" s="75"/>
      <c r="P124" s="175">
        <f>O124*H124</f>
        <v>0</v>
      </c>
      <c r="Q124" s="175">
        <v>0</v>
      </c>
      <c r="R124" s="175">
        <f>Q124*H124</f>
        <v>0</v>
      </c>
      <c r="S124" s="175">
        <v>0</v>
      </c>
      <c r="T124" s="17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7" t="s">
        <v>117</v>
      </c>
      <c r="AT124" s="177" t="s">
        <v>113</v>
      </c>
      <c r="AU124" s="177" t="s">
        <v>83</v>
      </c>
      <c r="AY124" s="17" t="s">
        <v>111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7" t="s">
        <v>81</v>
      </c>
      <c r="BK124" s="178">
        <f>ROUND(I124*H124,2)</f>
        <v>0</v>
      </c>
      <c r="BL124" s="17" t="s">
        <v>117</v>
      </c>
      <c r="BM124" s="177" t="s">
        <v>124</v>
      </c>
    </row>
    <row r="125" s="13" customFormat="1">
      <c r="A125" s="13"/>
      <c r="B125" s="179"/>
      <c r="C125" s="13"/>
      <c r="D125" s="180" t="s">
        <v>119</v>
      </c>
      <c r="E125" s="13"/>
      <c r="F125" s="182" t="s">
        <v>125</v>
      </c>
      <c r="G125" s="13"/>
      <c r="H125" s="183">
        <v>2.7639999999999998</v>
      </c>
      <c r="I125" s="184"/>
      <c r="J125" s="13"/>
      <c r="K125" s="13"/>
      <c r="L125" s="179"/>
      <c r="M125" s="185"/>
      <c r="N125" s="186"/>
      <c r="O125" s="186"/>
      <c r="P125" s="186"/>
      <c r="Q125" s="186"/>
      <c r="R125" s="186"/>
      <c r="S125" s="186"/>
      <c r="T125" s="18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1" t="s">
        <v>119</v>
      </c>
      <c r="AU125" s="181" t="s">
        <v>83</v>
      </c>
      <c r="AV125" s="13" t="s">
        <v>83</v>
      </c>
      <c r="AW125" s="13" t="s">
        <v>3</v>
      </c>
      <c r="AX125" s="13" t="s">
        <v>81</v>
      </c>
      <c r="AY125" s="181" t="s">
        <v>111</v>
      </c>
    </row>
    <row r="126" s="2" customFormat="1" ht="37.8" customHeight="1">
      <c r="A126" s="36"/>
      <c r="B126" s="164"/>
      <c r="C126" s="165" t="s">
        <v>126</v>
      </c>
      <c r="D126" s="165" t="s">
        <v>113</v>
      </c>
      <c r="E126" s="166" t="s">
        <v>127</v>
      </c>
      <c r="F126" s="167" t="s">
        <v>128</v>
      </c>
      <c r="G126" s="168" t="s">
        <v>116</v>
      </c>
      <c r="H126" s="169">
        <v>2.7639999999999998</v>
      </c>
      <c r="I126" s="170"/>
      <c r="J126" s="171">
        <f>ROUND(I126*H126,2)</f>
        <v>0</v>
      </c>
      <c r="K126" s="172"/>
      <c r="L126" s="37"/>
      <c r="M126" s="173" t="s">
        <v>1</v>
      </c>
      <c r="N126" s="174" t="s">
        <v>41</v>
      </c>
      <c r="O126" s="75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7" t="s">
        <v>117</v>
      </c>
      <c r="AT126" s="177" t="s">
        <v>113</v>
      </c>
      <c r="AU126" s="177" t="s">
        <v>83</v>
      </c>
      <c r="AY126" s="17" t="s">
        <v>111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7" t="s">
        <v>81</v>
      </c>
      <c r="BK126" s="178">
        <f>ROUND(I126*H126,2)</f>
        <v>0</v>
      </c>
      <c r="BL126" s="17" t="s">
        <v>117</v>
      </c>
      <c r="BM126" s="177" t="s">
        <v>129</v>
      </c>
    </row>
    <row r="127" s="13" customFormat="1">
      <c r="A127" s="13"/>
      <c r="B127" s="179"/>
      <c r="C127" s="13"/>
      <c r="D127" s="180" t="s">
        <v>119</v>
      </c>
      <c r="E127" s="13"/>
      <c r="F127" s="182" t="s">
        <v>125</v>
      </c>
      <c r="G127" s="13"/>
      <c r="H127" s="183">
        <v>2.7639999999999998</v>
      </c>
      <c r="I127" s="184"/>
      <c r="J127" s="13"/>
      <c r="K127" s="13"/>
      <c r="L127" s="179"/>
      <c r="M127" s="185"/>
      <c r="N127" s="186"/>
      <c r="O127" s="186"/>
      <c r="P127" s="186"/>
      <c r="Q127" s="186"/>
      <c r="R127" s="186"/>
      <c r="S127" s="186"/>
      <c r="T127" s="18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1" t="s">
        <v>119</v>
      </c>
      <c r="AU127" s="181" t="s">
        <v>83</v>
      </c>
      <c r="AV127" s="13" t="s">
        <v>83</v>
      </c>
      <c r="AW127" s="13" t="s">
        <v>3</v>
      </c>
      <c r="AX127" s="13" t="s">
        <v>81</v>
      </c>
      <c r="AY127" s="181" t="s">
        <v>111</v>
      </c>
    </row>
    <row r="128" s="2" customFormat="1" ht="24.15" customHeight="1">
      <c r="A128" s="36"/>
      <c r="B128" s="164"/>
      <c r="C128" s="165" t="s">
        <v>117</v>
      </c>
      <c r="D128" s="165" t="s">
        <v>113</v>
      </c>
      <c r="E128" s="166" t="s">
        <v>130</v>
      </c>
      <c r="F128" s="167" t="s">
        <v>131</v>
      </c>
      <c r="G128" s="168" t="s">
        <v>116</v>
      </c>
      <c r="H128" s="169">
        <v>2.7639999999999998</v>
      </c>
      <c r="I128" s="170"/>
      <c r="J128" s="171">
        <f>ROUND(I128*H128,2)</f>
        <v>0</v>
      </c>
      <c r="K128" s="172"/>
      <c r="L128" s="37"/>
      <c r="M128" s="173" t="s">
        <v>1</v>
      </c>
      <c r="N128" s="174" t="s">
        <v>41</v>
      </c>
      <c r="O128" s="75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7" t="s">
        <v>117</v>
      </c>
      <c r="AT128" s="177" t="s">
        <v>113</v>
      </c>
      <c r="AU128" s="177" t="s">
        <v>83</v>
      </c>
      <c r="AY128" s="17" t="s">
        <v>111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7" t="s">
        <v>81</v>
      </c>
      <c r="BK128" s="178">
        <f>ROUND(I128*H128,2)</f>
        <v>0</v>
      </c>
      <c r="BL128" s="17" t="s">
        <v>117</v>
      </c>
      <c r="BM128" s="177" t="s">
        <v>132</v>
      </c>
    </row>
    <row r="129" s="13" customFormat="1">
      <c r="A129" s="13"/>
      <c r="B129" s="179"/>
      <c r="C129" s="13"/>
      <c r="D129" s="180" t="s">
        <v>119</v>
      </c>
      <c r="E129" s="13"/>
      <c r="F129" s="182" t="s">
        <v>125</v>
      </c>
      <c r="G129" s="13"/>
      <c r="H129" s="183">
        <v>2.7639999999999998</v>
      </c>
      <c r="I129" s="184"/>
      <c r="J129" s="13"/>
      <c r="K129" s="13"/>
      <c r="L129" s="179"/>
      <c r="M129" s="185"/>
      <c r="N129" s="186"/>
      <c r="O129" s="186"/>
      <c r="P129" s="186"/>
      <c r="Q129" s="186"/>
      <c r="R129" s="186"/>
      <c r="S129" s="186"/>
      <c r="T129" s="18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1" t="s">
        <v>119</v>
      </c>
      <c r="AU129" s="181" t="s">
        <v>83</v>
      </c>
      <c r="AV129" s="13" t="s">
        <v>83</v>
      </c>
      <c r="AW129" s="13" t="s">
        <v>3</v>
      </c>
      <c r="AX129" s="13" t="s">
        <v>81</v>
      </c>
      <c r="AY129" s="181" t="s">
        <v>111</v>
      </c>
    </row>
    <row r="130" s="2" customFormat="1" ht="24.15" customHeight="1">
      <c r="A130" s="36"/>
      <c r="B130" s="164"/>
      <c r="C130" s="165" t="s">
        <v>133</v>
      </c>
      <c r="D130" s="165" t="s">
        <v>113</v>
      </c>
      <c r="E130" s="166" t="s">
        <v>134</v>
      </c>
      <c r="F130" s="167" t="s">
        <v>135</v>
      </c>
      <c r="G130" s="168" t="s">
        <v>136</v>
      </c>
      <c r="H130" s="169">
        <v>2.7639999999999998</v>
      </c>
      <c r="I130" s="170"/>
      <c r="J130" s="171">
        <f>ROUND(I130*H130,2)</f>
        <v>0</v>
      </c>
      <c r="K130" s="172"/>
      <c r="L130" s="37"/>
      <c r="M130" s="173" t="s">
        <v>1</v>
      </c>
      <c r="N130" s="174" t="s">
        <v>41</v>
      </c>
      <c r="O130" s="75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7" t="s">
        <v>117</v>
      </c>
      <c r="AT130" s="177" t="s">
        <v>113</v>
      </c>
      <c r="AU130" s="177" t="s">
        <v>83</v>
      </c>
      <c r="AY130" s="17" t="s">
        <v>111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7" t="s">
        <v>81</v>
      </c>
      <c r="BK130" s="178">
        <f>ROUND(I130*H130,2)</f>
        <v>0</v>
      </c>
      <c r="BL130" s="17" t="s">
        <v>117</v>
      </c>
      <c r="BM130" s="177" t="s">
        <v>137</v>
      </c>
    </row>
    <row r="131" s="13" customFormat="1">
      <c r="A131" s="13"/>
      <c r="B131" s="179"/>
      <c r="C131" s="13"/>
      <c r="D131" s="180" t="s">
        <v>119</v>
      </c>
      <c r="E131" s="13"/>
      <c r="F131" s="182" t="s">
        <v>125</v>
      </c>
      <c r="G131" s="13"/>
      <c r="H131" s="183">
        <v>2.7639999999999998</v>
      </c>
      <c r="I131" s="184"/>
      <c r="J131" s="13"/>
      <c r="K131" s="13"/>
      <c r="L131" s="179"/>
      <c r="M131" s="185"/>
      <c r="N131" s="186"/>
      <c r="O131" s="186"/>
      <c r="P131" s="186"/>
      <c r="Q131" s="186"/>
      <c r="R131" s="186"/>
      <c r="S131" s="186"/>
      <c r="T131" s="18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1" t="s">
        <v>119</v>
      </c>
      <c r="AU131" s="181" t="s">
        <v>83</v>
      </c>
      <c r="AV131" s="13" t="s">
        <v>83</v>
      </c>
      <c r="AW131" s="13" t="s">
        <v>3</v>
      </c>
      <c r="AX131" s="13" t="s">
        <v>81</v>
      </c>
      <c r="AY131" s="181" t="s">
        <v>111</v>
      </c>
    </row>
    <row r="132" s="2" customFormat="1" ht="16.5" customHeight="1">
      <c r="A132" s="36"/>
      <c r="B132" s="164"/>
      <c r="C132" s="165" t="s">
        <v>138</v>
      </c>
      <c r="D132" s="165" t="s">
        <v>113</v>
      </c>
      <c r="E132" s="166" t="s">
        <v>139</v>
      </c>
      <c r="F132" s="167" t="s">
        <v>140</v>
      </c>
      <c r="G132" s="168" t="s">
        <v>116</v>
      </c>
      <c r="H132" s="169">
        <v>2.7639999999999998</v>
      </c>
      <c r="I132" s="170"/>
      <c r="J132" s="171">
        <f>ROUND(I132*H132,2)</f>
        <v>0</v>
      </c>
      <c r="K132" s="172"/>
      <c r="L132" s="37"/>
      <c r="M132" s="173" t="s">
        <v>1</v>
      </c>
      <c r="N132" s="174" t="s">
        <v>41</v>
      </c>
      <c r="O132" s="75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7" t="s">
        <v>117</v>
      </c>
      <c r="AT132" s="177" t="s">
        <v>113</v>
      </c>
      <c r="AU132" s="177" t="s">
        <v>83</v>
      </c>
      <c r="AY132" s="17" t="s">
        <v>111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7" t="s">
        <v>81</v>
      </c>
      <c r="BK132" s="178">
        <f>ROUND(I132*H132,2)</f>
        <v>0</v>
      </c>
      <c r="BL132" s="17" t="s">
        <v>117</v>
      </c>
      <c r="BM132" s="177" t="s">
        <v>141</v>
      </c>
    </row>
    <row r="133" s="13" customFormat="1">
      <c r="A133" s="13"/>
      <c r="B133" s="179"/>
      <c r="C133" s="13"/>
      <c r="D133" s="180" t="s">
        <v>119</v>
      </c>
      <c r="E133" s="13"/>
      <c r="F133" s="182" t="s">
        <v>125</v>
      </c>
      <c r="G133" s="13"/>
      <c r="H133" s="183">
        <v>2.7639999999999998</v>
      </c>
      <c r="I133" s="184"/>
      <c r="J133" s="13"/>
      <c r="K133" s="13"/>
      <c r="L133" s="179"/>
      <c r="M133" s="185"/>
      <c r="N133" s="186"/>
      <c r="O133" s="186"/>
      <c r="P133" s="186"/>
      <c r="Q133" s="186"/>
      <c r="R133" s="186"/>
      <c r="S133" s="186"/>
      <c r="T133" s="18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1" t="s">
        <v>119</v>
      </c>
      <c r="AU133" s="181" t="s">
        <v>83</v>
      </c>
      <c r="AV133" s="13" t="s">
        <v>83</v>
      </c>
      <c r="AW133" s="13" t="s">
        <v>3</v>
      </c>
      <c r="AX133" s="13" t="s">
        <v>81</v>
      </c>
      <c r="AY133" s="181" t="s">
        <v>111</v>
      </c>
    </row>
    <row r="134" s="12" customFormat="1" ht="22.8" customHeight="1">
      <c r="A134" s="12"/>
      <c r="B134" s="151"/>
      <c r="C134" s="12"/>
      <c r="D134" s="152" t="s">
        <v>75</v>
      </c>
      <c r="E134" s="162" t="s">
        <v>126</v>
      </c>
      <c r="F134" s="162" t="s">
        <v>142</v>
      </c>
      <c r="G134" s="12"/>
      <c r="H134" s="12"/>
      <c r="I134" s="154"/>
      <c r="J134" s="163">
        <f>BK134</f>
        <v>0</v>
      </c>
      <c r="K134" s="12"/>
      <c r="L134" s="151"/>
      <c r="M134" s="156"/>
      <c r="N134" s="157"/>
      <c r="O134" s="157"/>
      <c r="P134" s="158">
        <f>SUM(P135:P136)</f>
        <v>0</v>
      </c>
      <c r="Q134" s="157"/>
      <c r="R134" s="158">
        <f>SUM(R135:R136)</f>
        <v>0.012</v>
      </c>
      <c r="S134" s="157"/>
      <c r="T134" s="159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2" t="s">
        <v>81</v>
      </c>
      <c r="AT134" s="160" t="s">
        <v>75</v>
      </c>
      <c r="AU134" s="160" t="s">
        <v>81</v>
      </c>
      <c r="AY134" s="152" t="s">
        <v>111</v>
      </c>
      <c r="BK134" s="161">
        <f>SUM(BK135:BK136)</f>
        <v>0</v>
      </c>
    </row>
    <row r="135" s="2" customFormat="1" ht="16.5" customHeight="1">
      <c r="A135" s="36"/>
      <c r="B135" s="164"/>
      <c r="C135" s="165" t="s">
        <v>143</v>
      </c>
      <c r="D135" s="165" t="s">
        <v>113</v>
      </c>
      <c r="E135" s="166" t="s">
        <v>144</v>
      </c>
      <c r="F135" s="167" t="s">
        <v>145</v>
      </c>
      <c r="G135" s="168" t="s">
        <v>146</v>
      </c>
      <c r="H135" s="169">
        <v>4</v>
      </c>
      <c r="I135" s="170"/>
      <c r="J135" s="171">
        <f>ROUND(I135*H135,2)</f>
        <v>0</v>
      </c>
      <c r="K135" s="172"/>
      <c r="L135" s="37"/>
      <c r="M135" s="173" t="s">
        <v>1</v>
      </c>
      <c r="N135" s="174" t="s">
        <v>41</v>
      </c>
      <c r="O135" s="75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7" t="s">
        <v>117</v>
      </c>
      <c r="AT135" s="177" t="s">
        <v>113</v>
      </c>
      <c r="AU135" s="177" t="s">
        <v>83</v>
      </c>
      <c r="AY135" s="17" t="s">
        <v>111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7" t="s">
        <v>81</v>
      </c>
      <c r="BK135" s="178">
        <f>ROUND(I135*H135,2)</f>
        <v>0</v>
      </c>
      <c r="BL135" s="17" t="s">
        <v>117</v>
      </c>
      <c r="BM135" s="177" t="s">
        <v>147</v>
      </c>
    </row>
    <row r="136" s="2" customFormat="1" ht="16.5" customHeight="1">
      <c r="A136" s="36"/>
      <c r="B136" s="164"/>
      <c r="C136" s="196" t="s">
        <v>148</v>
      </c>
      <c r="D136" s="196" t="s">
        <v>149</v>
      </c>
      <c r="E136" s="197" t="s">
        <v>150</v>
      </c>
      <c r="F136" s="198" t="s">
        <v>151</v>
      </c>
      <c r="G136" s="199" t="s">
        <v>146</v>
      </c>
      <c r="H136" s="200">
        <v>4</v>
      </c>
      <c r="I136" s="201"/>
      <c r="J136" s="202">
        <f>ROUND(I136*H136,2)</f>
        <v>0</v>
      </c>
      <c r="K136" s="203"/>
      <c r="L136" s="204"/>
      <c r="M136" s="205" t="s">
        <v>1</v>
      </c>
      <c r="N136" s="206" t="s">
        <v>41</v>
      </c>
      <c r="O136" s="75"/>
      <c r="P136" s="175">
        <f>O136*H136</f>
        <v>0</v>
      </c>
      <c r="Q136" s="175">
        <v>0.0030000000000000001</v>
      </c>
      <c r="R136" s="175">
        <f>Q136*H136</f>
        <v>0.012</v>
      </c>
      <c r="S136" s="175">
        <v>0</v>
      </c>
      <c r="T136" s="17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7" t="s">
        <v>148</v>
      </c>
      <c r="AT136" s="177" t="s">
        <v>149</v>
      </c>
      <c r="AU136" s="177" t="s">
        <v>83</v>
      </c>
      <c r="AY136" s="17" t="s">
        <v>111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7" t="s">
        <v>81</v>
      </c>
      <c r="BK136" s="178">
        <f>ROUND(I136*H136,2)</f>
        <v>0</v>
      </c>
      <c r="BL136" s="17" t="s">
        <v>117</v>
      </c>
      <c r="BM136" s="177" t="s">
        <v>152</v>
      </c>
    </row>
    <row r="137" s="12" customFormat="1" ht="22.8" customHeight="1">
      <c r="A137" s="12"/>
      <c r="B137" s="151"/>
      <c r="C137" s="12"/>
      <c r="D137" s="152" t="s">
        <v>75</v>
      </c>
      <c r="E137" s="162" t="s">
        <v>133</v>
      </c>
      <c r="F137" s="162" t="s">
        <v>153</v>
      </c>
      <c r="G137" s="12"/>
      <c r="H137" s="12"/>
      <c r="I137" s="154"/>
      <c r="J137" s="163">
        <f>BK137</f>
        <v>0</v>
      </c>
      <c r="K137" s="12"/>
      <c r="L137" s="151"/>
      <c r="M137" s="156"/>
      <c r="N137" s="157"/>
      <c r="O137" s="157"/>
      <c r="P137" s="158">
        <f>SUM(P138:P142)</f>
        <v>0</v>
      </c>
      <c r="Q137" s="157"/>
      <c r="R137" s="158">
        <f>SUM(R138:R142)</f>
        <v>306.52397999999999</v>
      </c>
      <c r="S137" s="157"/>
      <c r="T137" s="159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2" t="s">
        <v>81</v>
      </c>
      <c r="AT137" s="160" t="s">
        <v>75</v>
      </c>
      <c r="AU137" s="160" t="s">
        <v>81</v>
      </c>
      <c r="AY137" s="152" t="s">
        <v>111</v>
      </c>
      <c r="BK137" s="161">
        <f>SUM(BK138:BK142)</f>
        <v>0</v>
      </c>
    </row>
    <row r="138" s="2" customFormat="1" ht="21.75" customHeight="1">
      <c r="A138" s="36"/>
      <c r="B138" s="164"/>
      <c r="C138" s="165" t="s">
        <v>154</v>
      </c>
      <c r="D138" s="165" t="s">
        <v>113</v>
      </c>
      <c r="E138" s="166" t="s">
        <v>155</v>
      </c>
      <c r="F138" s="167" t="s">
        <v>156</v>
      </c>
      <c r="G138" s="168" t="s">
        <v>157</v>
      </c>
      <c r="H138" s="169">
        <v>977</v>
      </c>
      <c r="I138" s="170"/>
      <c r="J138" s="171">
        <f>ROUND(I138*H138,2)</f>
        <v>0</v>
      </c>
      <c r="K138" s="172"/>
      <c r="L138" s="37"/>
      <c r="M138" s="173" t="s">
        <v>1</v>
      </c>
      <c r="N138" s="174" t="s">
        <v>41</v>
      </c>
      <c r="O138" s="75"/>
      <c r="P138" s="175">
        <f>O138*H138</f>
        <v>0</v>
      </c>
      <c r="Q138" s="175">
        <v>0.091999999999999998</v>
      </c>
      <c r="R138" s="175">
        <f>Q138*H138</f>
        <v>89.884</v>
      </c>
      <c r="S138" s="175">
        <v>0</v>
      </c>
      <c r="T138" s="17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7" t="s">
        <v>117</v>
      </c>
      <c r="AT138" s="177" t="s">
        <v>113</v>
      </c>
      <c r="AU138" s="177" t="s">
        <v>83</v>
      </c>
      <c r="AY138" s="17" t="s">
        <v>111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7" t="s">
        <v>81</v>
      </c>
      <c r="BK138" s="178">
        <f>ROUND(I138*H138,2)</f>
        <v>0</v>
      </c>
      <c r="BL138" s="17" t="s">
        <v>117</v>
      </c>
      <c r="BM138" s="177" t="s">
        <v>158</v>
      </c>
    </row>
    <row r="139" s="2" customFormat="1" ht="78" customHeight="1">
      <c r="A139" s="36"/>
      <c r="B139" s="164"/>
      <c r="C139" s="165" t="s">
        <v>159</v>
      </c>
      <c r="D139" s="165" t="s">
        <v>113</v>
      </c>
      <c r="E139" s="166" t="s">
        <v>160</v>
      </c>
      <c r="F139" s="167" t="s">
        <v>161</v>
      </c>
      <c r="G139" s="168" t="s">
        <v>157</v>
      </c>
      <c r="H139" s="169">
        <v>977</v>
      </c>
      <c r="I139" s="170"/>
      <c r="J139" s="171">
        <f>ROUND(I139*H139,2)</f>
        <v>0</v>
      </c>
      <c r="K139" s="172"/>
      <c r="L139" s="37"/>
      <c r="M139" s="173" t="s">
        <v>1</v>
      </c>
      <c r="N139" s="174" t="s">
        <v>41</v>
      </c>
      <c r="O139" s="75"/>
      <c r="P139" s="175">
        <f>O139*H139</f>
        <v>0</v>
      </c>
      <c r="Q139" s="175">
        <v>0.01839</v>
      </c>
      <c r="R139" s="175">
        <f>Q139*H139</f>
        <v>17.967030000000001</v>
      </c>
      <c r="S139" s="175">
        <v>0</v>
      </c>
      <c r="T139" s="17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7" t="s">
        <v>117</v>
      </c>
      <c r="AT139" s="177" t="s">
        <v>113</v>
      </c>
      <c r="AU139" s="177" t="s">
        <v>83</v>
      </c>
      <c r="AY139" s="17" t="s">
        <v>111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7" t="s">
        <v>81</v>
      </c>
      <c r="BK139" s="178">
        <f>ROUND(I139*H139,2)</f>
        <v>0</v>
      </c>
      <c r="BL139" s="17" t="s">
        <v>117</v>
      </c>
      <c r="BM139" s="177" t="s">
        <v>162</v>
      </c>
    </row>
    <row r="140" s="2" customFormat="1" ht="24.15" customHeight="1">
      <c r="A140" s="36"/>
      <c r="B140" s="164"/>
      <c r="C140" s="165" t="s">
        <v>163</v>
      </c>
      <c r="D140" s="165" t="s">
        <v>113</v>
      </c>
      <c r="E140" s="166" t="s">
        <v>164</v>
      </c>
      <c r="F140" s="167" t="s">
        <v>165</v>
      </c>
      <c r="G140" s="168" t="s">
        <v>157</v>
      </c>
      <c r="H140" s="169">
        <v>977</v>
      </c>
      <c r="I140" s="170"/>
      <c r="J140" s="171">
        <f>ROUND(I140*H140,2)</f>
        <v>0</v>
      </c>
      <c r="K140" s="172"/>
      <c r="L140" s="37"/>
      <c r="M140" s="173" t="s">
        <v>1</v>
      </c>
      <c r="N140" s="174" t="s">
        <v>41</v>
      </c>
      <c r="O140" s="75"/>
      <c r="P140" s="175">
        <f>O140*H140</f>
        <v>0</v>
      </c>
      <c r="Q140" s="175">
        <v>0.089219999999999994</v>
      </c>
      <c r="R140" s="175">
        <f>Q140*H140</f>
        <v>87.167939999999987</v>
      </c>
      <c r="S140" s="175">
        <v>0</v>
      </c>
      <c r="T140" s="17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7" t="s">
        <v>117</v>
      </c>
      <c r="AT140" s="177" t="s">
        <v>113</v>
      </c>
      <c r="AU140" s="177" t="s">
        <v>83</v>
      </c>
      <c r="AY140" s="17" t="s">
        <v>111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7" t="s">
        <v>81</v>
      </c>
      <c r="BK140" s="178">
        <f>ROUND(I140*H140,2)</f>
        <v>0</v>
      </c>
      <c r="BL140" s="17" t="s">
        <v>117</v>
      </c>
      <c r="BM140" s="177" t="s">
        <v>166</v>
      </c>
    </row>
    <row r="141" s="2" customFormat="1" ht="24.15" customHeight="1">
      <c r="A141" s="36"/>
      <c r="B141" s="164"/>
      <c r="C141" s="196" t="s">
        <v>8</v>
      </c>
      <c r="D141" s="196" t="s">
        <v>149</v>
      </c>
      <c r="E141" s="197" t="s">
        <v>167</v>
      </c>
      <c r="F141" s="198" t="s">
        <v>168</v>
      </c>
      <c r="G141" s="199" t="s">
        <v>157</v>
      </c>
      <c r="H141" s="200">
        <v>986.76999999999998</v>
      </c>
      <c r="I141" s="201"/>
      <c r="J141" s="202">
        <f>ROUND(I141*H141,2)</f>
        <v>0</v>
      </c>
      <c r="K141" s="203"/>
      <c r="L141" s="204"/>
      <c r="M141" s="205" t="s">
        <v>1</v>
      </c>
      <c r="N141" s="206" t="s">
        <v>41</v>
      </c>
      <c r="O141" s="75"/>
      <c r="P141" s="175">
        <f>O141*H141</f>
        <v>0</v>
      </c>
      <c r="Q141" s="175">
        <v>0.113</v>
      </c>
      <c r="R141" s="175">
        <f>Q141*H141</f>
        <v>111.50501</v>
      </c>
      <c r="S141" s="175">
        <v>0</v>
      </c>
      <c r="T141" s="17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7" t="s">
        <v>148</v>
      </c>
      <c r="AT141" s="177" t="s">
        <v>149</v>
      </c>
      <c r="AU141" s="177" t="s">
        <v>83</v>
      </c>
      <c r="AY141" s="17" t="s">
        <v>111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7" t="s">
        <v>81</v>
      </c>
      <c r="BK141" s="178">
        <f>ROUND(I141*H141,2)</f>
        <v>0</v>
      </c>
      <c r="BL141" s="17" t="s">
        <v>117</v>
      </c>
      <c r="BM141" s="177" t="s">
        <v>169</v>
      </c>
    </row>
    <row r="142" s="13" customFormat="1">
      <c r="A142" s="13"/>
      <c r="B142" s="179"/>
      <c r="C142" s="13"/>
      <c r="D142" s="180" t="s">
        <v>119</v>
      </c>
      <c r="E142" s="13"/>
      <c r="F142" s="182" t="s">
        <v>170</v>
      </c>
      <c r="G142" s="13"/>
      <c r="H142" s="183">
        <v>986.76999999999998</v>
      </c>
      <c r="I142" s="184"/>
      <c r="J142" s="13"/>
      <c r="K142" s="13"/>
      <c r="L142" s="179"/>
      <c r="M142" s="185"/>
      <c r="N142" s="186"/>
      <c r="O142" s="186"/>
      <c r="P142" s="186"/>
      <c r="Q142" s="186"/>
      <c r="R142" s="186"/>
      <c r="S142" s="186"/>
      <c r="T142" s="18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1" t="s">
        <v>119</v>
      </c>
      <c r="AU142" s="181" t="s">
        <v>83</v>
      </c>
      <c r="AV142" s="13" t="s">
        <v>83</v>
      </c>
      <c r="AW142" s="13" t="s">
        <v>3</v>
      </c>
      <c r="AX142" s="13" t="s">
        <v>81</v>
      </c>
      <c r="AY142" s="181" t="s">
        <v>111</v>
      </c>
    </row>
    <row r="143" s="12" customFormat="1" ht="22.8" customHeight="1">
      <c r="A143" s="12"/>
      <c r="B143" s="151"/>
      <c r="C143" s="12"/>
      <c r="D143" s="152" t="s">
        <v>75</v>
      </c>
      <c r="E143" s="162" t="s">
        <v>154</v>
      </c>
      <c r="F143" s="162" t="s">
        <v>171</v>
      </c>
      <c r="G143" s="12"/>
      <c r="H143" s="12"/>
      <c r="I143" s="154"/>
      <c r="J143" s="163">
        <f>BK143</f>
        <v>0</v>
      </c>
      <c r="K143" s="12"/>
      <c r="L143" s="151"/>
      <c r="M143" s="156"/>
      <c r="N143" s="157"/>
      <c r="O143" s="157"/>
      <c r="P143" s="158">
        <f>SUM(P144:P152)</f>
        <v>0</v>
      </c>
      <c r="Q143" s="157"/>
      <c r="R143" s="158">
        <f>SUM(R144:R152)</f>
        <v>16.807165040000001</v>
      </c>
      <c r="S143" s="157"/>
      <c r="T143" s="159">
        <f>SUM(T144:T152)</f>
        <v>0.245952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2" t="s">
        <v>81</v>
      </c>
      <c r="AT143" s="160" t="s">
        <v>75</v>
      </c>
      <c r="AU143" s="160" t="s">
        <v>81</v>
      </c>
      <c r="AY143" s="152" t="s">
        <v>111</v>
      </c>
      <c r="BK143" s="161">
        <f>SUM(BK144:BK152)</f>
        <v>0</v>
      </c>
    </row>
    <row r="144" s="2" customFormat="1" ht="24.15" customHeight="1">
      <c r="A144" s="36"/>
      <c r="B144" s="164"/>
      <c r="C144" s="165" t="s">
        <v>172</v>
      </c>
      <c r="D144" s="165" t="s">
        <v>113</v>
      </c>
      <c r="E144" s="166" t="s">
        <v>173</v>
      </c>
      <c r="F144" s="167" t="s">
        <v>174</v>
      </c>
      <c r="G144" s="168" t="s">
        <v>175</v>
      </c>
      <c r="H144" s="169">
        <v>94.5</v>
      </c>
      <c r="I144" s="170"/>
      <c r="J144" s="171">
        <f>ROUND(I144*H144,2)</f>
        <v>0</v>
      </c>
      <c r="K144" s="172"/>
      <c r="L144" s="37"/>
      <c r="M144" s="173" t="s">
        <v>1</v>
      </c>
      <c r="N144" s="174" t="s">
        <v>41</v>
      </c>
      <c r="O144" s="75"/>
      <c r="P144" s="175">
        <f>O144*H144</f>
        <v>0</v>
      </c>
      <c r="Q144" s="175">
        <v>0.10095</v>
      </c>
      <c r="R144" s="175">
        <f>Q144*H144</f>
        <v>9.5397750000000006</v>
      </c>
      <c r="S144" s="175">
        <v>0</v>
      </c>
      <c r="T144" s="17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7" t="s">
        <v>117</v>
      </c>
      <c r="AT144" s="177" t="s">
        <v>113</v>
      </c>
      <c r="AU144" s="177" t="s">
        <v>83</v>
      </c>
      <c r="AY144" s="17" t="s">
        <v>111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7" t="s">
        <v>81</v>
      </c>
      <c r="BK144" s="178">
        <f>ROUND(I144*H144,2)</f>
        <v>0</v>
      </c>
      <c r="BL144" s="17" t="s">
        <v>117</v>
      </c>
      <c r="BM144" s="177" t="s">
        <v>176</v>
      </c>
    </row>
    <row r="145" s="2" customFormat="1" ht="16.5" customHeight="1">
      <c r="A145" s="36"/>
      <c r="B145" s="164"/>
      <c r="C145" s="196" t="s">
        <v>177</v>
      </c>
      <c r="D145" s="196" t="s">
        <v>149</v>
      </c>
      <c r="E145" s="197" t="s">
        <v>178</v>
      </c>
      <c r="F145" s="198" t="s">
        <v>179</v>
      </c>
      <c r="G145" s="199" t="s">
        <v>175</v>
      </c>
      <c r="H145" s="200">
        <v>99.224999999999994</v>
      </c>
      <c r="I145" s="201"/>
      <c r="J145" s="202">
        <f>ROUND(I145*H145,2)</f>
        <v>0</v>
      </c>
      <c r="K145" s="203"/>
      <c r="L145" s="204"/>
      <c r="M145" s="205" t="s">
        <v>1</v>
      </c>
      <c r="N145" s="206" t="s">
        <v>41</v>
      </c>
      <c r="O145" s="75"/>
      <c r="P145" s="175">
        <f>O145*H145</f>
        <v>0</v>
      </c>
      <c r="Q145" s="175">
        <v>0.024</v>
      </c>
      <c r="R145" s="175">
        <f>Q145*H145</f>
        <v>2.3813999999999997</v>
      </c>
      <c r="S145" s="175">
        <v>0</v>
      </c>
      <c r="T145" s="17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7" t="s">
        <v>148</v>
      </c>
      <c r="AT145" s="177" t="s">
        <v>149</v>
      </c>
      <c r="AU145" s="177" t="s">
        <v>83</v>
      </c>
      <c r="AY145" s="17" t="s">
        <v>111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7" t="s">
        <v>81</v>
      </c>
      <c r="BK145" s="178">
        <f>ROUND(I145*H145,2)</f>
        <v>0</v>
      </c>
      <c r="BL145" s="17" t="s">
        <v>117</v>
      </c>
      <c r="BM145" s="177" t="s">
        <v>180</v>
      </c>
    </row>
    <row r="146" s="13" customFormat="1">
      <c r="A146" s="13"/>
      <c r="B146" s="179"/>
      <c r="C146" s="13"/>
      <c r="D146" s="180" t="s">
        <v>119</v>
      </c>
      <c r="E146" s="13"/>
      <c r="F146" s="182" t="s">
        <v>181</v>
      </c>
      <c r="G146" s="13"/>
      <c r="H146" s="183">
        <v>99.224999999999994</v>
      </c>
      <c r="I146" s="184"/>
      <c r="J146" s="13"/>
      <c r="K146" s="13"/>
      <c r="L146" s="179"/>
      <c r="M146" s="185"/>
      <c r="N146" s="186"/>
      <c r="O146" s="186"/>
      <c r="P146" s="186"/>
      <c r="Q146" s="186"/>
      <c r="R146" s="186"/>
      <c r="S146" s="186"/>
      <c r="T146" s="18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1" t="s">
        <v>119</v>
      </c>
      <c r="AU146" s="181" t="s">
        <v>83</v>
      </c>
      <c r="AV146" s="13" t="s">
        <v>83</v>
      </c>
      <c r="AW146" s="13" t="s">
        <v>3</v>
      </c>
      <c r="AX146" s="13" t="s">
        <v>81</v>
      </c>
      <c r="AY146" s="181" t="s">
        <v>111</v>
      </c>
    </row>
    <row r="147" s="2" customFormat="1" ht="24.15" customHeight="1">
      <c r="A147" s="36"/>
      <c r="B147" s="164"/>
      <c r="C147" s="165" t="s">
        <v>182</v>
      </c>
      <c r="D147" s="165" t="s">
        <v>113</v>
      </c>
      <c r="E147" s="166" t="s">
        <v>183</v>
      </c>
      <c r="F147" s="167" t="s">
        <v>184</v>
      </c>
      <c r="G147" s="168" t="s">
        <v>116</v>
      </c>
      <c r="H147" s="169">
        <v>2.1259999999999999</v>
      </c>
      <c r="I147" s="170"/>
      <c r="J147" s="171">
        <f>ROUND(I147*H147,2)</f>
        <v>0</v>
      </c>
      <c r="K147" s="172"/>
      <c r="L147" s="37"/>
      <c r="M147" s="173" t="s">
        <v>1</v>
      </c>
      <c r="N147" s="174" t="s">
        <v>41</v>
      </c>
      <c r="O147" s="75"/>
      <c r="P147" s="175">
        <f>O147*H147</f>
        <v>0</v>
      </c>
      <c r="Q147" s="175">
        <v>2.2563399999999998</v>
      </c>
      <c r="R147" s="175">
        <f>Q147*H147</f>
        <v>4.7969788399999995</v>
      </c>
      <c r="S147" s="175">
        <v>0</v>
      </c>
      <c r="T147" s="17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7" t="s">
        <v>117</v>
      </c>
      <c r="AT147" s="177" t="s">
        <v>113</v>
      </c>
      <c r="AU147" s="177" t="s">
        <v>83</v>
      </c>
      <c r="AY147" s="17" t="s">
        <v>111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7" t="s">
        <v>81</v>
      </c>
      <c r="BK147" s="178">
        <f>ROUND(I147*H147,2)</f>
        <v>0</v>
      </c>
      <c r="BL147" s="17" t="s">
        <v>117</v>
      </c>
      <c r="BM147" s="177" t="s">
        <v>185</v>
      </c>
    </row>
    <row r="148" s="13" customFormat="1">
      <c r="A148" s="13"/>
      <c r="B148" s="179"/>
      <c r="C148" s="13"/>
      <c r="D148" s="180" t="s">
        <v>119</v>
      </c>
      <c r="E148" s="181" t="s">
        <v>1</v>
      </c>
      <c r="F148" s="182" t="s">
        <v>120</v>
      </c>
      <c r="G148" s="13"/>
      <c r="H148" s="183">
        <v>2.1259999999999999</v>
      </c>
      <c r="I148" s="184"/>
      <c r="J148" s="13"/>
      <c r="K148" s="13"/>
      <c r="L148" s="179"/>
      <c r="M148" s="185"/>
      <c r="N148" s="186"/>
      <c r="O148" s="186"/>
      <c r="P148" s="186"/>
      <c r="Q148" s="186"/>
      <c r="R148" s="186"/>
      <c r="S148" s="186"/>
      <c r="T148" s="18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1" t="s">
        <v>119</v>
      </c>
      <c r="AU148" s="181" t="s">
        <v>83</v>
      </c>
      <c r="AV148" s="13" t="s">
        <v>83</v>
      </c>
      <c r="AW148" s="13" t="s">
        <v>32</v>
      </c>
      <c r="AX148" s="13" t="s">
        <v>76</v>
      </c>
      <c r="AY148" s="181" t="s">
        <v>111</v>
      </c>
    </row>
    <row r="149" s="14" customFormat="1">
      <c r="A149" s="14"/>
      <c r="B149" s="188"/>
      <c r="C149" s="14"/>
      <c r="D149" s="180" t="s">
        <v>119</v>
      </c>
      <c r="E149" s="189" t="s">
        <v>1</v>
      </c>
      <c r="F149" s="190" t="s">
        <v>121</v>
      </c>
      <c r="G149" s="14"/>
      <c r="H149" s="191">
        <v>2.1259999999999999</v>
      </c>
      <c r="I149" s="192"/>
      <c r="J149" s="14"/>
      <c r="K149" s="14"/>
      <c r="L149" s="188"/>
      <c r="M149" s="193"/>
      <c r="N149" s="194"/>
      <c r="O149" s="194"/>
      <c r="P149" s="194"/>
      <c r="Q149" s="194"/>
      <c r="R149" s="194"/>
      <c r="S149" s="194"/>
      <c r="T149" s="19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9" t="s">
        <v>119</v>
      </c>
      <c r="AU149" s="189" t="s">
        <v>83</v>
      </c>
      <c r="AV149" s="14" t="s">
        <v>117</v>
      </c>
      <c r="AW149" s="14" t="s">
        <v>32</v>
      </c>
      <c r="AX149" s="14" t="s">
        <v>81</v>
      </c>
      <c r="AY149" s="189" t="s">
        <v>111</v>
      </c>
    </row>
    <row r="150" s="2" customFormat="1" ht="24.15" customHeight="1">
      <c r="A150" s="36"/>
      <c r="B150" s="164"/>
      <c r="C150" s="165" t="s">
        <v>186</v>
      </c>
      <c r="D150" s="165" t="s">
        <v>113</v>
      </c>
      <c r="E150" s="166" t="s">
        <v>187</v>
      </c>
      <c r="F150" s="167" t="s">
        <v>188</v>
      </c>
      <c r="G150" s="168" t="s">
        <v>175</v>
      </c>
      <c r="H150" s="169">
        <v>117.12000000000001</v>
      </c>
      <c r="I150" s="170"/>
      <c r="J150" s="171">
        <f>ROUND(I150*H150,2)</f>
        <v>0</v>
      </c>
      <c r="K150" s="172"/>
      <c r="L150" s="37"/>
      <c r="M150" s="173" t="s">
        <v>1</v>
      </c>
      <c r="N150" s="174" t="s">
        <v>41</v>
      </c>
      <c r="O150" s="75"/>
      <c r="P150" s="175">
        <f>O150*H150</f>
        <v>0</v>
      </c>
      <c r="Q150" s="175">
        <v>0.00076000000000000004</v>
      </c>
      <c r="R150" s="175">
        <f>Q150*H150</f>
        <v>0.089011200000000013</v>
      </c>
      <c r="S150" s="175">
        <v>0.0020999999999999999</v>
      </c>
      <c r="T150" s="176">
        <f>S150*H150</f>
        <v>0.245952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7" t="s">
        <v>117</v>
      </c>
      <c r="AT150" s="177" t="s">
        <v>113</v>
      </c>
      <c r="AU150" s="177" t="s">
        <v>83</v>
      </c>
      <c r="AY150" s="17" t="s">
        <v>111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81</v>
      </c>
      <c r="BK150" s="178">
        <f>ROUND(I150*H150,2)</f>
        <v>0</v>
      </c>
      <c r="BL150" s="17" t="s">
        <v>117</v>
      </c>
      <c r="BM150" s="177" t="s">
        <v>189</v>
      </c>
    </row>
    <row r="151" s="13" customFormat="1">
      <c r="A151" s="13"/>
      <c r="B151" s="179"/>
      <c r="C151" s="13"/>
      <c r="D151" s="180" t="s">
        <v>119</v>
      </c>
      <c r="E151" s="181" t="s">
        <v>1</v>
      </c>
      <c r="F151" s="182" t="s">
        <v>190</v>
      </c>
      <c r="G151" s="13"/>
      <c r="H151" s="183">
        <v>117.12000000000001</v>
      </c>
      <c r="I151" s="184"/>
      <c r="J151" s="13"/>
      <c r="K151" s="13"/>
      <c r="L151" s="179"/>
      <c r="M151" s="185"/>
      <c r="N151" s="186"/>
      <c r="O151" s="186"/>
      <c r="P151" s="186"/>
      <c r="Q151" s="186"/>
      <c r="R151" s="186"/>
      <c r="S151" s="186"/>
      <c r="T151" s="18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1" t="s">
        <v>119</v>
      </c>
      <c r="AU151" s="181" t="s">
        <v>83</v>
      </c>
      <c r="AV151" s="13" t="s">
        <v>83</v>
      </c>
      <c r="AW151" s="13" t="s">
        <v>32</v>
      </c>
      <c r="AX151" s="13" t="s">
        <v>76</v>
      </c>
      <c r="AY151" s="181" t="s">
        <v>111</v>
      </c>
    </row>
    <row r="152" s="14" customFormat="1">
      <c r="A152" s="14"/>
      <c r="B152" s="188"/>
      <c r="C152" s="14"/>
      <c r="D152" s="180" t="s">
        <v>119</v>
      </c>
      <c r="E152" s="189" t="s">
        <v>1</v>
      </c>
      <c r="F152" s="190" t="s">
        <v>121</v>
      </c>
      <c r="G152" s="14"/>
      <c r="H152" s="191">
        <v>117.12000000000001</v>
      </c>
      <c r="I152" s="192"/>
      <c r="J152" s="14"/>
      <c r="K152" s="14"/>
      <c r="L152" s="188"/>
      <c r="M152" s="193"/>
      <c r="N152" s="194"/>
      <c r="O152" s="194"/>
      <c r="P152" s="194"/>
      <c r="Q152" s="194"/>
      <c r="R152" s="194"/>
      <c r="S152" s="194"/>
      <c r="T152" s="19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89" t="s">
        <v>119</v>
      </c>
      <c r="AU152" s="189" t="s">
        <v>83</v>
      </c>
      <c r="AV152" s="14" t="s">
        <v>117</v>
      </c>
      <c r="AW152" s="14" t="s">
        <v>32</v>
      </c>
      <c r="AX152" s="14" t="s">
        <v>81</v>
      </c>
      <c r="AY152" s="189" t="s">
        <v>111</v>
      </c>
    </row>
    <row r="153" s="12" customFormat="1" ht="22.8" customHeight="1">
      <c r="A153" s="12"/>
      <c r="B153" s="151"/>
      <c r="C153" s="12"/>
      <c r="D153" s="152" t="s">
        <v>75</v>
      </c>
      <c r="E153" s="162" t="s">
        <v>191</v>
      </c>
      <c r="F153" s="162" t="s">
        <v>192</v>
      </c>
      <c r="G153" s="12"/>
      <c r="H153" s="12"/>
      <c r="I153" s="154"/>
      <c r="J153" s="163">
        <f>BK153</f>
        <v>0</v>
      </c>
      <c r="K153" s="12"/>
      <c r="L153" s="151"/>
      <c r="M153" s="156"/>
      <c r="N153" s="157"/>
      <c r="O153" s="157"/>
      <c r="P153" s="158">
        <f>P154</f>
        <v>0</v>
      </c>
      <c r="Q153" s="157"/>
      <c r="R153" s="158">
        <f>R154</f>
        <v>0</v>
      </c>
      <c r="S153" s="157"/>
      <c r="T153" s="159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2" t="s">
        <v>81</v>
      </c>
      <c r="AT153" s="160" t="s">
        <v>75</v>
      </c>
      <c r="AU153" s="160" t="s">
        <v>81</v>
      </c>
      <c r="AY153" s="152" t="s">
        <v>111</v>
      </c>
      <c r="BK153" s="161">
        <f>BK154</f>
        <v>0</v>
      </c>
    </row>
    <row r="154" s="2" customFormat="1" ht="24.15" customHeight="1">
      <c r="A154" s="36"/>
      <c r="B154" s="164"/>
      <c r="C154" s="165" t="s">
        <v>193</v>
      </c>
      <c r="D154" s="165" t="s">
        <v>113</v>
      </c>
      <c r="E154" s="166" t="s">
        <v>194</v>
      </c>
      <c r="F154" s="167" t="s">
        <v>195</v>
      </c>
      <c r="G154" s="168" t="s">
        <v>136</v>
      </c>
      <c r="H154" s="169">
        <v>323.34300000000002</v>
      </c>
      <c r="I154" s="170"/>
      <c r="J154" s="171">
        <f>ROUND(I154*H154,2)</f>
        <v>0</v>
      </c>
      <c r="K154" s="172"/>
      <c r="L154" s="37"/>
      <c r="M154" s="207" t="s">
        <v>1</v>
      </c>
      <c r="N154" s="208" t="s">
        <v>41</v>
      </c>
      <c r="O154" s="209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7" t="s">
        <v>117</v>
      </c>
      <c r="AT154" s="177" t="s">
        <v>113</v>
      </c>
      <c r="AU154" s="177" t="s">
        <v>83</v>
      </c>
      <c r="AY154" s="17" t="s">
        <v>111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7" t="s">
        <v>81</v>
      </c>
      <c r="BK154" s="178">
        <f>ROUND(I154*H154,2)</f>
        <v>0</v>
      </c>
      <c r="BL154" s="17" t="s">
        <v>117</v>
      </c>
      <c r="BM154" s="177" t="s">
        <v>196</v>
      </c>
    </row>
    <row r="155" s="2" customFormat="1" ht="6.96" customHeight="1">
      <c r="A155" s="36"/>
      <c r="B155" s="58"/>
      <c r="C155" s="59"/>
      <c r="D155" s="59"/>
      <c r="E155" s="59"/>
      <c r="F155" s="59"/>
      <c r="G155" s="59"/>
      <c r="H155" s="59"/>
      <c r="I155" s="59"/>
      <c r="J155" s="59"/>
      <c r="K155" s="59"/>
      <c r="L155" s="37"/>
      <c r="M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</sheetData>
  <autoFilter ref="C117:K154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Novák</dc:creator>
  <cp:lastModifiedBy>Pavel Novák</cp:lastModifiedBy>
  <dcterms:created xsi:type="dcterms:W3CDTF">2024-04-02T03:58:18Z</dcterms:created>
  <dcterms:modified xsi:type="dcterms:W3CDTF">2024-04-02T03:58:19Z</dcterms:modified>
</cp:coreProperties>
</file>