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01 - Oprava kanalizace" sheetId="2" r:id="rId2"/>
    <sheet name="SO02 - Sanace šachet" sheetId="3" r:id="rId3"/>
    <sheet name="SO90 - Vedlejší a ostatní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'SO01 - Oprava kanalizace'!$C$87:$K$751</definedName>
    <definedName name="_xlnm.Print_Area" localSheetId="1">'SO01 - Oprava kanalizace'!$C$4:$J$39,'SO01 - Oprava kanalizace'!$C$45:$J$69,'SO01 - Oprava kanalizace'!$C$75:$K$751</definedName>
    <definedName name="_xlnm.Print_Titles" localSheetId="1">'SO01 - Oprava kanalizace'!$87:$87</definedName>
    <definedName name="_xlnm._FilterDatabase" localSheetId="2" hidden="1">'SO02 - Sanace šachet'!$C$87:$K$385</definedName>
    <definedName name="_xlnm.Print_Area" localSheetId="2">'SO02 - Sanace šachet'!$C$4:$J$39,'SO02 - Sanace šachet'!$C$45:$J$69,'SO02 - Sanace šachet'!$C$75:$K$385</definedName>
    <definedName name="_xlnm.Print_Titles" localSheetId="2">'SO02 - Sanace šachet'!$87:$87</definedName>
    <definedName name="_xlnm._FilterDatabase" localSheetId="3" hidden="1">'SO90 - Vedlejší a ostatní...'!$C$79:$K$97</definedName>
    <definedName name="_xlnm.Print_Area" localSheetId="3">'SO90 - Vedlejší a ostatní...'!$C$4:$J$39,'SO90 - Vedlejší a ostatní...'!$C$45:$J$61,'SO90 - Vedlejší a ostatní...'!$C$67:$K$97</definedName>
    <definedName name="_xlnm.Print_Titles" localSheetId="3">'SO90 - Vedlejší a ostatní...'!$79:$79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F74"/>
  <c r="E72"/>
  <c r="F52"/>
  <c r="E50"/>
  <c r="J24"/>
  <c r="E24"/>
  <c r="J77"/>
  <c r="J23"/>
  <c r="J21"/>
  <c r="E21"/>
  <c r="J76"/>
  <c r="J20"/>
  <c r="J18"/>
  <c r="E18"/>
  <c r="F77"/>
  <c r="J17"/>
  <c r="J15"/>
  <c r="E15"/>
  <c r="F76"/>
  <c r="J14"/>
  <c r="J12"/>
  <c r="J52"/>
  <c r="E7"/>
  <c r="E70"/>
  <c i="3" r="J37"/>
  <c r="J36"/>
  <c i="1" r="AY56"/>
  <c i="3" r="J35"/>
  <c i="1" r="AX56"/>
  <c i="3" r="BI384"/>
  <c r="BH384"/>
  <c r="BG384"/>
  <c r="BF384"/>
  <c r="T384"/>
  <c r="T383"/>
  <c r="R384"/>
  <c r="R383"/>
  <c r="P384"/>
  <c r="P383"/>
  <c r="BI378"/>
  <c r="BH378"/>
  <c r="BG378"/>
  <c r="BF378"/>
  <c r="T378"/>
  <c r="R378"/>
  <c r="P378"/>
  <c r="BI372"/>
  <c r="BH372"/>
  <c r="BG372"/>
  <c r="BF372"/>
  <c r="T372"/>
  <c r="R372"/>
  <c r="P372"/>
  <c r="BI367"/>
  <c r="BH367"/>
  <c r="BG367"/>
  <c r="BF367"/>
  <c r="T367"/>
  <c r="R367"/>
  <c r="P367"/>
  <c r="BI362"/>
  <c r="BH362"/>
  <c r="BG362"/>
  <c r="BF362"/>
  <c r="T362"/>
  <c r="R362"/>
  <c r="P362"/>
  <c r="BI356"/>
  <c r="BH356"/>
  <c r="BG356"/>
  <c r="BF356"/>
  <c r="T356"/>
  <c r="R356"/>
  <c r="P356"/>
  <c r="BI351"/>
  <c r="BH351"/>
  <c r="BG351"/>
  <c r="BF351"/>
  <c r="T351"/>
  <c r="R351"/>
  <c r="P351"/>
  <c r="BI347"/>
  <c r="BH347"/>
  <c r="BG347"/>
  <c r="BF347"/>
  <c r="T347"/>
  <c r="R347"/>
  <c r="P347"/>
  <c r="BI344"/>
  <c r="BH344"/>
  <c r="BG344"/>
  <c r="BF344"/>
  <c r="T344"/>
  <c r="R344"/>
  <c r="P344"/>
  <c r="BI339"/>
  <c r="BH339"/>
  <c r="BG339"/>
  <c r="BF339"/>
  <c r="T339"/>
  <c r="R339"/>
  <c r="P339"/>
  <c r="BI337"/>
  <c r="BH337"/>
  <c r="BG337"/>
  <c r="BF337"/>
  <c r="T337"/>
  <c r="R337"/>
  <c r="P337"/>
  <c r="BI333"/>
  <c r="BH333"/>
  <c r="BG333"/>
  <c r="BF333"/>
  <c r="T333"/>
  <c r="R333"/>
  <c r="P333"/>
  <c r="BI329"/>
  <c r="BH329"/>
  <c r="BG329"/>
  <c r="BF329"/>
  <c r="T329"/>
  <c r="R329"/>
  <c r="P329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08"/>
  <c r="BH308"/>
  <c r="BG308"/>
  <c r="BF308"/>
  <c r="T308"/>
  <c r="R308"/>
  <c r="P308"/>
  <c r="BI306"/>
  <c r="BH306"/>
  <c r="BG306"/>
  <c r="BF306"/>
  <c r="T306"/>
  <c r="R306"/>
  <c r="P306"/>
  <c r="BI302"/>
  <c r="BH302"/>
  <c r="BG302"/>
  <c r="BF302"/>
  <c r="T302"/>
  <c r="R302"/>
  <c r="P302"/>
  <c r="BI298"/>
  <c r="BH298"/>
  <c r="BG298"/>
  <c r="BF298"/>
  <c r="T298"/>
  <c r="R298"/>
  <c r="P298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75"/>
  <c r="BH275"/>
  <c r="BG275"/>
  <c r="BF275"/>
  <c r="T275"/>
  <c r="R275"/>
  <c r="P275"/>
  <c r="BI272"/>
  <c r="BH272"/>
  <c r="BG272"/>
  <c r="BF272"/>
  <c r="T272"/>
  <c r="R272"/>
  <c r="P272"/>
  <c r="BI268"/>
  <c r="BH268"/>
  <c r="BG268"/>
  <c r="BF268"/>
  <c r="T268"/>
  <c r="R268"/>
  <c r="P268"/>
  <c r="BI261"/>
  <c r="BH261"/>
  <c r="BG261"/>
  <c r="BF261"/>
  <c r="T261"/>
  <c r="R261"/>
  <c r="P261"/>
  <c r="BI253"/>
  <c r="BH253"/>
  <c r="BG253"/>
  <c r="BF253"/>
  <c r="T253"/>
  <c r="R253"/>
  <c r="P253"/>
  <c r="BI249"/>
  <c r="BH249"/>
  <c r="BG249"/>
  <c r="BF249"/>
  <c r="T249"/>
  <c r="R249"/>
  <c r="P249"/>
  <c r="BI246"/>
  <c r="BH246"/>
  <c r="BG246"/>
  <c r="BF246"/>
  <c r="T246"/>
  <c r="R246"/>
  <c r="P246"/>
  <c r="BI245"/>
  <c r="BH245"/>
  <c r="BG245"/>
  <c r="BF245"/>
  <c r="T245"/>
  <c r="R245"/>
  <c r="P245"/>
  <c r="BI241"/>
  <c r="BH241"/>
  <c r="BG241"/>
  <c r="BF241"/>
  <c r="T241"/>
  <c r="R241"/>
  <c r="P241"/>
  <c r="BI238"/>
  <c r="BH238"/>
  <c r="BG238"/>
  <c r="BF238"/>
  <c r="T238"/>
  <c r="R238"/>
  <c r="P238"/>
  <c r="BI234"/>
  <c r="BH234"/>
  <c r="BG234"/>
  <c r="BF234"/>
  <c r="T234"/>
  <c r="R234"/>
  <c r="P234"/>
  <c r="BI233"/>
  <c r="BH233"/>
  <c r="BG233"/>
  <c r="BF233"/>
  <c r="T233"/>
  <c r="R233"/>
  <c r="P233"/>
  <c r="BI229"/>
  <c r="BH229"/>
  <c r="BG229"/>
  <c r="BF229"/>
  <c r="T229"/>
  <c r="R229"/>
  <c r="P229"/>
  <c r="BI224"/>
  <c r="BH224"/>
  <c r="BG224"/>
  <c r="BF224"/>
  <c r="T224"/>
  <c r="R224"/>
  <c r="P224"/>
  <c r="BI222"/>
  <c r="BH222"/>
  <c r="BG222"/>
  <c r="BF222"/>
  <c r="T222"/>
  <c r="R222"/>
  <c r="P222"/>
  <c r="BI218"/>
  <c r="BH218"/>
  <c r="BG218"/>
  <c r="BF218"/>
  <c r="T218"/>
  <c r="R218"/>
  <c r="P218"/>
  <c r="BI213"/>
  <c r="BH213"/>
  <c r="BG213"/>
  <c r="BF213"/>
  <c r="T213"/>
  <c r="R213"/>
  <c r="P213"/>
  <c r="BI209"/>
  <c r="BH209"/>
  <c r="BG209"/>
  <c r="BF209"/>
  <c r="T209"/>
  <c r="R209"/>
  <c r="P209"/>
  <c r="BI205"/>
  <c r="BH205"/>
  <c r="BG205"/>
  <c r="BF205"/>
  <c r="T205"/>
  <c r="R205"/>
  <c r="P205"/>
  <c r="BI200"/>
  <c r="BH200"/>
  <c r="BG200"/>
  <c r="BF200"/>
  <c r="T200"/>
  <c r="R200"/>
  <c r="P200"/>
  <c r="BI196"/>
  <c r="BH196"/>
  <c r="BG196"/>
  <c r="BF196"/>
  <c r="T196"/>
  <c r="R196"/>
  <c r="P196"/>
  <c r="BI191"/>
  <c r="BH191"/>
  <c r="BG191"/>
  <c r="BF191"/>
  <c r="T191"/>
  <c r="T190"/>
  <c r="R191"/>
  <c r="R190"/>
  <c r="P191"/>
  <c r="P190"/>
  <c r="BI188"/>
  <c r="BH188"/>
  <c r="BG188"/>
  <c r="BF188"/>
  <c r="T188"/>
  <c r="R188"/>
  <c r="P188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1"/>
  <c r="BH161"/>
  <c r="BG161"/>
  <c r="BF161"/>
  <c r="T161"/>
  <c r="R161"/>
  <c r="P161"/>
  <c r="BI155"/>
  <c r="BH155"/>
  <c r="BG155"/>
  <c r="BF155"/>
  <c r="T155"/>
  <c r="R155"/>
  <c r="P155"/>
  <c r="BI149"/>
  <c r="BH149"/>
  <c r="BG149"/>
  <c r="BF149"/>
  <c r="T149"/>
  <c r="R149"/>
  <c r="P149"/>
  <c r="BI144"/>
  <c r="BH144"/>
  <c r="BG144"/>
  <c r="BF144"/>
  <c r="T144"/>
  <c r="R144"/>
  <c r="P144"/>
  <c r="BI133"/>
  <c r="BH133"/>
  <c r="BG133"/>
  <c r="BF133"/>
  <c r="T133"/>
  <c r="R133"/>
  <c r="P133"/>
  <c r="BI128"/>
  <c r="BH128"/>
  <c r="BG128"/>
  <c r="BF128"/>
  <c r="T128"/>
  <c r="R128"/>
  <c r="P128"/>
  <c r="BI126"/>
  <c r="BH126"/>
  <c r="BG126"/>
  <c r="BF126"/>
  <c r="T126"/>
  <c r="R126"/>
  <c r="P126"/>
  <c r="BI122"/>
  <c r="BH122"/>
  <c r="BG122"/>
  <c r="BF122"/>
  <c r="T122"/>
  <c r="R122"/>
  <c r="P122"/>
  <c r="BI120"/>
  <c r="BH120"/>
  <c r="BG120"/>
  <c r="BF120"/>
  <c r="T120"/>
  <c r="R120"/>
  <c r="P120"/>
  <c r="BI116"/>
  <c r="BH116"/>
  <c r="BG116"/>
  <c r="BF116"/>
  <c r="T116"/>
  <c r="R116"/>
  <c r="P116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F82"/>
  <c r="E80"/>
  <c r="F52"/>
  <c r="E50"/>
  <c r="J24"/>
  <c r="E24"/>
  <c r="J85"/>
  <c r="J23"/>
  <c r="J21"/>
  <c r="E21"/>
  <c r="J84"/>
  <c r="J20"/>
  <c r="J18"/>
  <c r="E18"/>
  <c r="F85"/>
  <c r="J17"/>
  <c r="J15"/>
  <c r="E15"/>
  <c r="F54"/>
  <c r="J14"/>
  <c r="J12"/>
  <c r="J82"/>
  <c r="E7"/>
  <c r="E48"/>
  <c i="2" r="J37"/>
  <c r="J36"/>
  <c i="1" r="AY55"/>
  <c i="2" r="J35"/>
  <c i="1" r="AX55"/>
  <c i="2" r="BI750"/>
  <c r="BH750"/>
  <c r="BG750"/>
  <c r="BF750"/>
  <c r="T750"/>
  <c r="T749"/>
  <c r="R750"/>
  <c r="R749"/>
  <c r="P750"/>
  <c r="P749"/>
  <c r="BI744"/>
  <c r="BH744"/>
  <c r="BG744"/>
  <c r="BF744"/>
  <c r="T744"/>
  <c r="R744"/>
  <c r="P744"/>
  <c r="BI739"/>
  <c r="BH739"/>
  <c r="BG739"/>
  <c r="BF739"/>
  <c r="T739"/>
  <c r="R739"/>
  <c r="P739"/>
  <c r="BI734"/>
  <c r="BH734"/>
  <c r="BG734"/>
  <c r="BF734"/>
  <c r="T734"/>
  <c r="R734"/>
  <c r="P734"/>
  <c r="BI728"/>
  <c r="BH728"/>
  <c r="BG728"/>
  <c r="BF728"/>
  <c r="T728"/>
  <c r="R728"/>
  <c r="P728"/>
  <c r="BI720"/>
  <c r="BH720"/>
  <c r="BG720"/>
  <c r="BF720"/>
  <c r="T720"/>
  <c r="R720"/>
  <c r="P720"/>
  <c r="BI713"/>
  <c r="BH713"/>
  <c r="BG713"/>
  <c r="BF713"/>
  <c r="T713"/>
  <c r="R713"/>
  <c r="P713"/>
  <c r="BI706"/>
  <c r="BH706"/>
  <c r="BG706"/>
  <c r="BF706"/>
  <c r="T706"/>
  <c r="R706"/>
  <c r="P706"/>
  <c r="BI700"/>
  <c r="BH700"/>
  <c r="BG700"/>
  <c r="BF700"/>
  <c r="T700"/>
  <c r="R700"/>
  <c r="P700"/>
  <c r="BI695"/>
  <c r="BH695"/>
  <c r="BG695"/>
  <c r="BF695"/>
  <c r="T695"/>
  <c r="R695"/>
  <c r="P695"/>
  <c r="BI691"/>
  <c r="BH691"/>
  <c r="BG691"/>
  <c r="BF691"/>
  <c r="T691"/>
  <c r="R691"/>
  <c r="P691"/>
  <c r="BI687"/>
  <c r="BH687"/>
  <c r="BG687"/>
  <c r="BF687"/>
  <c r="T687"/>
  <c r="R687"/>
  <c r="P687"/>
  <c r="BI683"/>
  <c r="BH683"/>
  <c r="BG683"/>
  <c r="BF683"/>
  <c r="T683"/>
  <c r="R683"/>
  <c r="P683"/>
  <c r="BI679"/>
  <c r="BH679"/>
  <c r="BG679"/>
  <c r="BF679"/>
  <c r="T679"/>
  <c r="R679"/>
  <c r="P679"/>
  <c r="BI677"/>
  <c r="BH677"/>
  <c r="BG677"/>
  <c r="BF677"/>
  <c r="T677"/>
  <c r="R677"/>
  <c r="P677"/>
  <c r="BI675"/>
  <c r="BH675"/>
  <c r="BG675"/>
  <c r="BF675"/>
  <c r="T675"/>
  <c r="R675"/>
  <c r="P675"/>
  <c r="BI671"/>
  <c r="BH671"/>
  <c r="BG671"/>
  <c r="BF671"/>
  <c r="T671"/>
  <c r="R671"/>
  <c r="P671"/>
  <c r="BI667"/>
  <c r="BH667"/>
  <c r="BG667"/>
  <c r="BF667"/>
  <c r="T667"/>
  <c r="R667"/>
  <c r="P667"/>
  <c r="BI663"/>
  <c r="BH663"/>
  <c r="BG663"/>
  <c r="BF663"/>
  <c r="T663"/>
  <c r="R663"/>
  <c r="P663"/>
  <c r="BI661"/>
  <c r="BH661"/>
  <c r="BG661"/>
  <c r="BF661"/>
  <c r="T661"/>
  <c r="R661"/>
  <c r="P661"/>
  <c r="BI660"/>
  <c r="BH660"/>
  <c r="BG660"/>
  <c r="BF660"/>
  <c r="T660"/>
  <c r="R660"/>
  <c r="P660"/>
  <c r="BI659"/>
  <c r="BH659"/>
  <c r="BG659"/>
  <c r="BF659"/>
  <c r="T659"/>
  <c r="R659"/>
  <c r="P659"/>
  <c r="BI658"/>
  <c r="BH658"/>
  <c r="BG658"/>
  <c r="BF658"/>
  <c r="T658"/>
  <c r="R658"/>
  <c r="P658"/>
  <c r="BI657"/>
  <c r="BH657"/>
  <c r="BG657"/>
  <c r="BF657"/>
  <c r="T657"/>
  <c r="R657"/>
  <c r="P657"/>
  <c r="BI656"/>
  <c r="BH656"/>
  <c r="BG656"/>
  <c r="BF656"/>
  <c r="T656"/>
  <c r="R656"/>
  <c r="P656"/>
  <c r="BI655"/>
  <c r="BH655"/>
  <c r="BG655"/>
  <c r="BF655"/>
  <c r="T655"/>
  <c r="R655"/>
  <c r="P655"/>
  <c r="BI654"/>
  <c r="BH654"/>
  <c r="BG654"/>
  <c r="BF654"/>
  <c r="T654"/>
  <c r="R654"/>
  <c r="P654"/>
  <c r="BI653"/>
  <c r="BH653"/>
  <c r="BG653"/>
  <c r="BF653"/>
  <c r="T653"/>
  <c r="R653"/>
  <c r="P653"/>
  <c r="BI650"/>
  <c r="BH650"/>
  <c r="BG650"/>
  <c r="BF650"/>
  <c r="T650"/>
  <c r="R650"/>
  <c r="P650"/>
  <c r="BI646"/>
  <c r="BH646"/>
  <c r="BG646"/>
  <c r="BF646"/>
  <c r="T646"/>
  <c r="R646"/>
  <c r="P646"/>
  <c r="BI643"/>
  <c r="BH643"/>
  <c r="BG643"/>
  <c r="BF643"/>
  <c r="T643"/>
  <c r="R643"/>
  <c r="P643"/>
  <c r="BI639"/>
  <c r="BH639"/>
  <c r="BG639"/>
  <c r="BF639"/>
  <c r="T639"/>
  <c r="R639"/>
  <c r="P639"/>
  <c r="BI635"/>
  <c r="BH635"/>
  <c r="BG635"/>
  <c r="BF635"/>
  <c r="T635"/>
  <c r="R635"/>
  <c r="P635"/>
  <c r="BI632"/>
  <c r="BH632"/>
  <c r="BG632"/>
  <c r="BF632"/>
  <c r="T632"/>
  <c r="R632"/>
  <c r="P632"/>
  <c r="BI629"/>
  <c r="BH629"/>
  <c r="BG629"/>
  <c r="BF629"/>
  <c r="T629"/>
  <c r="R629"/>
  <c r="P629"/>
  <c r="BI625"/>
  <c r="BH625"/>
  <c r="BG625"/>
  <c r="BF625"/>
  <c r="T625"/>
  <c r="R625"/>
  <c r="P625"/>
  <c r="BI622"/>
  <c r="BH622"/>
  <c r="BG622"/>
  <c r="BF622"/>
  <c r="T622"/>
  <c r="R622"/>
  <c r="P622"/>
  <c r="BI618"/>
  <c r="BH618"/>
  <c r="BG618"/>
  <c r="BF618"/>
  <c r="T618"/>
  <c r="R618"/>
  <c r="P618"/>
  <c r="BI615"/>
  <c r="BH615"/>
  <c r="BG615"/>
  <c r="BF615"/>
  <c r="T615"/>
  <c r="R615"/>
  <c r="P615"/>
  <c r="BI611"/>
  <c r="BH611"/>
  <c r="BG611"/>
  <c r="BF611"/>
  <c r="T611"/>
  <c r="R611"/>
  <c r="P611"/>
  <c r="BI608"/>
  <c r="BH608"/>
  <c r="BG608"/>
  <c r="BF608"/>
  <c r="T608"/>
  <c r="R608"/>
  <c r="P608"/>
  <c r="BI604"/>
  <c r="BH604"/>
  <c r="BG604"/>
  <c r="BF604"/>
  <c r="T604"/>
  <c r="R604"/>
  <c r="P604"/>
  <c r="BI603"/>
  <c r="BH603"/>
  <c r="BG603"/>
  <c r="BF603"/>
  <c r="T603"/>
  <c r="R603"/>
  <c r="P603"/>
  <c r="BI602"/>
  <c r="BH602"/>
  <c r="BG602"/>
  <c r="BF602"/>
  <c r="T602"/>
  <c r="R602"/>
  <c r="P602"/>
  <c r="BI601"/>
  <c r="BH601"/>
  <c r="BG601"/>
  <c r="BF601"/>
  <c r="T601"/>
  <c r="R601"/>
  <c r="P601"/>
  <c r="BI600"/>
  <c r="BH600"/>
  <c r="BG600"/>
  <c r="BF600"/>
  <c r="T600"/>
  <c r="R600"/>
  <c r="P600"/>
  <c r="BI599"/>
  <c r="BH599"/>
  <c r="BG599"/>
  <c r="BF599"/>
  <c r="T599"/>
  <c r="R599"/>
  <c r="P599"/>
  <c r="BI598"/>
  <c r="BH598"/>
  <c r="BG598"/>
  <c r="BF598"/>
  <c r="T598"/>
  <c r="R598"/>
  <c r="P598"/>
  <c r="BI597"/>
  <c r="BH597"/>
  <c r="BG597"/>
  <c r="BF597"/>
  <c r="T597"/>
  <c r="R597"/>
  <c r="P597"/>
  <c r="BI593"/>
  <c r="BH593"/>
  <c r="BG593"/>
  <c r="BF593"/>
  <c r="T593"/>
  <c r="R593"/>
  <c r="P593"/>
  <c r="BI592"/>
  <c r="BH592"/>
  <c r="BG592"/>
  <c r="BF592"/>
  <c r="T592"/>
  <c r="R592"/>
  <c r="P592"/>
  <c r="BI588"/>
  <c r="BH588"/>
  <c r="BG588"/>
  <c r="BF588"/>
  <c r="T588"/>
  <c r="R588"/>
  <c r="P588"/>
  <c r="BI587"/>
  <c r="BH587"/>
  <c r="BG587"/>
  <c r="BF587"/>
  <c r="T587"/>
  <c r="R587"/>
  <c r="P587"/>
  <c r="BI583"/>
  <c r="BH583"/>
  <c r="BG583"/>
  <c r="BF583"/>
  <c r="T583"/>
  <c r="R583"/>
  <c r="P583"/>
  <c r="BI579"/>
  <c r="BH579"/>
  <c r="BG579"/>
  <c r="BF579"/>
  <c r="T579"/>
  <c r="R579"/>
  <c r="P579"/>
  <c r="BI575"/>
  <c r="BH575"/>
  <c r="BG575"/>
  <c r="BF575"/>
  <c r="T575"/>
  <c r="R575"/>
  <c r="P575"/>
  <c r="BI571"/>
  <c r="BH571"/>
  <c r="BG571"/>
  <c r="BF571"/>
  <c r="T571"/>
  <c r="R571"/>
  <c r="P571"/>
  <c r="BI567"/>
  <c r="BH567"/>
  <c r="BG567"/>
  <c r="BF567"/>
  <c r="T567"/>
  <c r="R567"/>
  <c r="P567"/>
  <c r="BI565"/>
  <c r="BH565"/>
  <c r="BG565"/>
  <c r="BF565"/>
  <c r="T565"/>
  <c r="R565"/>
  <c r="P565"/>
  <c r="BI561"/>
  <c r="BH561"/>
  <c r="BG561"/>
  <c r="BF561"/>
  <c r="T561"/>
  <c r="R561"/>
  <c r="P561"/>
  <c r="BI559"/>
  <c r="BH559"/>
  <c r="BG559"/>
  <c r="BF559"/>
  <c r="T559"/>
  <c r="R559"/>
  <c r="P559"/>
  <c r="BI553"/>
  <c r="BH553"/>
  <c r="BG553"/>
  <c r="BF553"/>
  <c r="T553"/>
  <c r="R553"/>
  <c r="P553"/>
  <c r="BI549"/>
  <c r="BH549"/>
  <c r="BG549"/>
  <c r="BF549"/>
  <c r="T549"/>
  <c r="R549"/>
  <c r="P549"/>
  <c r="BI545"/>
  <c r="BH545"/>
  <c r="BG545"/>
  <c r="BF545"/>
  <c r="T545"/>
  <c r="R545"/>
  <c r="P545"/>
  <c r="BI541"/>
  <c r="BH541"/>
  <c r="BG541"/>
  <c r="BF541"/>
  <c r="T541"/>
  <c r="R541"/>
  <c r="P541"/>
  <c r="BI539"/>
  <c r="BH539"/>
  <c r="BG539"/>
  <c r="BF539"/>
  <c r="T539"/>
  <c r="R539"/>
  <c r="P539"/>
  <c r="BI535"/>
  <c r="BH535"/>
  <c r="BG535"/>
  <c r="BF535"/>
  <c r="T535"/>
  <c r="R535"/>
  <c r="P535"/>
  <c r="BI523"/>
  <c r="BH523"/>
  <c r="BG523"/>
  <c r="BF523"/>
  <c r="T523"/>
  <c r="R523"/>
  <c r="P523"/>
  <c r="BI515"/>
  <c r="BH515"/>
  <c r="BG515"/>
  <c r="BF515"/>
  <c r="T515"/>
  <c r="R515"/>
  <c r="P515"/>
  <c r="BI510"/>
  <c r="BH510"/>
  <c r="BG510"/>
  <c r="BF510"/>
  <c r="T510"/>
  <c r="R510"/>
  <c r="P510"/>
  <c r="BI503"/>
  <c r="BH503"/>
  <c r="BG503"/>
  <c r="BF503"/>
  <c r="T503"/>
  <c r="R503"/>
  <c r="P503"/>
  <c r="BI499"/>
  <c r="BH499"/>
  <c r="BG499"/>
  <c r="BF499"/>
  <c r="T499"/>
  <c r="R499"/>
  <c r="P499"/>
  <c r="BI496"/>
  <c r="BH496"/>
  <c r="BG496"/>
  <c r="BF496"/>
  <c r="T496"/>
  <c r="R496"/>
  <c r="P496"/>
  <c r="BI492"/>
  <c r="BH492"/>
  <c r="BG492"/>
  <c r="BF492"/>
  <c r="T492"/>
  <c r="R492"/>
  <c r="P492"/>
  <c r="BI489"/>
  <c r="BH489"/>
  <c r="BG489"/>
  <c r="BF489"/>
  <c r="T489"/>
  <c r="R489"/>
  <c r="P489"/>
  <c r="BI486"/>
  <c r="BH486"/>
  <c r="BG486"/>
  <c r="BF486"/>
  <c r="T486"/>
  <c r="R486"/>
  <c r="P486"/>
  <c r="BI483"/>
  <c r="BH483"/>
  <c r="BG483"/>
  <c r="BF483"/>
  <c r="T483"/>
  <c r="R483"/>
  <c r="P483"/>
  <c r="BI480"/>
  <c r="BH480"/>
  <c r="BG480"/>
  <c r="BF480"/>
  <c r="T480"/>
  <c r="R480"/>
  <c r="P480"/>
  <c r="BI473"/>
  <c r="BH473"/>
  <c r="BG473"/>
  <c r="BF473"/>
  <c r="T473"/>
  <c r="R473"/>
  <c r="P473"/>
  <c r="BI451"/>
  <c r="BH451"/>
  <c r="BG451"/>
  <c r="BF451"/>
  <c r="T451"/>
  <c r="R451"/>
  <c r="P451"/>
  <c r="BI446"/>
  <c r="BH446"/>
  <c r="BG446"/>
  <c r="BF446"/>
  <c r="T446"/>
  <c r="T438"/>
  <c r="R446"/>
  <c r="R438"/>
  <c r="P446"/>
  <c r="P438"/>
  <c r="BI439"/>
  <c r="BH439"/>
  <c r="BG439"/>
  <c r="BF439"/>
  <c r="T439"/>
  <c r="R439"/>
  <c r="P439"/>
  <c r="BI436"/>
  <c r="BH436"/>
  <c r="BG436"/>
  <c r="BF436"/>
  <c r="T436"/>
  <c r="R436"/>
  <c r="P436"/>
  <c r="BI431"/>
  <c r="BH431"/>
  <c r="BG431"/>
  <c r="BF431"/>
  <c r="T431"/>
  <c r="R431"/>
  <c r="P431"/>
  <c r="BI427"/>
  <c r="BH427"/>
  <c r="BG427"/>
  <c r="BF427"/>
  <c r="T427"/>
  <c r="R427"/>
  <c r="P427"/>
  <c r="BI423"/>
  <c r="BH423"/>
  <c r="BG423"/>
  <c r="BF423"/>
  <c r="T423"/>
  <c r="R423"/>
  <c r="P423"/>
  <c r="BI409"/>
  <c r="BH409"/>
  <c r="BG409"/>
  <c r="BF409"/>
  <c r="T409"/>
  <c r="R409"/>
  <c r="P409"/>
  <c r="BI395"/>
  <c r="BH395"/>
  <c r="BG395"/>
  <c r="BF395"/>
  <c r="T395"/>
  <c r="R395"/>
  <c r="P395"/>
  <c r="BI391"/>
  <c r="BH391"/>
  <c r="BG391"/>
  <c r="BF391"/>
  <c r="T391"/>
  <c r="R391"/>
  <c r="P391"/>
  <c r="BI348"/>
  <c r="BH348"/>
  <c r="BG348"/>
  <c r="BF348"/>
  <c r="T348"/>
  <c r="R348"/>
  <c r="P348"/>
  <c r="BI343"/>
  <c r="BH343"/>
  <c r="BG343"/>
  <c r="BF343"/>
  <c r="T343"/>
  <c r="R343"/>
  <c r="P343"/>
  <c r="BI332"/>
  <c r="BH332"/>
  <c r="BG332"/>
  <c r="BF332"/>
  <c r="T332"/>
  <c r="R332"/>
  <c r="P332"/>
  <c r="BI326"/>
  <c r="BH326"/>
  <c r="BG326"/>
  <c r="BF326"/>
  <c r="T326"/>
  <c r="R326"/>
  <c r="P326"/>
  <c r="BI297"/>
  <c r="BH297"/>
  <c r="BG297"/>
  <c r="BF297"/>
  <c r="T297"/>
  <c r="R297"/>
  <c r="P297"/>
  <c r="BI291"/>
  <c r="BH291"/>
  <c r="BG291"/>
  <c r="BF291"/>
  <c r="T291"/>
  <c r="R291"/>
  <c r="P291"/>
  <c r="BI280"/>
  <c r="BH280"/>
  <c r="BG280"/>
  <c r="BF280"/>
  <c r="T280"/>
  <c r="R280"/>
  <c r="P280"/>
  <c r="BI251"/>
  <c r="BH251"/>
  <c r="BG251"/>
  <c r="BF251"/>
  <c r="T251"/>
  <c r="R251"/>
  <c r="P251"/>
  <c r="BI223"/>
  <c r="BH223"/>
  <c r="BG223"/>
  <c r="BF223"/>
  <c r="T223"/>
  <c r="R223"/>
  <c r="P223"/>
  <c r="BI212"/>
  <c r="BH212"/>
  <c r="BG212"/>
  <c r="BF212"/>
  <c r="T212"/>
  <c r="R212"/>
  <c r="P212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1"/>
  <c r="BH191"/>
  <c r="BG191"/>
  <c r="BF191"/>
  <c r="T191"/>
  <c r="R191"/>
  <c r="P191"/>
  <c r="BI176"/>
  <c r="BH176"/>
  <c r="BG176"/>
  <c r="BF176"/>
  <c r="T176"/>
  <c r="R176"/>
  <c r="P176"/>
  <c r="BI166"/>
  <c r="BH166"/>
  <c r="BG166"/>
  <c r="BF166"/>
  <c r="T166"/>
  <c r="R166"/>
  <c r="P166"/>
  <c r="BI141"/>
  <c r="BH141"/>
  <c r="BG141"/>
  <c r="BF141"/>
  <c r="T141"/>
  <c r="R141"/>
  <c r="P141"/>
  <c r="BI137"/>
  <c r="BH137"/>
  <c r="BG137"/>
  <c r="BF137"/>
  <c r="T137"/>
  <c r="R137"/>
  <c r="P137"/>
  <c r="BI131"/>
  <c r="BH131"/>
  <c r="BG131"/>
  <c r="BF131"/>
  <c r="T131"/>
  <c r="R131"/>
  <c r="P131"/>
  <c r="BI125"/>
  <c r="BH125"/>
  <c r="BG125"/>
  <c r="BF125"/>
  <c r="T125"/>
  <c r="R125"/>
  <c r="P125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95"/>
  <c r="BH95"/>
  <c r="BG95"/>
  <c r="BF95"/>
  <c r="T95"/>
  <c r="R95"/>
  <c r="P95"/>
  <c r="BI91"/>
  <c r="BH91"/>
  <c r="BG91"/>
  <c r="BF91"/>
  <c r="T91"/>
  <c r="R91"/>
  <c r="P91"/>
  <c r="F82"/>
  <c r="E80"/>
  <c r="F52"/>
  <c r="E50"/>
  <c r="J24"/>
  <c r="E24"/>
  <c r="J85"/>
  <c r="J23"/>
  <c r="J21"/>
  <c r="E21"/>
  <c r="J84"/>
  <c r="J20"/>
  <c r="J18"/>
  <c r="E18"/>
  <c r="F85"/>
  <c r="J17"/>
  <c r="J15"/>
  <c r="E15"/>
  <c r="F84"/>
  <c r="J14"/>
  <c r="J12"/>
  <c r="J82"/>
  <c r="E7"/>
  <c r="E78"/>
  <c i="1" r="L50"/>
  <c r="AM50"/>
  <c r="AM49"/>
  <c r="L49"/>
  <c r="AM47"/>
  <c r="L47"/>
  <c r="L45"/>
  <c r="L44"/>
  <c i="2" r="BK431"/>
  <c r="BK223"/>
  <c i="3" r="BK384"/>
  <c r="J275"/>
  <c r="BK245"/>
  <c r="BK339"/>
  <c r="J317"/>
  <c r="BK196"/>
  <c i="4" r="BK94"/>
  <c i="2" r="BK734"/>
  <c r="J695"/>
  <c r="BK659"/>
  <c r="J646"/>
  <c r="BK602"/>
  <c r="J588"/>
  <c r="J545"/>
  <c r="BK446"/>
  <c i="3" r="BK333"/>
  <c r="J133"/>
  <c r="BK209"/>
  <c r="BK337"/>
  <c i="2" r="J473"/>
  <c r="BK395"/>
  <c r="BK176"/>
  <c r="J95"/>
  <c i="3" r="J179"/>
  <c r="BK329"/>
  <c r="J249"/>
  <c r="J155"/>
  <c r="J333"/>
  <c r="J378"/>
  <c i="2" r="J750"/>
  <c r="BK713"/>
  <c r="J667"/>
  <c r="BK653"/>
  <c r="BK622"/>
  <c r="BK588"/>
  <c r="BK553"/>
  <c r="J489"/>
  <c r="J251"/>
  <c r="BK115"/>
  <c i="3" r="J191"/>
  <c r="J218"/>
  <c i="4" r="J97"/>
  <c r="J86"/>
  <c i="2" r="J677"/>
  <c r="BK658"/>
  <c r="BK654"/>
  <c r="BK632"/>
  <c r="J608"/>
  <c r="J598"/>
  <c r="J583"/>
  <c r="J559"/>
  <c r="BK523"/>
  <c r="BK483"/>
  <c r="J423"/>
  <c r="BK280"/>
  <c r="BK191"/>
  <c r="J119"/>
  <c i="3" r="J339"/>
  <c r="BK327"/>
  <c r="BK183"/>
  <c r="J337"/>
  <c r="BK218"/>
  <c r="BK362"/>
  <c r="BK372"/>
  <c r="BK344"/>
  <c r="J91"/>
  <c r="J144"/>
  <c i="4" r="BK93"/>
  <c i="2" r="J700"/>
  <c r="J671"/>
  <c r="J654"/>
  <c r="J632"/>
  <c r="BK598"/>
  <c r="BK559"/>
  <c r="J492"/>
  <c r="BK251"/>
  <c i="4" r="BK88"/>
  <c i="3" r="BK224"/>
  <c i="4" r="BK86"/>
  <c i="2" r="BK720"/>
  <c r="BK683"/>
  <c r="J661"/>
  <c r="BK646"/>
  <c r="J601"/>
  <c r="BK565"/>
  <c r="J515"/>
  <c r="BK439"/>
  <c r="BK201"/>
  <c r="J107"/>
  <c i="3" r="J308"/>
  <c r="BK91"/>
  <c i="4" r="J87"/>
  <c i="2" r="BK700"/>
  <c r="BK671"/>
  <c r="BK657"/>
  <c r="J650"/>
  <c r="J629"/>
  <c r="J603"/>
  <c r="J592"/>
  <c r="BK575"/>
  <c r="J549"/>
  <c r="J499"/>
  <c r="BK451"/>
  <c r="J297"/>
  <c r="BK166"/>
  <c r="BK107"/>
  <c i="3" r="BK347"/>
  <c r="BK323"/>
  <c r="BK120"/>
  <c r="J306"/>
  <c r="J128"/>
  <c r="J205"/>
  <c r="BK179"/>
  <c r="BK290"/>
  <c r="BK306"/>
  <c i="4" r="BK87"/>
  <c r="BK92"/>
  <c i="2" r="J687"/>
  <c r="BK650"/>
  <c r="BK625"/>
  <c r="BK587"/>
  <c r="J565"/>
  <c r="BK499"/>
  <c r="J332"/>
  <c r="BK125"/>
  <c i="3" r="BK167"/>
  <c r="BK294"/>
  <c r="BK107"/>
  <c r="BK253"/>
  <c r="BK122"/>
  <c i="4" r="J85"/>
  <c r="J92"/>
  <c i="2" r="BK489"/>
  <c r="BK348"/>
  <c r="J201"/>
  <c r="J91"/>
  <c i="3" r="BK233"/>
  <c r="J188"/>
  <c r="J315"/>
  <c r="BK275"/>
  <c r="BK249"/>
  <c i="2" r="BK744"/>
  <c r="J706"/>
  <c r="BK667"/>
  <c r="J653"/>
  <c r="J611"/>
  <c r="J553"/>
  <c r="J523"/>
  <c r="J431"/>
  <c r="BK332"/>
  <c i="3" r="BK205"/>
  <c r="J319"/>
  <c r="BK175"/>
  <c r="J344"/>
  <c i="2" r="J439"/>
  <c r="BK326"/>
  <c r="BK197"/>
  <c i="3" r="J282"/>
  <c i="4" r="BK96"/>
  <c r="BK85"/>
  <c i="2" r="J683"/>
  <c r="J658"/>
  <c r="BK615"/>
  <c r="BK600"/>
  <c r="J567"/>
  <c r="BK510"/>
  <c r="J451"/>
  <c r="J212"/>
  <c r="BK111"/>
  <c i="3" r="J126"/>
  <c r="J224"/>
  <c r="BK292"/>
  <c r="J196"/>
  <c i="4" r="BK95"/>
  <c r="J94"/>
  <c i="2" r="J326"/>
  <c r="J123"/>
  <c i="3" r="BK302"/>
  <c r="BK284"/>
  <c r="J384"/>
  <c r="BK351"/>
  <c r="J313"/>
  <c i="4" r="J82"/>
  <c i="2" r="J728"/>
  <c r="J679"/>
  <c r="J655"/>
  <c r="J625"/>
  <c r="BK599"/>
  <c r="J579"/>
  <c r="J496"/>
  <c r="J391"/>
  <c i="3" r="J241"/>
  <c r="J286"/>
  <c r="J95"/>
  <c i="2" r="F36"/>
  <c i="3" r="BK99"/>
  <c r="J253"/>
  <c r="J298"/>
  <c r="BK133"/>
  <c r="J171"/>
  <c r="J261"/>
  <c r="J245"/>
  <c i="4" r="BK97"/>
  <c r="J96"/>
  <c i="2" r="BK660"/>
  <c r="BK643"/>
  <c r="BK608"/>
  <c r="BK579"/>
  <c r="BK515"/>
  <c r="J395"/>
  <c r="BK137"/>
  <c r="BK95"/>
  <c i="3" r="BK308"/>
  <c r="J167"/>
  <c r="BK149"/>
  <c i="4" r="J89"/>
  <c r="BK91"/>
  <c i="2" r="BK496"/>
  <c r="J409"/>
  <c r="J141"/>
  <c i="3" r="J372"/>
  <c r="J229"/>
  <c r="J233"/>
  <c r="J99"/>
  <c i="2" r="BK750"/>
  <c r="J720"/>
  <c r="BK661"/>
  <c r="J618"/>
  <c r="J561"/>
  <c r="BK486"/>
  <c i="3" r="BK315"/>
  <c r="BK116"/>
  <c r="BK238"/>
  <c r="J120"/>
  <c r="J323"/>
  <c i="2" r="J486"/>
  <c r="BK427"/>
  <c r="BK212"/>
  <c r="J115"/>
  <c i="3" r="BK200"/>
  <c r="J292"/>
  <c r="J238"/>
  <c r="BK378"/>
  <c r="BK241"/>
  <c i="4" r="BK89"/>
  <c i="2" r="J739"/>
  <c r="BK695"/>
  <c r="J675"/>
  <c r="J635"/>
  <c r="J599"/>
  <c r="J575"/>
  <c r="J503"/>
  <c r="BK423"/>
  <c r="J197"/>
  <c r="F35"/>
  <c r="BK603"/>
  <c r="BK549"/>
  <c r="J483"/>
  <c r="J176"/>
  <c r="BK119"/>
  <c i="3" r="J347"/>
  <c r="BK272"/>
  <c r="BK95"/>
  <c r="BK229"/>
  <c i="4" r="J93"/>
  <c r="BK90"/>
  <c r="J91"/>
  <c i="2" r="J446"/>
  <c r="J291"/>
  <c r="J131"/>
  <c i="3" r="J356"/>
  <c r="BK161"/>
  <c r="J116"/>
  <c r="J175"/>
  <c r="J302"/>
  <c r="BK286"/>
  <c i="2" r="BK739"/>
  <c r="J713"/>
  <c r="BK675"/>
  <c r="BK629"/>
  <c r="BK597"/>
  <c r="J571"/>
  <c r="BK503"/>
  <c r="BK409"/>
  <c i="3" r="BK261"/>
  <c r="BK367"/>
  <c r="J246"/>
  <c r="J362"/>
  <c r="BK144"/>
  <c i="2" r="J348"/>
  <c r="J280"/>
  <c r="BK123"/>
  <c i="3" r="J213"/>
  <c r="BK319"/>
  <c r="J200"/>
  <c r="J294"/>
  <c r="BK191"/>
  <c i="2" r="J744"/>
  <c r="BK691"/>
  <c r="J656"/>
  <c r="J604"/>
  <c r="BK583"/>
  <c r="BK535"/>
  <c r="BK291"/>
  <c r="BK131"/>
  <c i="3" r="J272"/>
  <c i="4" r="J95"/>
  <c r="BK84"/>
  <c i="2" r="BK679"/>
  <c r="J660"/>
  <c r="J643"/>
  <c r="J615"/>
  <c r="J600"/>
  <c r="J587"/>
  <c r="BK567"/>
  <c r="BK541"/>
  <c r="J510"/>
  <c r="BK436"/>
  <c r="J343"/>
  <c r="J199"/>
  <c r="J125"/>
  <c i="1" r="AS54"/>
  <c i="3" r="J209"/>
  <c r="BK111"/>
  <c r="J290"/>
  <c r="BK103"/>
  <c r="BK234"/>
  <c r="J284"/>
  <c r="BK313"/>
  <c r="J222"/>
  <c r="BK213"/>
  <c i="4" r="J84"/>
  <c r="BK82"/>
  <c i="2" r="BK663"/>
  <c r="BK639"/>
  <c r="J602"/>
  <c r="BK571"/>
  <c r="BK539"/>
  <c r="J427"/>
  <c r="BK199"/>
  <c r="F37"/>
  <c r="BK480"/>
  <c r="J191"/>
  <c r="J111"/>
  <c i="3" r="BK246"/>
  <c r="J351"/>
  <c r="J367"/>
  <c r="BK128"/>
  <c r="J234"/>
  <c i="4" r="J83"/>
  <c i="2" r="BK728"/>
  <c r="J691"/>
  <c r="J657"/>
  <c r="BK635"/>
  <c r="BK604"/>
  <c r="J593"/>
  <c r="J539"/>
  <c r="BK473"/>
  <c i="3" r="BK298"/>
  <c r="J183"/>
  <c i="2" r="BK141"/>
  <c i="3" r="BK317"/>
  <c r="J149"/>
  <c r="J268"/>
  <c r="J122"/>
  <c r="BK282"/>
  <c r="J111"/>
  <c i="2" r="J734"/>
  <c r="BK706"/>
  <c r="J659"/>
  <c r="BK611"/>
  <c r="J597"/>
  <c r="BK545"/>
  <c r="J480"/>
  <c r="BK343"/>
  <c r="J166"/>
  <c i="3" r="J103"/>
  <c r="BK155"/>
  <c i="4" r="J88"/>
  <c r="BK83"/>
  <c i="2" r="BK687"/>
  <c r="J663"/>
  <c r="BK655"/>
  <c r="J639"/>
  <c r="BK618"/>
  <c r="BK601"/>
  <c r="BK593"/>
  <c r="BK561"/>
  <c r="J535"/>
  <c r="BK492"/>
  <c r="BK391"/>
  <c r="J223"/>
  <c r="J137"/>
  <c r="BK91"/>
  <c i="3" r="J329"/>
  <c r="BK222"/>
  <c r="J161"/>
  <c r="J327"/>
  <c r="BK188"/>
  <c r="BK268"/>
  <c r="J107"/>
  <c r="BK356"/>
  <c r="BK126"/>
  <c r="BK171"/>
  <c i="4" r="J90"/>
  <c i="2" r="BK677"/>
  <c r="BK656"/>
  <c r="J622"/>
  <c r="BK592"/>
  <c r="J541"/>
  <c r="J436"/>
  <c r="BK297"/>
  <c r="J34"/>
  <c i="4" l="1" r="P81"/>
  <c r="P80"/>
  <c i="1" r="AU57"/>
  <c i="2" r="R90"/>
  <c r="P450"/>
  <c r="BK514"/>
  <c r="J514"/>
  <c r="J64"/>
  <c r="P514"/>
  <c r="R514"/>
  <c r="T514"/>
  <c r="P662"/>
  <c r="P699"/>
  <c i="3" r="BK195"/>
  <c r="J195"/>
  <c r="J63"/>
  <c r="R228"/>
  <c r="P346"/>
  <c i="2" r="R450"/>
  <c r="R699"/>
  <c i="3" r="T195"/>
  <c r="T228"/>
  <c i="2" r="BK450"/>
  <c r="J450"/>
  <c r="J63"/>
  <c r="R552"/>
  <c r="R662"/>
  <c i="3" r="T90"/>
  <c r="P285"/>
  <c r="P217"/>
  <c r="BK285"/>
  <c r="J285"/>
  <c r="J66"/>
  <c r="T346"/>
  <c i="4" r="BK81"/>
  <c r="J81"/>
  <c r="J60"/>
  <c i="2" r="T90"/>
  <c r="T450"/>
  <c r="BK552"/>
  <c r="J552"/>
  <c r="J65"/>
  <c r="BK662"/>
  <c r="J662"/>
  <c r="J66"/>
  <c r="BK699"/>
  <c r="J699"/>
  <c r="J67"/>
  <c i="3" r="P195"/>
  <c r="P228"/>
  <c r="R346"/>
  <c i="2" r="P90"/>
  <c i="3" r="BK90"/>
  <c r="J90"/>
  <c r="J61"/>
  <c r="R195"/>
  <c r="R217"/>
  <c r="T285"/>
  <c i="4" r="R81"/>
  <c r="R80"/>
  <c i="2" r="P552"/>
  <c r="T699"/>
  <c i="3" r="R90"/>
  <c r="BK228"/>
  <c r="J228"/>
  <c r="J65"/>
  <c r="BK346"/>
  <c r="J346"/>
  <c r="J67"/>
  <c i="2" r="BK90"/>
  <c r="J90"/>
  <c r="J61"/>
  <c r="T552"/>
  <c r="T662"/>
  <c i="3" r="P90"/>
  <c r="P89"/>
  <c r="P88"/>
  <c i="1" r="AU56"/>
  <c i="3" r="BK217"/>
  <c r="J217"/>
  <c r="J64"/>
  <c r="T217"/>
  <c r="R285"/>
  <c i="4" r="T81"/>
  <c r="T80"/>
  <c i="2" r="BK749"/>
  <c r="J749"/>
  <c r="J68"/>
  <c i="3" r="BK190"/>
  <c r="J190"/>
  <c r="J62"/>
  <c r="BK383"/>
  <c r="J383"/>
  <c r="J68"/>
  <c i="2" r="BK438"/>
  <c r="J438"/>
  <c r="J62"/>
  <c i="4" r="BE83"/>
  <c r="BE84"/>
  <c r="BE85"/>
  <c i="3" r="BK89"/>
  <c r="J89"/>
  <c r="J60"/>
  <c i="4" r="F55"/>
  <c r="BE88"/>
  <c r="E48"/>
  <c r="J55"/>
  <c r="J74"/>
  <c r="BE87"/>
  <c r="BE91"/>
  <c r="J54"/>
  <c r="BE82"/>
  <c r="BE90"/>
  <c r="BE86"/>
  <c r="BE89"/>
  <c r="BE93"/>
  <c r="BE95"/>
  <c r="F54"/>
  <c r="BE92"/>
  <c r="BE94"/>
  <c r="BE96"/>
  <c r="BE97"/>
  <c i="3" r="J52"/>
  <c r="F55"/>
  <c r="BE103"/>
  <c r="BE116"/>
  <c r="BE133"/>
  <c r="BE167"/>
  <c r="BE175"/>
  <c r="BE209"/>
  <c r="BE261"/>
  <c r="BE275"/>
  <c r="BE286"/>
  <c r="BE294"/>
  <c r="BE302"/>
  <c r="BE306"/>
  <c r="E78"/>
  <c r="F84"/>
  <c r="BE161"/>
  <c r="BE253"/>
  <c r="BE268"/>
  <c r="BE284"/>
  <c r="BE298"/>
  <c r="BE308"/>
  <c r="BE333"/>
  <c r="BE339"/>
  <c r="BE347"/>
  <c r="BE91"/>
  <c r="BE107"/>
  <c r="BE144"/>
  <c r="BE149"/>
  <c r="BE188"/>
  <c r="BE229"/>
  <c r="BE241"/>
  <c r="BE246"/>
  <c r="BE272"/>
  <c r="BE327"/>
  <c r="BE372"/>
  <c r="BE378"/>
  <c r="J55"/>
  <c r="BE122"/>
  <c r="BE128"/>
  <c r="BE171"/>
  <c r="BE183"/>
  <c r="BE218"/>
  <c r="BE222"/>
  <c r="BE233"/>
  <c r="BE249"/>
  <c r="BE290"/>
  <c r="BE317"/>
  <c r="BE337"/>
  <c r="BE356"/>
  <c r="BE367"/>
  <c r="J54"/>
  <c r="BE99"/>
  <c r="BE111"/>
  <c r="BE120"/>
  <c r="BE126"/>
  <c r="BE179"/>
  <c r="BE191"/>
  <c r="BE200"/>
  <c r="BE213"/>
  <c r="BE224"/>
  <c r="BE234"/>
  <c r="BE238"/>
  <c r="BE245"/>
  <c r="BE282"/>
  <c r="BE292"/>
  <c r="BE313"/>
  <c r="BE323"/>
  <c r="BE344"/>
  <c r="BE95"/>
  <c r="BE155"/>
  <c r="BE196"/>
  <c r="BE205"/>
  <c r="BE315"/>
  <c r="BE319"/>
  <c r="BE329"/>
  <c r="BE351"/>
  <c r="BE362"/>
  <c r="BE384"/>
  <c i="1" r="AW55"/>
  <c r="BB55"/>
  <c i="2" r="E48"/>
  <c r="J52"/>
  <c r="F54"/>
  <c r="J54"/>
  <c r="F55"/>
  <c r="J55"/>
  <c r="BE91"/>
  <c r="BE95"/>
  <c r="BE107"/>
  <c r="BE111"/>
  <c r="BE115"/>
  <c r="BE119"/>
  <c r="BE123"/>
  <c r="BE125"/>
  <c r="BE131"/>
  <c r="BE137"/>
  <c r="BE141"/>
  <c r="BE166"/>
  <c r="BE176"/>
  <c r="BE191"/>
  <c r="BE197"/>
  <c r="BE199"/>
  <c r="BE201"/>
  <c r="BE212"/>
  <c r="BE223"/>
  <c r="BE251"/>
  <c r="BE280"/>
  <c r="BE291"/>
  <c r="BE297"/>
  <c r="BE326"/>
  <c r="BE332"/>
  <c r="BE343"/>
  <c r="BE348"/>
  <c r="BE391"/>
  <c r="BE395"/>
  <c r="BE409"/>
  <c r="BE423"/>
  <c r="BE427"/>
  <c r="BE431"/>
  <c r="BE436"/>
  <c r="BE439"/>
  <c r="BE446"/>
  <c r="BE451"/>
  <c r="BE473"/>
  <c r="BE480"/>
  <c r="BE483"/>
  <c r="BE486"/>
  <c r="BE489"/>
  <c r="BE492"/>
  <c r="BE496"/>
  <c r="BE499"/>
  <c r="BE503"/>
  <c r="BE510"/>
  <c r="BE515"/>
  <c r="BE523"/>
  <c r="BE535"/>
  <c r="BE539"/>
  <c r="BE541"/>
  <c r="BE545"/>
  <c r="BE549"/>
  <c r="BE553"/>
  <c r="BE559"/>
  <c r="BE561"/>
  <c r="BE565"/>
  <c r="BE567"/>
  <c r="BE571"/>
  <c r="BE575"/>
  <c r="BE579"/>
  <c r="BE583"/>
  <c r="BE587"/>
  <c r="BE588"/>
  <c r="BE592"/>
  <c r="BE593"/>
  <c r="BE597"/>
  <c r="BE598"/>
  <c r="BE599"/>
  <c r="BE600"/>
  <c r="BE601"/>
  <c r="BE602"/>
  <c r="BE603"/>
  <c r="BE604"/>
  <c r="BE608"/>
  <c r="BE611"/>
  <c r="BE615"/>
  <c r="BE618"/>
  <c r="BE622"/>
  <c r="BE625"/>
  <c r="BE629"/>
  <c r="BE632"/>
  <c r="BE635"/>
  <c r="BE639"/>
  <c r="BE643"/>
  <c r="BE646"/>
  <c r="BE650"/>
  <c r="BE653"/>
  <c r="BE654"/>
  <c r="BE655"/>
  <c r="BE656"/>
  <c r="BE657"/>
  <c r="BE658"/>
  <c r="BE659"/>
  <c r="BE660"/>
  <c r="BE661"/>
  <c r="BE663"/>
  <c r="BE667"/>
  <c r="BE671"/>
  <c r="BE675"/>
  <c r="BE677"/>
  <c r="BE679"/>
  <c r="BE683"/>
  <c r="BE687"/>
  <c r="BE691"/>
  <c r="BE695"/>
  <c r="BE700"/>
  <c r="BE706"/>
  <c r="BE713"/>
  <c r="BE720"/>
  <c r="BE728"/>
  <c r="BE734"/>
  <c r="BE739"/>
  <c r="BE744"/>
  <c r="BE750"/>
  <c i="1" r="BC55"/>
  <c r="BD55"/>
  <c i="4" r="J34"/>
  <c i="1" r="AW57"/>
  <c i="4" r="F36"/>
  <c i="1" r="BC57"/>
  <c i="2" r="F34"/>
  <c i="4" r="F34"/>
  <c i="1" r="BA57"/>
  <c i="3" r="F37"/>
  <c i="1" r="BD56"/>
  <c i="4" r="F37"/>
  <c i="1" r="BD57"/>
  <c i="3" r="F34"/>
  <c i="1" r="BA56"/>
  <c i="3" r="F35"/>
  <c i="1" r="BB56"/>
  <c i="3" r="J34"/>
  <c i="1" r="AW56"/>
  <c i="4" r="F35"/>
  <c i="1" r="BB57"/>
  <c i="3" r="F36"/>
  <c i="1" r="BC56"/>
  <c l="1" r="BA55"/>
  <c i="3" r="R89"/>
  <c r="R88"/>
  <c i="2" r="T89"/>
  <c r="T88"/>
  <c r="P89"/>
  <c r="P88"/>
  <c i="1" r="AU55"/>
  <c i="3" r="T89"/>
  <c r="T88"/>
  <c i="2" r="R89"/>
  <c r="R88"/>
  <c r="BK89"/>
  <c r="J89"/>
  <c r="J60"/>
  <c i="4" r="BK80"/>
  <c r="J80"/>
  <c r="J59"/>
  <c i="3" r="BK88"/>
  <c r="J88"/>
  <c i="2" r="BK88"/>
  <c r="J88"/>
  <c i="3" r="F33"/>
  <c i="1" r="AZ56"/>
  <c r="AU54"/>
  <c i="3" r="J33"/>
  <c i="1" r="AV56"/>
  <c r="AT56"/>
  <c i="2" r="F33"/>
  <c i="1" r="AZ55"/>
  <c i="2" r="J33"/>
  <c i="1" r="AV55"/>
  <c r="AT55"/>
  <c r="BD54"/>
  <c r="W33"/>
  <c r="BB54"/>
  <c r="AX54"/>
  <c r="BC54"/>
  <c r="W32"/>
  <c r="BA54"/>
  <c r="AW54"/>
  <c r="AK30"/>
  <c i="4" r="J33"/>
  <c i="1" r="AV57"/>
  <c r="AT57"/>
  <c i="4" r="F33"/>
  <c i="1" r="AZ57"/>
  <c i="3" r="J30"/>
  <c i="1" r="AG56"/>
  <c i="2" r="J30"/>
  <c i="1" r="AG55"/>
  <c l="1" r="AN56"/>
  <c i="3" r="J59"/>
  <c i="1" r="AN55"/>
  <c i="2" r="J59"/>
  <c i="3" r="J39"/>
  <c i="2" r="J39"/>
  <c i="4" r="J30"/>
  <c i="1" r="AG57"/>
  <c r="AG54"/>
  <c r="W30"/>
  <c r="AY54"/>
  <c r="W31"/>
  <c r="AZ54"/>
  <c r="W29"/>
  <c i="4" l="1" r="J39"/>
  <c i="1" r="AN57"/>
  <c r="AV54"/>
  <c r="AK29"/>
  <c r="AK26"/>
  <c l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<sst xmlns="http://schemas.openxmlformats.org/spreadsheetml/2006/main">
  <si>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</si>
  <si>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</si>
  <si>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</si>
  <si>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</si>
  <si>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</si>
  <si>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{0b32c3f9-9865-408d-a6aa-c358fe7de5f5}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</si>
  <si>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</si>
  <si>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</si>
  <si>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</si>
  <si>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</si>
  <si>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</si>
  <si>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</si>
  <si>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</si>
  <si>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</si>
  <si>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</si>
  <si>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2023/049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</si>
  <si>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</si>
  <si>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</si>
  <si>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Bojkovice, sídliště Mánesova - oprava sotk A5, A5-2, A5-3</t>
  </si>
  <si>
    <t>KSO:</t>
  </si>
  <si>
    <t>CC-CZ:</t>
  </si>
  <si>
    <t>Místo:</t>
  </si>
  <si>
    <t xml:space="preserve"> </t>
  </si>
  <si>
    <t>Datum:</t>
  </si>
  <si>
    <t>19. 10. 2023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</si>
  <si>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</si>
  <si>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</si>
  <si>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</si>
  <si>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</si>
  <si>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</si>
  <si>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</si>
  <si>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</si>
  <si>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</si>
  <si>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</si>
  <si>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</si>
  <si>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</si>
  <si>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</si>
  <si>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</si>
  <si>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</si>
  <si>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</si>
  <si>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</si>
  <si>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</si>
  <si>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</si>
  <si>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</si>
  <si>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</si>
  <si>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</si>
  <si>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</si>
  <si>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</si>
  <si>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</si>
  <si>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</si>
  <si>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</si>
  <si>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</si>
  <si>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</si>
  <si>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</si>
  <si>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</si>
  <si>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</si>
  <si>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</si>
  <si>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</si>
  <si>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</si>
  <si>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</si>
  <si>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</si>
  <si>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</si>
  <si>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</si>
  <si>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</si>
  <si>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</si>
  <si>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</si>
  <si>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</si>
  <si>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</si>
  <si>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</si>
  <si>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</si>
  <si>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</si>
  <si>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</si>
  <si>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</si>
  <si>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</si>
  <si>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</si>
  <si>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Oprava kanalizace</t>
  </si>
  <si>
    <t>STA</t>
  </si>
  <si>
    <t>1</t>
  </si>
  <si>
    <t>{d53babd4-57bb-451f-8aae-fececad2ac37}</t>
  </si>
  <si>
    <t>2</t>
  </si>
  <si>
    <t>SO02</t>
  </si>
  <si>
    <t>Sanace šachet</t>
  </si>
  <si>
    <t>{d72e7845-e4c4-4031-a060-c910020e3dc3}</t>
  </si>
  <si>
    <t>SO90</t>
  </si>
  <si>
    <t>Vedlejší a ostatní náklady</t>
  </si>
  <si>
    <t>{6d08f879-9660-4729-a559-788776855fe8}</t>
  </si>
  <si>
    <t>KRYCÍ LIST SOUPISU PRACÍ</t>
  </si>
  <si>
    <t>Objekt:</t>
  </si>
  <si>
    <t>SO01 - Oprava kanalizace</t>
  </si>
  <si>
    <t>REKAPITULACE ČLENĚNÍ SOUPISU PRACÍ</t>
  </si>
  <si>
    <t>Kód dílu - Popis</t>
  </si>
  <si>
    <t>Cena celkem [CZK]</t>
  </si>
  <si>
    <t>-1</t>
  </si>
  <si>
    <t xml:space="preserve">HSV - 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</si>
  <si>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</si>
  <si>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</si>
  <si>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</si>
  <si>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</si>
  <si>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</si>
  <si>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</si>
  <si>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</si>
  <si>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</si>
  <si>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</si>
  <si>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</si>
  <si>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</si>
  <si>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</si>
  <si>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</si>
  <si>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</si>
  <si>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</si>
  <si>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</si>
  <si>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</si>
  <si>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</si>
  <si>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</si>
  <si>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</si>
  <si>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</si>
  <si>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</si>
  <si>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</si>
  <si>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</si>
  <si>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>Zemní práce</t>
  </si>
  <si>
    <t>K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</si>
  <si>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</si>
  <si>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</si>
  <si>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</si>
  <si>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CS ÚRS 2023 02</t>
  </si>
  <si>
    <t>4</t>
  </si>
  <si>
    <t>2103668074</t>
  </si>
  <si>
    <t>Online PSC</t>
  </si>
  <si>
    <t>https://podminky.urs.cz/item/CS_URS_2023_02/113106121</t>
  </si>
  <si>
    <t>VV</t>
  </si>
  <si>
    <t>"Rozebrání povrchu v rozsahu výkopů a rozšíření dle C4 - dlažba:" 10</t>
  </si>
  <si>
    <t>Součet</t>
  </si>
  <si>
    <t>113107523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</si>
  <si>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</si>
  <si>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-1114707669</t>
  </si>
  <si>
    <t>https://podminky.urs.cz/item/CS_URS_2023_02/113107523</t>
  </si>
  <si>
    <t xml:space="preserve">"Rozebrání povrchu v rozsahu výkopů dle C4 - dlažba" </t>
  </si>
  <si>
    <t>"Chodník dlažba:" (1,6+2,6)*1,2</t>
  </si>
  <si>
    <t>Mezisoučet</t>
  </si>
  <si>
    <t>3</t>
  </si>
  <si>
    <t xml:space="preserve">"Rozebrání povrchu v rozsahu výkopů dle C4 - MK živice" </t>
  </si>
  <si>
    <t>"MK živice, A5 DN400:" 69,4*1,4</t>
  </si>
  <si>
    <t>"MK živice, A5 DN300:" 69,7*1,2</t>
  </si>
  <si>
    <t>"Rozšíření pro šachty:" 6*2*0,5*2</t>
  </si>
  <si>
    <t>"MK živice, A5-2,3 DN300:" (2+2)*1,2</t>
  </si>
  <si>
    <t>113154123</t>
  </si>
  <si>
    <t>Frézování živičného podkladu nebo krytu s naložením na dopravní prostředek plochy do 500 m2 bez překážek v trase pruhu šířky přes 0,5 m do 1 m, tloušťky vrstvy 50 mm</t>
  </si>
  <si>
    <t>2086438350</t>
  </si>
  <si>
    <t>https://podminky.urs.cz/item/CS_URS_2023_02/113154123</t>
  </si>
  <si>
    <t>"Rozebrání povrchu v rozsahu výkopů a rozšíření dle C4 - MK živice (ACO), SO01:" 374-(2*2)</t>
  </si>
  <si>
    <t>113154124</t>
  </si>
  <si>
    <t>Frézování živičného podkladu nebo krytu s naložením na dopravní prostředek plochy do 500 m2 bez překážek v trase pruhu šířky přes 0,5 m do 1 m, tloušťky vrstvy 100 mm</t>
  </si>
  <si>
    <t>1491340680</t>
  </si>
  <si>
    <t>https://podminky.urs.cz/item/CS_URS_2023_02/113154124</t>
  </si>
  <si>
    <t>"Rozebrání povrchu v rozsahu výkopů a rozšíření dle C4 - MK živice (ACP), SO01:" 321-(2*2)</t>
  </si>
  <si>
    <t>5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</si>
  <si>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</si>
  <si>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</si>
  <si>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</si>
  <si>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-1351659529</t>
  </si>
  <si>
    <t>https://podminky.urs.cz/item/CS_URS_2023_02/113202111</t>
  </si>
  <si>
    <t>"Rozebrání povrchu v rozsahu výkopů a rozšíření dle C4:" 4+4</t>
  </si>
  <si>
    <t>6</t>
  </si>
  <si>
    <t>115101201</t>
  </si>
  <si>
    <t>Čerpání vody na dopravní výšku do 10 m s uvažovaným průměrným přítokem do 500 l/min</t>
  </si>
  <si>
    <t>hod</t>
  </si>
  <si>
    <t>-724997765</t>
  </si>
  <si>
    <t>https://podminky.urs.cz/item/CS_URS_2023_02/115101201</t>
  </si>
  <si>
    <t>"Čerpání splaškových vod v průběhu výstavby, předpokládané množství:" 15*24</t>
  </si>
  <si>
    <t>7</t>
  </si>
  <si>
    <t>115101301</t>
  </si>
  <si>
    <t>Pohotovost záložní čerpací soupravy pro dopravní výšku do 10 m s uvažovaným průměrným přítokem do 500 l/min</t>
  </si>
  <si>
    <t>den</t>
  </si>
  <si>
    <t>222141650</t>
  </si>
  <si>
    <t>https://podminky.urs.cz/item/CS_URS_2023_02/115101301</t>
  </si>
  <si>
    <t>8</t>
  </si>
  <si>
    <t>119001405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</si>
  <si>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</si>
  <si>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677206791</t>
  </si>
  <si>
    <t>https://podminky.urs.cz/item/CS_URS_2023_02/119001405</t>
  </si>
  <si>
    <t>"Křížení inženýrských sítí dle D2"</t>
  </si>
  <si>
    <t>"Plynovod, vodovod:" 8*(1+1,2+1)</t>
  </si>
  <si>
    <t>"Plynovod, vodovod:" 8*(1+1,4+1)</t>
  </si>
  <si>
    <t>9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</si>
  <si>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</si>
  <si>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</si>
  <si>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-1965018305</t>
  </si>
  <si>
    <t>https://podminky.urs.cz/item/CS_URS_2023_02/119001421</t>
  </si>
  <si>
    <t>"Podzemní kabelové vedení:" 4*(1+1,4+1)</t>
  </si>
  <si>
    <t>"Podzemní kabelové vedení:" 4*(1+1,2+1)</t>
  </si>
  <si>
    <t>10</t>
  </si>
  <si>
    <t>121151103</t>
  </si>
  <si>
    <t>Sejmutí ornice strojně při souvislé ploše do 100 m2, tl. vrstvy do 200 mm</t>
  </si>
  <si>
    <t>-1620790111</t>
  </si>
  <si>
    <t>https://podminky.urs.cz/item/CS_URS_2023_02/121151103</t>
  </si>
  <si>
    <t>"Sejmutí ornice v rozsahu výkopů a zařízení staveniště dle C4, SO01:" 155-(3*2*2)</t>
  </si>
  <si>
    <t>11</t>
  </si>
  <si>
    <t>132254205</t>
  </si>
  <si>
    <t>Hloubení zapažených rýh šířky přes 800 do 2 000 mm strojně s urovnáním dna do předepsaného profilu a spádu v hornině třídy těžitelnosti I skupiny 3 přes 500 do 1 000 m3</t>
  </si>
  <si>
    <t>m3</t>
  </si>
  <si>
    <t>1822982908</t>
  </si>
  <si>
    <t>https://podminky.urs.cz/item/CS_URS_2023_02/132254205</t>
  </si>
  <si>
    <t>"Hloubení rýhy dle D2.1-3, D3."</t>
  </si>
  <si>
    <t>"Stoka A5, DN400:" 1,4*69,4*((2,57+2,8)/2)</t>
  </si>
  <si>
    <t>"Stoka A5, DN300:" 1,2*69,7*((2,8+3,19)/2)</t>
  </si>
  <si>
    <t>"Rozšíření pro šachty:" 6*2*0,5*2*2,5</t>
  </si>
  <si>
    <t>"Stoka A5-2, DN300:" 1,2*43,1*((2,6+3,05)/2)</t>
  </si>
  <si>
    <t>"Rozšíření pro šachty:" 2*2*0,5*2*2,5</t>
  </si>
  <si>
    <t>"Stoka A5-3, DN300:" 1,2*45,6*((2,8+2,75)/2)</t>
  </si>
  <si>
    <t>"Přepojení přípojek mimo rýhu dle D8:" (3,5+7)*1,2*3</t>
  </si>
  <si>
    <t>"Odečet povrchů nad rýhou"</t>
  </si>
  <si>
    <t>"MK živice, A5 DN400:" -0,4*69,4*1,4</t>
  </si>
  <si>
    <t>"MK živice, A5 DN300:" -0,4*69,7*1,2</t>
  </si>
  <si>
    <t>"Rozšíření pro šachty:" -0,4*6*2*0,5*2</t>
  </si>
  <si>
    <t>"MK živice, A5-2,3 DN300:" -0,4*(2+2)*1,2</t>
  </si>
  <si>
    <t>"Chodník dlažba:" -0,3*(1,6+2,6)*1,2</t>
  </si>
  <si>
    <t>"Trávník:" -0,2*(43,1+45,6-2-2-1,6-2,6)</t>
  </si>
  <si>
    <t>"Rozšíření pro šachty:" -0,2*4*2*0,5*2</t>
  </si>
  <si>
    <t>12</t>
  </si>
  <si>
    <t>139001101</t>
  </si>
  <si>
    <t>Příplatek k cenám hloubených vykopávek za ztížení vykopávky v blízkosti podzemního vedení nebo výbušnin pro jakoukoliv třídu horniny</t>
  </si>
  <si>
    <t>-16726852</t>
  </si>
  <si>
    <t>https://podminky.urs.cz/item/CS_URS_2023_02/139001101</t>
  </si>
  <si>
    <t>"Plynovod, vodovod:" 8*(1*1,2*1)</t>
  </si>
  <si>
    <t>"Plynovod, vodovod:" 8*(1*1,4*1)</t>
  </si>
  <si>
    <t>"Podzemní kabelové vedení:" 4*(1*1,4*1)</t>
  </si>
  <si>
    <t>"Podzemní kabelové vedení:" 4*(1*1,2*1)</t>
  </si>
  <si>
    <t>13</t>
  </si>
  <si>
    <t>151811131</t>
  </si>
  <si>
    <t>Zřízení pažicích boxů pro pažení a rozepření stěn rýh podzemního vedení hloubka výkopu do 4 m, šířka do 1,2 m</t>
  </si>
  <si>
    <t>-861702120</t>
  </si>
  <si>
    <t>https://podminky.urs.cz/item/CS_URS_2023_02/151811131</t>
  </si>
  <si>
    <t>"Stoka A5, DN300:" 2*69,7*((2,8+3,19)/2)</t>
  </si>
  <si>
    <t>"Rozšíření pro šachty:" 3*2*0,5*2*2,5</t>
  </si>
  <si>
    <t>"Stoka A5-2, DN300:" 2*43,1*((2,6+3,05)/2)</t>
  </si>
  <si>
    <t>"Stoka A5-3, DN300:" 2*45,6*((2,8+2,75)/2)</t>
  </si>
  <si>
    <t>"Přepojení přípojek mimo rýhu dle D8:" (3,5+7)*2*3</t>
  </si>
  <si>
    <t>14</t>
  </si>
  <si>
    <t>151811132</t>
  </si>
  <si>
    <t>Zřízení pažicích boxů pro pažení a rozepření stěn rýh podzemního vedení hloubka výkopu do 4 m, šířka přes 1,2 do 2,5 m</t>
  </si>
  <si>
    <t>1888486916</t>
  </si>
  <si>
    <t>https://podminky.urs.cz/item/CS_URS_2023_02/151811132</t>
  </si>
  <si>
    <t>"Stoka A5, DN400:" 2*69,4*((2,57+2,8)/2)</t>
  </si>
  <si>
    <t>151811231</t>
  </si>
  <si>
    <t>Odstranění pažicích boxů pro pažení a rozepření stěn rýh podzemního vedení hloubka výkopu do 4 m, šířka do 1,2 m</t>
  </si>
  <si>
    <t>-60062845</t>
  </si>
  <si>
    <t>https://podminky.urs.cz/item/CS_URS_2023_02/151811231</t>
  </si>
  <si>
    <t>16</t>
  </si>
  <si>
    <t>151811232</t>
  </si>
  <si>
    <t>Odstranění pažicích boxů pro pažení a rozepření stěn rýh podzemního vedení hloubka výkopu do 4 m, šířka přes 1,2 do 2,5 m</t>
  </si>
  <si>
    <t>-1320848969</t>
  </si>
  <si>
    <t>https://podminky.urs.cz/item/CS_URS_2023_02/151811232</t>
  </si>
  <si>
    <t>17</t>
  </si>
  <si>
    <t>161151113</t>
  </si>
  <si>
    <t>Svislé přemístění výkopku strojně bez naložení do dopravní nádoby avšak s vyprázdněním dopravní nádoby na hromadu nebo do dopravního prostředku z horniny třídy těžitelnosti II skupiny 4 a 5 při hloubce výkopu přes 4 do 8 m</t>
  </si>
  <si>
    <t>785093165</t>
  </si>
  <si>
    <t>https://podminky.urs.cz/item/CS_URS_2023_02/161151113</t>
  </si>
  <si>
    <t>"Vytažení vybouraných hmot z výkopu"</t>
  </si>
  <si>
    <t>"Bourání stávajícího potrubí BET DN300."</t>
  </si>
  <si>
    <t>"Potrubí stoka dle D2, D3:" ((69,7+43,1+45,6)*PI*0,175*0,175)-((69,7+43,1+45,6)*PI*0,15*0,15)</t>
  </si>
  <si>
    <t>"Bourání stávajícího potrubí BET DN400."</t>
  </si>
  <si>
    <t>"Potrubí stoka dle D2, D3:" ((69,4)*PI*0,225*0,225)-((69,4)*PI*0,2*0,2)</t>
  </si>
  <si>
    <t>"Bourání stávajících šachet:" (10*PI*0,75*0,75*2,5)-(10*PI*0,6*0,6*2,5)</t>
  </si>
  <si>
    <t>18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</si>
  <si>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</si>
  <si>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</si>
  <si>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-2016885351</t>
  </si>
  <si>
    <t>https://podminky.urs.cz/item/CS_URS_2023_02/162251102</t>
  </si>
  <si>
    <t>"Přemístění vykopané zeminy v rámci staveniště - odvoz na meziskládku"</t>
  </si>
  <si>
    <t>"Zásypy zpětně použitou vhodnou zeminou:" 154,321</t>
  </si>
  <si>
    <t>"Zásyp vykopaným kamenivem:" 1,26</t>
  </si>
  <si>
    <t>"Přemístění vykopané zeminy v rámci staveniště - odvoz z meziskládky do zásypů a násypů"</t>
  </si>
  <si>
    <t>19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</si>
  <si>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</si>
  <si>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</si>
  <si>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-667254424</t>
  </si>
  <si>
    <t>https://podminky.urs.cz/item/CS_URS_2023_02/162751117</t>
  </si>
  <si>
    <t>"Odvoz přebytečné zeminy na skládku (30 km dle B)"</t>
  </si>
  <si>
    <t>"Zásyp vykopanou zeminou ve volném terénu:" -178,585</t>
  </si>
  <si>
    <t>20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</si>
  <si>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</si>
  <si>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</si>
  <si>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1769099269</t>
  </si>
  <si>
    <t>https://podminky.urs.cz/item/CS_URS_2023_02/162751119</t>
  </si>
  <si>
    <t>620,297*20 'Přepočtené koeficientem množství</t>
  </si>
  <si>
    <t>167151102</t>
  </si>
  <si>
    <t>Nakládání, skládání a překládání neulehlého výkopku nebo sypaniny strojně nakládání, množství do 100 m3, z horniny třídy těžitelnosti II, skupiny 4 a 5</t>
  </si>
  <si>
    <t>-323397083</t>
  </si>
  <si>
    <t>https://podminky.urs.cz/item/CS_URS_2023_02/167151102</t>
  </si>
  <si>
    <t>22</t>
  </si>
  <si>
    <t>167151111</t>
  </si>
  <si>
    <t>Nakládání, skládání a překládání neulehlého výkopku nebo sypaniny strojně nakládání, množství přes 100 m3, z hornin třídy těžitelnosti I, skupiny 1 až 3</t>
  </si>
  <si>
    <t>-1470573133</t>
  </si>
  <si>
    <t>https://podminky.urs.cz/item/CS_URS_2023_02/167151111</t>
  </si>
  <si>
    <t>"Přemístění vykopané zeminy v rámci staveniště - nakládání na meziskládce"</t>
  </si>
  <si>
    <t>23</t>
  </si>
  <si>
    <t>171201231</t>
  </si>
  <si>
    <t>Poplatek za uložení stavebního odpadu na recyklační skládce (skládkovné) zeminy a kamení zatříděného do Katalogu odpadů pod kódem 17 05 04</t>
  </si>
  <si>
    <t>t</t>
  </si>
  <si>
    <t>-1528187487</t>
  </si>
  <si>
    <t>https://podminky.urs.cz/item/CS_URS_2023_02/171201231</t>
  </si>
  <si>
    <t>620,297*2 'Přepočtené koeficientem množství</t>
  </si>
  <si>
    <t>24</t>
  </si>
  <si>
    <t>171251201</t>
  </si>
  <si>
    <t>Uložení sypaniny na skládky nebo meziskládky bez hutnění s upravením uložené sypaniny do předepsaného tvaru</t>
  </si>
  <si>
    <t>-1326297172</t>
  </si>
  <si>
    <t>https://podminky.urs.cz/item/CS_URS_2023_02/171251201</t>
  </si>
  <si>
    <t>"Přemístění vykopané zeminy v rámci staveniště - uložení na meziskládce"</t>
  </si>
  <si>
    <t>25</t>
  </si>
  <si>
    <t>174101101</t>
  </si>
  <si>
    <t>Zásyp sypaninou z jakékoliv horniny strojně s uložením výkopku ve vrstvách se zhutněním jam, šachet, rýh nebo kolem objektů v těchto vykopávkách</t>
  </si>
  <si>
    <t>-2033836687</t>
  </si>
  <si>
    <t>https://podminky.urs.cz/item/CS_URS_2023_02/174101101</t>
  </si>
  <si>
    <t>"Zásyp vykopanou zeminou ve volném terénu"</t>
  </si>
  <si>
    <t>"Stoka A5-2, DN300:" 1,2*(43,1-2,6-2)*(2,825-0,6-0,15-0,2)</t>
  </si>
  <si>
    <t>"Stoka A5-3, DN300:" 1,2*(45,6-1,6-1)*(2,775-0,6-0,15-0,2)</t>
  </si>
  <si>
    <t>"Lože šachet typických DN 1000 dle výpisu šachet (vzorové výkresy) D:" -(4)*1,5*1,5*0,1</t>
  </si>
  <si>
    <t>"Šachty:" -4*PI*0,6*0,6*2,5</t>
  </si>
  <si>
    <t>26</t>
  </si>
  <si>
    <t>1185515033</t>
  </si>
  <si>
    <t>"Zásyp vykopaným kamenivem ve volném terénu"</t>
  </si>
  <si>
    <t>"Chodník dlažba:" 0,25*(1,6+2,6)*1,2</t>
  </si>
  <si>
    <t>27</t>
  </si>
  <si>
    <t>1896922556</t>
  </si>
  <si>
    <t>P</t>
  </si>
  <si>
    <t xml:space="preserve">Poznámka k položce:_x000d_
ZÁSYP RÝHY: _x000d_
VHODNÝ ZÁSYPOVÝ MATERIÁL HUTNĚNÝ DLE ČSN 73 6133 PO VRSTVÁCH 150 mm,  NESMÍ DOCHÁZET K POKLESŮM_x000d_
PŘÍPADNĚ SCHVÁLENÝ VÝKOPEK</t>
  </si>
  <si>
    <t>"Zásypy kamenivem zpevněných ploch"</t>
  </si>
  <si>
    <t>"Odečet vytlačené kubatury"</t>
  </si>
  <si>
    <t>"Lože a drenážní vrstva:" -53,226</t>
  </si>
  <si>
    <t>"Lože šachet typických DN 1000 dle výpisu šachet (vzorové výkresy) D7:" -(10)*1,5*1,5*0,1</t>
  </si>
  <si>
    <t>"Stoka A5 dle D2, D3, KAM DN400 - neměnná část:" -1,4*69,4*0,7</t>
  </si>
  <si>
    <t>"Stoka A5 dle D2, D3, KAM DN300 - neměnná část:" -1,2*69,7*0,6</t>
  </si>
  <si>
    <t>"Stoka A5-2 dle D2, D3, KAM DN300 - neměnná část:" -1,2*43,1*0,6</t>
  </si>
  <si>
    <t>"Stoka A5-3 dle D2, D3, KAM DN300 - neměnná část:" -1,2*45,6*0,6</t>
  </si>
  <si>
    <t>"Přepojení přípojek PVC"</t>
  </si>
  <si>
    <t>"DN160:" -1,2*6*(0,3+0,15)</t>
  </si>
  <si>
    <t>"DN200:" -1,2*19*(0,3+0,2)</t>
  </si>
  <si>
    <t>"DN315:" -1,2*2*(0,3+0,3)</t>
  </si>
  <si>
    <t>"DN400:" -1,4*1*(0,3+0,4)</t>
  </si>
  <si>
    <t>"Šachty:" -10*PI*0,6*0,6*2,5</t>
  </si>
  <si>
    <t>"Zásypy zpětně použitou vhodnou zeminou:" -178,585</t>
  </si>
  <si>
    <t>"Zásyp vykopaným kamenivem:" -1,26</t>
  </si>
  <si>
    <t>28</t>
  </si>
  <si>
    <t>M</t>
  </si>
  <si>
    <t>58344197</t>
  </si>
  <si>
    <t>štěrkodrť frakce 0/63</t>
  </si>
  <si>
    <t>1060679412</t>
  </si>
  <si>
    <t>"Zásypy kamenivem zpevněných ploch:" 336,167</t>
  </si>
  <si>
    <t>336,167*2 'Přepočtené koeficientem množství</t>
  </si>
  <si>
    <t>29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</si>
  <si>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</si>
  <si>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</si>
  <si>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-28678083</t>
  </si>
  <si>
    <t>https://podminky.urs.cz/item/CS_URS_2023_02/175151101</t>
  </si>
  <si>
    <t>"Stoka A5 dle D2, D3, KAM DN400:" 0,62*69,4</t>
  </si>
  <si>
    <t>"Stoka A5 dle D2, D3, KAM DN300:" 0,45*69,7</t>
  </si>
  <si>
    <t>"Stoka A5-2 dle D2, D3, KAM DN300:" 0,45*43,1</t>
  </si>
  <si>
    <t>"Stoka A5-3 dle D2, D3, KAM DN300:" 0,45*45,6</t>
  </si>
  <si>
    <t>"DN160:" 0,35*6</t>
  </si>
  <si>
    <t>"DN200:" 0,35*19</t>
  </si>
  <si>
    <t>"DN315:" 0,45*2</t>
  </si>
  <si>
    <t>"DN400:" 0,62*1</t>
  </si>
  <si>
    <t>30</t>
  </si>
  <si>
    <t>58343872</t>
  </si>
  <si>
    <t>kamenivo drcené hrubé frakce 8/16</t>
  </si>
  <si>
    <t>-1411339967</t>
  </si>
  <si>
    <t>124,578*2 'Přepočtené koeficientem množství</t>
  </si>
  <si>
    <t>31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</si>
  <si>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</si>
  <si>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</si>
  <si>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-1774259035</t>
  </si>
  <si>
    <t>https://podminky.urs.cz/item/CS_URS_2023_02/181111121</t>
  </si>
  <si>
    <t>"Úprava travnatých ploch dle C4, SO01:" 358-20</t>
  </si>
  <si>
    <t>32</t>
  </si>
  <si>
    <t>181351003</t>
  </si>
  <si>
    <t>Rozprostření a urovnání ornice v rovině nebo ve svahu sklonu do 1:5 strojně při souvislé ploše do 100 m2, tl. vrstvy do 200 mm</t>
  </si>
  <si>
    <t>1346585653</t>
  </si>
  <si>
    <t>https://podminky.urs.cz/item/CS_URS_2023_02/181351003</t>
  </si>
  <si>
    <t>33</t>
  </si>
  <si>
    <t>181451121</t>
  </si>
  <si>
    <t>Založení trávníku na půdě předem připravené plochy přes 1000 m2 výsevem včetně utažení lučního v rovině nebo na svahu do 1:5</t>
  </si>
  <si>
    <t>797727571</t>
  </si>
  <si>
    <t>https://podminky.urs.cz/item/CS_URS_2023_02/181451121</t>
  </si>
  <si>
    <t>34</t>
  </si>
  <si>
    <t>00572100</t>
  </si>
  <si>
    <t>osivo jetelotráva intenzivní víceletá</t>
  </si>
  <si>
    <t>kg</t>
  </si>
  <si>
    <t>701317572</t>
  </si>
  <si>
    <t>481*0,02 'Přepočtené koeficientem množství</t>
  </si>
  <si>
    <t>Svislé a kompletní konstrukce</t>
  </si>
  <si>
    <t>35</t>
  </si>
  <si>
    <t>358315114</t>
  </si>
  <si>
    <t>Bourání stoky kompletní nebo vybourání otvorů průřezové plochy do 4 m2 ve stokách ze zdiva z prostého betonu</t>
  </si>
  <si>
    <t>-1146415724</t>
  </si>
  <si>
    <t>https://podminky.urs.cz/item/CS_URS_2023_02/358315114</t>
  </si>
  <si>
    <t>36</t>
  </si>
  <si>
    <t>358325114</t>
  </si>
  <si>
    <t>Bourání stoky kompletní nebo vybourání otvorů průřezové plochy do 4 m2 ve stokách ze zdiva z železobetonu</t>
  </si>
  <si>
    <t>396770637</t>
  </si>
  <si>
    <t>https://podminky.urs.cz/item/CS_URS_2023_02/358325114</t>
  </si>
  <si>
    <t>Vodorovné konstrukce</t>
  </si>
  <si>
    <t>37</t>
  </si>
  <si>
    <t>451541111</t>
  </si>
  <si>
    <t>Lože pod potrubí, stoky a drobné objekty v otevřeném výkopu ze štěrkodrtě 0-63 mm</t>
  </si>
  <si>
    <t>-907339755</t>
  </si>
  <si>
    <t>https://podminky.urs.cz/item/CS_URS_2023_02/451541111</t>
  </si>
  <si>
    <t>"Použita frakce 16/32 - drenážní vrstva"</t>
  </si>
  <si>
    <t>"Stoka A5 dle D2, D3, KAM DN400:" 0,15*1,4*69,4</t>
  </si>
  <si>
    <t>"Stoka A5 dle D2, D3, KAM DN300:" 0,15*1,2*69,7</t>
  </si>
  <si>
    <t>"Stoka A5-2 dle D2, D3, KAM DN300:" 0,15*1,2*43,1</t>
  </si>
  <si>
    <t>"Stoka A5-3 dle D2, D3, KAM DN300:" 0,15*1,2*45,6</t>
  </si>
  <si>
    <t>"DN160:" 0,15*1,2*6</t>
  </si>
  <si>
    <t>"DN200:" 0,15*1,2*19</t>
  </si>
  <si>
    <t>"DN315:" 0,15*1,2*2</t>
  </si>
  <si>
    <t>"DN400:" 0,15*1,4*1</t>
  </si>
  <si>
    <t>"Použita frakce 0/8 - lože"</t>
  </si>
  <si>
    <t>38</t>
  </si>
  <si>
    <t>452112111</t>
  </si>
  <si>
    <t>Osazení betonových dílců prstenců nebo rámů pod poklopy a mříže, výšky do 100 mm</t>
  </si>
  <si>
    <t>kus</t>
  </si>
  <si>
    <t>2043139017</t>
  </si>
  <si>
    <t>https://podminky.urs.cz/item/CS_URS_2023_02/452112111</t>
  </si>
  <si>
    <t>"Dle výpisu šachet D5 TBW.Q1 63/4:" 3</t>
  </si>
  <si>
    <t>"Dle výpisu šachet D5 TBW.Q1 63/6:" 2</t>
  </si>
  <si>
    <t>"Dle výpisu šachet D5 TBW.Q1 63/8:" 4</t>
  </si>
  <si>
    <t>"Dle výpisu šachet D5 TBW.Q1 63/10:" 5</t>
  </si>
  <si>
    <t>39</t>
  </si>
  <si>
    <t>59224010</t>
  </si>
  <si>
    <t>prstenec šachtový vyrovnávací betonový 625x100x40mm</t>
  </si>
  <si>
    <t>1587188273</t>
  </si>
  <si>
    <t>40</t>
  </si>
  <si>
    <t>59224011</t>
  </si>
  <si>
    <t>prstenec šachtový vyrovnávací betonový 625x100x60mm</t>
  </si>
  <si>
    <t>1684197419</t>
  </si>
  <si>
    <t>41</t>
  </si>
  <si>
    <t>59224012</t>
  </si>
  <si>
    <t>prstenec šachtový vyrovnávací betonový 625x100x80mm</t>
  </si>
  <si>
    <t>1085334218</t>
  </si>
  <si>
    <t>42</t>
  </si>
  <si>
    <t>59224013</t>
  </si>
  <si>
    <t>prstenec šachtový vyrovnávací betonový 625x100x100mm</t>
  </si>
  <si>
    <t>1728240697</t>
  </si>
  <si>
    <t>43</t>
  </si>
  <si>
    <t>452112122</t>
  </si>
  <si>
    <t>Osazení betonových dílců prstenců nebo rámů pod poklopy a mříže, výšky přes 100 do 200 mm</t>
  </si>
  <si>
    <t>2014487508</t>
  </si>
  <si>
    <t>https://podminky.urs.cz/item/CS_URS_2023_02/452112122</t>
  </si>
  <si>
    <t>"Dle výpisu šachet D5 TBW.Q1 63/12:" 2</t>
  </si>
  <si>
    <t>44</t>
  </si>
  <si>
    <t>59224188</t>
  </si>
  <si>
    <t>prstenec šachtový vyrovnávací betonový 625x120x120mm</t>
  </si>
  <si>
    <t>720620149</t>
  </si>
  <si>
    <t>45</t>
  </si>
  <si>
    <t>452311131</t>
  </si>
  <si>
    <t>Podkladní a zajišťovací konstrukce z betonu prostého v otevřeném výkopu bez zvýšených nároků na prostředí desky pod potrubí, stoky a drobné objekty z betonu tř. C 12/15</t>
  </si>
  <si>
    <t>-1641880160</t>
  </si>
  <si>
    <t>https://podminky.urs.cz/item/CS_URS_2023_02/452311131</t>
  </si>
  <si>
    <t>"Lože šachet typických DN 1000 dle výpisu šachet (vzorové výkresy) D7:" (10)*1,5*1,5*0,1</t>
  </si>
  <si>
    <t>46</t>
  </si>
  <si>
    <t>452312131</t>
  </si>
  <si>
    <t>Podkladní a zajišťovací konstrukce z betonu prostého v otevřeném výkopu bez zvýšených nároků na prostředí sedlové lože pod potrubí z betonu tř. C 12/15</t>
  </si>
  <si>
    <t>650348980</t>
  </si>
  <si>
    <t>https://podminky.urs.cz/item/CS_URS_2023_02/452312131</t>
  </si>
  <si>
    <t>"Stoka A5 dle D2, D3, KAM DN400:" 0,23*69,4</t>
  </si>
  <si>
    <t>"Stoka A5 dle D2, D3, KAM DN300:" 0,18*69,7</t>
  </si>
  <si>
    <t>"Stoka A5-2 dle D2, D3, KAM DN300:" 0,18*43,1</t>
  </si>
  <si>
    <t>"Stoka A5-3 dle D2, D3, KAM DN300:" 0,18*45,6</t>
  </si>
  <si>
    <t>47</t>
  </si>
  <si>
    <t>452351101</t>
  </si>
  <si>
    <t>Bednění podkladních a zajišťovacích konstrukcí v otevřeném výkopu desek nebo sedlových loží pod potrubí, stoky a drobné objekty</t>
  </si>
  <si>
    <t>34248608</t>
  </si>
  <si>
    <t>https://podminky.urs.cz/item/CS_URS_2023_02/452351101</t>
  </si>
  <si>
    <t>"Lože šachet typických DN 1000 dle výpisu šachet (vzorové výkresy) D7:" (10)*4*1,5*0,1*1,1</t>
  </si>
  <si>
    <t>Komunikace pozemní</t>
  </si>
  <si>
    <t>48</t>
  </si>
  <si>
    <t>564851011</t>
  </si>
  <si>
    <t>Podklad ze štěrkodrti ŠD s rozprostřením a zhutněním plochy jednotlivě do 100 m2, po zhutnění tl. 150 mm</t>
  </si>
  <si>
    <t>-2034779484</t>
  </si>
  <si>
    <t>https://podminky.urs.cz/item/CS_URS_2023_02/564851011</t>
  </si>
  <si>
    <t xml:space="preserve">"Obnovení povrchu v rozsahu výkopů dle C4 - oprava MK živice (použita frakce 0/63)" </t>
  </si>
  <si>
    <t>49</t>
  </si>
  <si>
    <t>564861011</t>
  </si>
  <si>
    <t>Podklad ze štěrkodrti ŠD s rozprostřením a zhutněním plochy jednotlivě do 100 m2, po zhutnění tl. 200 mm</t>
  </si>
  <si>
    <t>-877213324</t>
  </si>
  <si>
    <t>https://podminky.urs.cz/item/CS_URS_2023_02/564861011</t>
  </si>
  <si>
    <t xml:space="preserve">"Obnovení povrchu v rozsahu výkopů dle C4 - dlažba" </t>
  </si>
  <si>
    <t>50</t>
  </si>
  <si>
    <t>565145101</t>
  </si>
  <si>
    <t>Asfaltový beton vrstva podkladní ACP 16 (obalované kamenivo střednězrnné - OKS) s rozprostřením a zhutněním v pruhu šířky do 1,5 m, po zhutnění tl. 60 mm</t>
  </si>
  <si>
    <t>-596786847</t>
  </si>
  <si>
    <t>https://podminky.urs.cz/item/CS_URS_2023_02/565145101</t>
  </si>
  <si>
    <t>"Obnovení povrchu v rozsahu výkopů a rozšíření dle C4 - MK živice (ACP), SO01:" 321-(2*2)</t>
  </si>
  <si>
    <t>51</t>
  </si>
  <si>
    <t>573211109</t>
  </si>
  <si>
    <t>Postřik spojovací PS bez posypu kamenivem z asfaltu silničního, v množství 0,50 kg/m2</t>
  </si>
  <si>
    <t>789843341</t>
  </si>
  <si>
    <t>https://podminky.urs.cz/item/CS_URS_2023_02/573211109</t>
  </si>
  <si>
    <t>52</t>
  </si>
  <si>
    <t>577134111</t>
  </si>
  <si>
    <t>Asfaltový beton vrstva obrusná ACO 11 (ABS) s rozprostřením a se zhutněním z nemodifikovaného asfaltu v pruhu šířky do 3 m tř. I, po zhutnění tl. 40 mm</t>
  </si>
  <si>
    <t>-1480701028</t>
  </si>
  <si>
    <t>https://podminky.urs.cz/item/CS_URS_2023_02/577134111</t>
  </si>
  <si>
    <t>"Obnovení povrchu v rozsahu výkopů a rozšíření dle C4 - MK živice (ACO), SO01:" 374-(2*2)</t>
  </si>
  <si>
    <t>53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</si>
  <si>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</si>
  <si>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</si>
  <si>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134484105</t>
  </si>
  <si>
    <t>https://podminky.urs.cz/item/CS_URS_2023_02/596811120</t>
  </si>
  <si>
    <t>"Rozebrání povrchu v rozsahu výkopů a rozšíření dle C4 - dlažba (použit stávající materiál, 90%):" 10</t>
  </si>
  <si>
    <t>54</t>
  </si>
  <si>
    <t>59246115</t>
  </si>
  <si>
    <t>dlažba betonová chodníková 300x300x32mm přírodní</t>
  </si>
  <si>
    <t>766684638</t>
  </si>
  <si>
    <t>"Rozebrání povrchu v rozsahu výkopů a rozšíření dle C4 - dlažba (použit stávající materiál, 90%):" 1</t>
  </si>
  <si>
    <t>Trubní vedení</t>
  </si>
  <si>
    <t>55</t>
  </si>
  <si>
    <t>831372121</t>
  </si>
  <si>
    <t>Montáž potrubí z trub kameninových hrdlových s integrovaným těsněním v otevřeném výkopu ve sklonu do 20 % DN 300</t>
  </si>
  <si>
    <t>790874046</t>
  </si>
  <si>
    <t>https://podminky.urs.cz/item/CS_URS_2023_02/831372121</t>
  </si>
  <si>
    <t>"Stoka A5 dle D2, D3, KAM DN300:" 69,7</t>
  </si>
  <si>
    <t>"Stoka A5-2 dle D2, D3, KAM DN300:" 43,1</t>
  </si>
  <si>
    <t>"Stoka A5-3 dle D2, D3, KAM DN300:" 45,6</t>
  </si>
  <si>
    <t>56</t>
  </si>
  <si>
    <t>59710711</t>
  </si>
  <si>
    <t>trouba kameninová glazovaná DN 300 dl 2,50m spojovací systém C Třída 160</t>
  </si>
  <si>
    <t>-1416134418</t>
  </si>
  <si>
    <t>158,4*1,015 'Přepočtené koeficientem množství</t>
  </si>
  <si>
    <t>57</t>
  </si>
  <si>
    <t>831392121</t>
  </si>
  <si>
    <t>Montáž potrubí z trub kameninových hrdlových s integrovaným těsněním v otevřeném výkopu ve sklonu do 20 % DN 400</t>
  </si>
  <si>
    <t>-654077069</t>
  </si>
  <si>
    <t>https://podminky.urs.cz/item/CS_URS_2023_02/831392121</t>
  </si>
  <si>
    <t>"Stoka A5 dle D2, D3, KAM DN400:" 69,4</t>
  </si>
  <si>
    <t>58</t>
  </si>
  <si>
    <t>59710708</t>
  </si>
  <si>
    <t>trouba kameninová glazovaná DN 400 dl 2,50m spojovací systém C Třída 160</t>
  </si>
  <si>
    <t>1204487920</t>
  </si>
  <si>
    <t>69,4*1,015 'Přepočtené koeficientem množství</t>
  </si>
  <si>
    <t>59</t>
  </si>
  <si>
    <t>871315241</t>
  </si>
  <si>
    <t>Kanalizační potrubí z tvrdého PVC v otevřeném výkopu ve sklonu do 20 %, hladkého plnostěnného vícevrstvého, tuhost třídy SN 12 DN 150</t>
  </si>
  <si>
    <t>-593777717</t>
  </si>
  <si>
    <t>https://podminky.urs.cz/item/CS_URS_2023_02/871315241</t>
  </si>
  <si>
    <t>"Potrubí přípojek dle D8:" 6</t>
  </si>
  <si>
    <t>60</t>
  </si>
  <si>
    <t>871355241</t>
  </si>
  <si>
    <t>Kanalizační potrubí z tvrdého PVC v otevřeném výkopu ve sklonu do 20 %, hladkého plnostěnného vícevrstvého, tuhost třídy SN 12 DN 200</t>
  </si>
  <si>
    <t>699463497</t>
  </si>
  <si>
    <t>https://podminky.urs.cz/item/CS_URS_2023_02/871355241</t>
  </si>
  <si>
    <t>"Potrubí přípojek dle D8:" 19</t>
  </si>
  <si>
    <t>61</t>
  </si>
  <si>
    <t>871375241</t>
  </si>
  <si>
    <t>Kanalizační potrubí z tvrdého PVC v otevřeném výkopu ve sklonu do 20 %, hladkého plnostěnného vícevrstvého, tuhost třídy SN 12 DN 300</t>
  </si>
  <si>
    <t>-2091130084</t>
  </si>
  <si>
    <t>https://podminky.urs.cz/item/CS_URS_2023_02/871375241</t>
  </si>
  <si>
    <t>"Potrubí přípojek dle D8:" 2</t>
  </si>
  <si>
    <t>62</t>
  </si>
  <si>
    <t>871395241</t>
  </si>
  <si>
    <t>Kanalizační potrubí z tvrdého PVC v otevřeném výkopu ve sklonu do 20 %, hladkého plnostěnného vícevrstvého, tuhost třídy SN 12 DN 400</t>
  </si>
  <si>
    <t>560416468</t>
  </si>
  <si>
    <t>https://podminky.urs.cz/item/CS_URS_2023_02/871395241</t>
  </si>
  <si>
    <t>"Potrubí přípojek dle D8:" 1</t>
  </si>
  <si>
    <t>63</t>
  </si>
  <si>
    <t>877310310</t>
  </si>
  <si>
    <t>Montáž tvarovek na kanalizačním plastovém potrubí z polypropylenu PP nebo tvrdého PVC hladkého plnostěnného kolen, víček nebo hrdlových uzávěrů DN 150</t>
  </si>
  <si>
    <t>1688503428</t>
  </si>
  <si>
    <t>https://podminky.urs.cz/item/CS_URS_2023_02/877310310</t>
  </si>
  <si>
    <t>"Potrubí přípojek dle D8:" 9</t>
  </si>
  <si>
    <t>64</t>
  </si>
  <si>
    <t>28612202</t>
  </si>
  <si>
    <t>koleno kanalizační plastové PVC KG DN 160/45° SN12/16</t>
  </si>
  <si>
    <t>-1818434222</t>
  </si>
  <si>
    <t>65</t>
  </si>
  <si>
    <t>877350310</t>
  </si>
  <si>
    <t>Montáž tvarovek na kanalizačním plastovém potrubí z polypropylenu PP nebo tvrdého PVC hladkého plnostěnného kolen, víček nebo hrdlových uzávěrů DN 200</t>
  </si>
  <si>
    <t>-349582135</t>
  </si>
  <si>
    <t>https://podminky.urs.cz/item/CS_URS_2023_02/877350310</t>
  </si>
  <si>
    <t>"Potrubí přípojek dle D8:" 29</t>
  </si>
  <si>
    <t>66</t>
  </si>
  <si>
    <t>28612206</t>
  </si>
  <si>
    <t>koleno kanalizační plastové PVC KG DN 200/45° SN12/16</t>
  </si>
  <si>
    <t>-1273763574</t>
  </si>
  <si>
    <t>67</t>
  </si>
  <si>
    <t>894410102</t>
  </si>
  <si>
    <t>Osazení betonových dílců šachet kanalizačních dno DN 1000, výšky 800 mm</t>
  </si>
  <si>
    <t>-969972666</t>
  </si>
  <si>
    <t>https://podminky.urs.cz/item/CS_URS_2023_02/894410102</t>
  </si>
  <si>
    <t>"Dle výpisu šachet D5 dle přesné specifikace:" 10</t>
  </si>
  <si>
    <t>68</t>
  </si>
  <si>
    <t>R592001</t>
  </si>
  <si>
    <t>dno betonové šachty TBZ-Q.1 100/685 KOM tl.15cm</t>
  </si>
  <si>
    <t>2010575273</t>
  </si>
  <si>
    <t>69</t>
  </si>
  <si>
    <t>R592002</t>
  </si>
  <si>
    <t>dno betonové šachty TBZ-Q.1 100/625 KOM tl.15cm</t>
  </si>
  <si>
    <t>490080294</t>
  </si>
  <si>
    <t>70</t>
  </si>
  <si>
    <t>R592003</t>
  </si>
  <si>
    <t>dno betonové šachty TBZ-Q.1 100/565 KOM tl.15cm</t>
  </si>
  <si>
    <t>-1014921480</t>
  </si>
  <si>
    <t>71</t>
  </si>
  <si>
    <t>R592004</t>
  </si>
  <si>
    <t>dno betonové šachty TBZ-Q.1 100/525 KOM tl.15cm</t>
  </si>
  <si>
    <t>1107172225</t>
  </si>
  <si>
    <t>72</t>
  </si>
  <si>
    <t>R592005</t>
  </si>
  <si>
    <t>dno betonové šachty TBZ-Q.1 100/815 KOM tl.15cm</t>
  </si>
  <si>
    <t>-1198668424</t>
  </si>
  <si>
    <t>73</t>
  </si>
  <si>
    <t>R592006</t>
  </si>
  <si>
    <t>dno betonové šachty TBZ-Q.1 100/600 KOM tl.15cm</t>
  </si>
  <si>
    <t>1824904174</t>
  </si>
  <si>
    <t>74</t>
  </si>
  <si>
    <t>R592007</t>
  </si>
  <si>
    <t>dno betonové šachty TBZ-Q.1 100/665 KOM tl.15cm</t>
  </si>
  <si>
    <t>-888614507</t>
  </si>
  <si>
    <t>75</t>
  </si>
  <si>
    <t>894410211</t>
  </si>
  <si>
    <t>Osazení betonových dílců šachet kanalizačních skruž rovná DN 1000, výšky 250 mm</t>
  </si>
  <si>
    <t>-303386229</t>
  </si>
  <si>
    <t>https://podminky.urs.cz/item/CS_URS_2023_02/894410211</t>
  </si>
  <si>
    <t>"Dle výpisu šachet D5 TBS-Q.1 100/25 (se stupadly):" 7</t>
  </si>
  <si>
    <t>76</t>
  </si>
  <si>
    <t>59224066</t>
  </si>
  <si>
    <t>skruž betonová DN 1000x250 PS, 100x25x12cm</t>
  </si>
  <si>
    <t>-1207784442</t>
  </si>
  <si>
    <t>77</t>
  </si>
  <si>
    <t>894410212</t>
  </si>
  <si>
    <t>Osazení betonových dílců šachet kanalizačních skruž rovná DN 1000, výšky 500 mm</t>
  </si>
  <si>
    <t>1286049045</t>
  </si>
  <si>
    <t>https://podminky.urs.cz/item/CS_URS_2023_02/894410212</t>
  </si>
  <si>
    <t>"Dle výpisu šachet D5 TBS-Q.1 100/50 (se stupadly):" 3</t>
  </si>
  <si>
    <t>78</t>
  </si>
  <si>
    <t>59224068</t>
  </si>
  <si>
    <t>skruž betonová DN 1000x500 PS, 100x50x12cm</t>
  </si>
  <si>
    <t>-71160752</t>
  </si>
  <si>
    <t>79</t>
  </si>
  <si>
    <t>894410213</t>
  </si>
  <si>
    <t>Osazení betonových dílců šachet kanalizačních skruž rovná DN 1000, výšky 1000 mm</t>
  </si>
  <si>
    <t>1294080752</t>
  </si>
  <si>
    <t>https://podminky.urs.cz/item/CS_URS_2023_02/894410213</t>
  </si>
  <si>
    <t>"Dle výpisu šachet D5 TBS-Q.1 100/100 (se stupadly):" 8</t>
  </si>
  <si>
    <t>80</t>
  </si>
  <si>
    <t>59224070</t>
  </si>
  <si>
    <t>skruž betonová DN 1000x1000 PS, 100x100x12cm</t>
  </si>
  <si>
    <t>-865276755</t>
  </si>
  <si>
    <t>81</t>
  </si>
  <si>
    <t>894410232</t>
  </si>
  <si>
    <t>Osazení betonových dílců šachet kanalizačních skruž přechodová (konus) DN 1000</t>
  </si>
  <si>
    <t>-2014200582</t>
  </si>
  <si>
    <t>https://podminky.urs.cz/item/CS_URS_2023_02/894410232</t>
  </si>
  <si>
    <t>"Dle výpisu šachet D5 TBR-Q.1 100-63/58:" 10</t>
  </si>
  <si>
    <t>82</t>
  </si>
  <si>
    <t>59224312</t>
  </si>
  <si>
    <t>kónus šachetní betonový kapsové plastové stupadlo 100x62,5x58cm</t>
  </si>
  <si>
    <t>1006981578</t>
  </si>
  <si>
    <t>83</t>
  </si>
  <si>
    <t>59224348</t>
  </si>
  <si>
    <t>těsnění elastomerové pro spojení šachetních dílů DN 1000</t>
  </si>
  <si>
    <t>46916039</t>
  </si>
  <si>
    <t>"Dle výpisu šachet D5:" 28</t>
  </si>
  <si>
    <t>84</t>
  </si>
  <si>
    <t>899102211</t>
  </si>
  <si>
    <t>Demontáž poklopů litinových a ocelových včetně rámů, hmotnosti jednotlivě přes 50 do 100 Kg</t>
  </si>
  <si>
    <t>-328886430</t>
  </si>
  <si>
    <t>https://podminky.urs.cz/item/CS_URS_2023_02/899102211</t>
  </si>
  <si>
    <t>"Demontáž poklopů stávajících šachet, včetně zohlednění odvozu a výkupu suroviny:" 10</t>
  </si>
  <si>
    <t>85</t>
  </si>
  <si>
    <t>899103112</t>
  </si>
  <si>
    <t>Osazení poklopů litinových, ocelových nebo železobetonových včetně rámů pro třídu zatížení B125, C250</t>
  </si>
  <si>
    <t>39939878</t>
  </si>
  <si>
    <t>https://podminky.urs.cz/item/CS_URS_2023_02/899103112</t>
  </si>
  <si>
    <t>"Dle výpisu šachet specifikace dle D5:" 4</t>
  </si>
  <si>
    <t>86</t>
  </si>
  <si>
    <t>55241011</t>
  </si>
  <si>
    <t>poklop třída B125, kruhový rám, vstup 600mm bez ventilace</t>
  </si>
  <si>
    <t>-1162512691</t>
  </si>
  <si>
    <t>87</t>
  </si>
  <si>
    <t>899104112</t>
  </si>
  <si>
    <t>Osazení poklopů litinových, ocelových nebo železobetonových včetně rámů pro třídu zatížení D400, E600</t>
  </si>
  <si>
    <t>2007275238</t>
  </si>
  <si>
    <t>https://podminky.urs.cz/item/CS_URS_2023_02/899104112</t>
  </si>
  <si>
    <t>"Dle výpisu šachet specifikace dle D5:" 8</t>
  </si>
  <si>
    <t>88</t>
  </si>
  <si>
    <t>55241402</t>
  </si>
  <si>
    <t>poklop šachtový s rámem DN 600 třída D400 bez odvětrání</t>
  </si>
  <si>
    <t>283542711</t>
  </si>
  <si>
    <t>89</t>
  </si>
  <si>
    <t>R899001</t>
  </si>
  <si>
    <t>Dodávka a montáž NAPOJOVACÍ TVAROVKA (PRŮCHODKA) S KLOUBEM 0-13° NA POTRUBÍ DN 300 PRO DODATEČNÉ NAPOJENÍ POTRUBÍ DN 200 včetně všech souvisejících konstrukcí a prací</t>
  </si>
  <si>
    <t>-1425505868</t>
  </si>
  <si>
    <t>90</t>
  </si>
  <si>
    <t>R899002</t>
  </si>
  <si>
    <t>Dodávka a montáž NAPOJOVACÍ TVAROVKA (PRŮCHODKA) S KLOUBEM 0-13° NA POTRUBÍ DN 400 PRO DODATEČNÉ NAPOJENÍ POTRUBÍ DN 200 včetně všech souvisejících konstrukcí a prací</t>
  </si>
  <si>
    <t>-2082293877</t>
  </si>
  <si>
    <t>91</t>
  </si>
  <si>
    <t>R899003</t>
  </si>
  <si>
    <t>Dodávka a montáž SPOJKA PRO NAPOJENÍ STÁVAJÍCÍHO POTRUBÍ DN150 (TVAROVKA NEBO FLEXI SPOJKA) včetně všech souvisejících konstrukcí a prací</t>
  </si>
  <si>
    <t>-1686268525</t>
  </si>
  <si>
    <t>92</t>
  </si>
  <si>
    <t>R899004</t>
  </si>
  <si>
    <t>Dodávka a montáž SPOJKA PRO NAPOJENÍ STÁVAJÍCÍHO POTRUBÍ DN200 (TVAROVKA NEBO FLEXI SPOJKA) včetně všech souvisejících konstrukcí a prací</t>
  </si>
  <si>
    <t>-243627702</t>
  </si>
  <si>
    <t>93</t>
  </si>
  <si>
    <t>R899005</t>
  </si>
  <si>
    <t>Dodávka a montáž SPOJKA PRO NAPOJENÍ STÁVAJÍCÍHO POTRUBÍ DN300 (TVAROVKA NEBO FLEXI SPOJKA) včetně všech souvisejících konstrukcí a prací</t>
  </si>
  <si>
    <t>-475988499</t>
  </si>
  <si>
    <t>94</t>
  </si>
  <si>
    <t>R899006</t>
  </si>
  <si>
    <t>Dodávka a montáž SPOJKA PRO NAPOJENÍ STÁVAJÍCÍHO POTRUBÍ DN400 (TVAROVKA NEBO FLEXI SPOJKA) včetně všech souvisejících konstrukcí a prací</t>
  </si>
  <si>
    <t>511457806</t>
  </si>
  <si>
    <t>95</t>
  </si>
  <si>
    <t>R899007</t>
  </si>
  <si>
    <t>Rozpojení, vybourání, odvoz a likvidace potrubí stávajících přípojek včetně všech souvisejících konstrukcí a prací</t>
  </si>
  <si>
    <t>872216203</t>
  </si>
  <si>
    <t>96</t>
  </si>
  <si>
    <t>R899008</t>
  </si>
  <si>
    <t>Dodávka a montáž přepojení na stávající potrubí na stoce A5 (zaříznutí stávajícího potrubí a/nebo dodávka a montáž spojky dle přílohy D4) včetně odvozu a likvidace suti včetně všech souvisejících konstrukcí a prací</t>
  </si>
  <si>
    <t>soubor</t>
  </si>
  <si>
    <t>1063488396</t>
  </si>
  <si>
    <t>97</t>
  </si>
  <si>
    <t>R899009</t>
  </si>
  <si>
    <t>Dodávka a montáž vyrovnávacího kroužku pro pryžovou spojku pro přepojování přípojek včetně všech souvisejících konstrukcí a prací</t>
  </si>
  <si>
    <t>774041063</t>
  </si>
  <si>
    <t>Ostatní konstrukce, bourání</t>
  </si>
  <si>
    <t>98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</si>
  <si>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</si>
  <si>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</si>
  <si>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-2092106864</t>
  </si>
  <si>
    <t>https://podminky.urs.cz/item/CS_URS_2023_02/916131213</t>
  </si>
  <si>
    <t>"Rozebrání povrchu v rozsahu výkopů a rozšíření dle C4 (použit stávající materiál):" 4</t>
  </si>
  <si>
    <t>99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</si>
  <si>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</si>
  <si>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</si>
  <si>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-1983049086</t>
  </si>
  <si>
    <t>https://podminky.urs.cz/item/CS_URS_2023_02/916231213</t>
  </si>
  <si>
    <t>100</t>
  </si>
  <si>
    <t>919112111</t>
  </si>
  <si>
    <t>Řezání dilatačních spár v živičném krytu příčných nebo podélných, šířky 4 mm, hloubky do 60 mm</t>
  </si>
  <si>
    <t>1949873674</t>
  </si>
  <si>
    <t>https://podminky.urs.cz/item/CS_URS_2023_02/919112111</t>
  </si>
  <si>
    <t>"Obnovení povrchu v rozsahu výkopů dle C4 - MK živice (předpokládané množství), SO01:" 304-8</t>
  </si>
  <si>
    <t>101</t>
  </si>
  <si>
    <t>919112212</t>
  </si>
  <si>
    <t>Řezání dilatačních spár v živičném krytu vytvoření komůrky pro těsnící zálivku šířky 10 mm, hloubky 20 mm</t>
  </si>
  <si>
    <t>543615452</t>
  </si>
  <si>
    <t>https://podminky.urs.cz/item/CS_URS_2023_02/919112212</t>
  </si>
  <si>
    <t>102</t>
  </si>
  <si>
    <t>919121131</t>
  </si>
  <si>
    <t>Utěsnění dilatačních spár zálivkou za studena v cementobetonovém nebo živičném krytu včetně adhezního nátěru s těsnicím profilem pod zálivkou, pro komůrky šířky 20 mm, hloubky 30 mm</t>
  </si>
  <si>
    <t>-533899749</t>
  </si>
  <si>
    <t>https://podminky.urs.cz/item/CS_URS_2023_02/919121131</t>
  </si>
  <si>
    <t>103</t>
  </si>
  <si>
    <t>919735112</t>
  </si>
  <si>
    <t>Řezání stávajícího živičného krytu nebo podkladu hloubky přes 50 do 100 mm</t>
  </si>
  <si>
    <t>-541410935</t>
  </si>
  <si>
    <t>https://podminky.urs.cz/item/CS_URS_2023_02/919735112</t>
  </si>
  <si>
    <t>"Rozebrání povrchu v rozsahu výkopů dle C4 - MK živice (předpokládané množství), SO01:" 304-8</t>
  </si>
  <si>
    <t>104</t>
  </si>
  <si>
    <t>977151127</t>
  </si>
  <si>
    <t>Jádrové vrty diamantovými korunkami do stavebních materiálů (železobetonu, betonu, cihel, obkladů, dlažeb, kamene) průměru přes 225 do 250 mm</t>
  </si>
  <si>
    <t>-1843168968</t>
  </si>
  <si>
    <t>https://podminky.urs.cz/item/CS_URS_2023_02/977151127</t>
  </si>
  <si>
    <t>"Odvrtání potrubí pro připojení přípojky dle D8:" 0,1*(5+1)</t>
  </si>
  <si>
    <t>105</t>
  </si>
  <si>
    <t>979021112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</si>
  <si>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chodníkových</t>
  </si>
  <si>
    <t>-97348953</t>
  </si>
  <si>
    <t>https://podminky.urs.cz/item/CS_URS_2023_02/979021112</t>
  </si>
  <si>
    <t>106</t>
  </si>
  <si>
    <t>979021113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</si>
  <si>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silničních</t>
  </si>
  <si>
    <t>630929162</t>
  </si>
  <si>
    <t>https://podminky.urs.cz/item/CS_URS_2023_02/979021113</t>
  </si>
  <si>
    <t>107</t>
  </si>
  <si>
    <t>979051111</t>
  </si>
  <si>
    <t>Očištění vybouraných prvků při překopech inženýrských sítí od spojovacího materiálu s odklizením a uložením očištěných hmot a spojovacího materiálu na skládku do vzdálenosti 10 m nebo naložením na dopravní prostředek dlaždic, desek nebo tvarovek s původním vyplněním spár kamenivem těženým</t>
  </si>
  <si>
    <t>500243927</t>
  </si>
  <si>
    <t>https://podminky.urs.cz/item/CS_URS_2023_02/979051111</t>
  </si>
  <si>
    <t>"Rozebrání povrchu v rozsahu výkopů a rozšíření dle C4 - dlažba (použit stávající materiál):" 10</t>
  </si>
  <si>
    <t>997</t>
  </si>
  <si>
    <t>Přesun sutě</t>
  </si>
  <si>
    <t>108</t>
  </si>
  <si>
    <t>997221551</t>
  </si>
  <si>
    <t>Vodorovná doprava suti bez naložení, ale se složením a s hrubým urovnáním ze sypkých materiálů, na vzdálenost do 1 km</t>
  </si>
  <si>
    <t>-1781844860</t>
  </si>
  <si>
    <t>https://podminky.urs.cz/item/CS_URS_2023_02/997221551</t>
  </si>
  <si>
    <t>"Odvoz vybouraných hmot na skládku, 30 km dle D1"</t>
  </si>
  <si>
    <t>"Kamenivo, pol.: 2:" 89,162</t>
  </si>
  <si>
    <t>"Živice, pol.: 3, 4:" 42,55+72,91</t>
  </si>
  <si>
    <t>109</t>
  </si>
  <si>
    <t>997221559</t>
  </si>
  <si>
    <t>Vodorovná doprava suti bez naložení, ale se složením a s hrubým urovnáním Příplatek k ceně za každý další i započatý 1 km přes 1 km</t>
  </si>
  <si>
    <t>1729510263</t>
  </si>
  <si>
    <t>https://podminky.urs.cz/item/CS_URS_2023_02/997221559</t>
  </si>
  <si>
    <t>204,622*29 'Přepočtené koeficientem množství</t>
  </si>
  <si>
    <t>110</t>
  </si>
  <si>
    <t>997221561</t>
  </si>
  <si>
    <t>Vodorovná doprava suti bez naložení, ale se složením a s hrubým urovnáním z kusových materiálů, na vzdálenost do 1 km</t>
  </si>
  <si>
    <t>1774840288</t>
  </si>
  <si>
    <t>https://podminky.urs.cz/item/CS_URS_2023_02/997221561</t>
  </si>
  <si>
    <t>"Dlažba (pol. 1):" 2,55*0,1</t>
  </si>
  <si>
    <t>"Beton řad (pol. 33):" 13,992</t>
  </si>
  <si>
    <t>"Beton šachty (pol. 34):" 38,17</t>
  </si>
  <si>
    <t>111</t>
  </si>
  <si>
    <t>997221569</t>
  </si>
  <si>
    <t>-883963328</t>
  </si>
  <si>
    <t>https://podminky.urs.cz/item/CS_URS_2023_02/997221569</t>
  </si>
  <si>
    <t>52,417*29 'Přepočtené koeficientem množství</t>
  </si>
  <si>
    <t>112</t>
  </si>
  <si>
    <t>997221861</t>
  </si>
  <si>
    <t>Poplatek za uložení stavebního odpadu na recyklační skládce (skládkovné) z prostého betonu zatříděného do Katalogu odpadů pod kódem 17 01 01</t>
  </si>
  <si>
    <t>1785943850</t>
  </si>
  <si>
    <t>https://podminky.urs.cz/item/CS_URS_2023_02/997221861</t>
  </si>
  <si>
    <t>113</t>
  </si>
  <si>
    <t>997221862</t>
  </si>
  <si>
    <t>Poplatek za uložení stavebního odpadu na recyklační skládce (skládkovné) z armovaného betonu zatříděného do Katalogu odpadů pod kódem 17 01 01</t>
  </si>
  <si>
    <t>1180934530</t>
  </si>
  <si>
    <t>https://podminky.urs.cz/item/CS_URS_2023_02/997221862</t>
  </si>
  <si>
    <t>114</t>
  </si>
  <si>
    <t>997221873</t>
  </si>
  <si>
    <t>-526527427</t>
  </si>
  <si>
    <t>https://podminky.urs.cz/item/CS_URS_2023_02/997221873</t>
  </si>
  <si>
    <t>115</t>
  </si>
  <si>
    <t>997221875</t>
  </si>
  <si>
    <t>Poplatek za uložení stavebního odpadu na recyklační skládce (skládkovné) asfaltového bez obsahu dehtu zatříděného do Katalogu odpadů pod kódem 17 03 02</t>
  </si>
  <si>
    <t>-1730929989</t>
  </si>
  <si>
    <t>https://podminky.urs.cz/item/CS_URS_2023_02/997221875</t>
  </si>
  <si>
    <t>998</t>
  </si>
  <si>
    <t>Přesun hmot</t>
  </si>
  <si>
    <t>116</t>
  </si>
  <si>
    <t>998275101</t>
  </si>
  <si>
    <t>Přesun hmot pro trubní vedení hloubené z trub kameninových pro kanalizace v otevřeném výkopu dopravní vzdálenost do 15 m</t>
  </si>
  <si>
    <t>-703631376</t>
  </si>
  <si>
    <t>https://podminky.urs.cz/item/CS_URS_2023_02/998275101</t>
  </si>
  <si>
    <t>SO02 - Sanace šachet</t>
  </si>
  <si>
    <t xml:space="preserve">    9 - Ostatní konstrukce a práce, bourání</t>
  </si>
  <si>
    <t>1183608844</t>
  </si>
  <si>
    <t>"Rozebrání povrchu v rozsahu výkopů a rozšíření dle C4 - MK živice (ACO), SO02:" (2*2)</t>
  </si>
  <si>
    <t>1627712081</t>
  </si>
  <si>
    <t>"Rozebrání povrchu v rozsahu výkopů a rozšíření dle C4 - MK živice (ACP), SO02:" (2*2)</t>
  </si>
  <si>
    <t>-1055354220</t>
  </si>
  <si>
    <t>"Přečerpání odpadních vod při provádění prací, předpokládané množství:" 5*8*2</t>
  </si>
  <si>
    <t>157430934</t>
  </si>
  <si>
    <t>"Přečerpání odpadních vod při provádění prací, předpokládané množství:" 5*2</t>
  </si>
  <si>
    <t>371071847</t>
  </si>
  <si>
    <t>"Sejmutí ornice v rozsahu výkopů a zařízení staveniště dle C4, SO02:" (3*2*2)</t>
  </si>
  <si>
    <t>133251101</t>
  </si>
  <si>
    <t>Hloubení nezapažených šachet strojně v hornině třídy těžitelnosti I skupiny 3 do 20 m3</t>
  </si>
  <si>
    <t>-1960116168</t>
  </si>
  <si>
    <t>https://podminky.urs.cz/item/CS_URS_2023_02/133251101</t>
  </si>
  <si>
    <t>"Hloubení šachty pro obnovu šachty Š514:" 2*2*2</t>
  </si>
  <si>
    <t>"Odečet kubatury vytlačené šachtou:" -PI*0,55*0,55*1,5</t>
  </si>
  <si>
    <t>151101201</t>
  </si>
  <si>
    <t>Zřízení pažení stěn výkopu bez rozepření nebo vzepření příložné, hloubky do 4 m</t>
  </si>
  <si>
    <t>1778171255</t>
  </si>
  <si>
    <t>https://podminky.urs.cz/item/CS_URS_2023_02/151101201</t>
  </si>
  <si>
    <t>"Hloubení šachty pro obnovu šachty Š514:" 4*2*2</t>
  </si>
  <si>
    <t>151101211</t>
  </si>
  <si>
    <t>Odstranění pažení stěn výkopu bez rozepření nebo vzepření s uložením pažin na vzdálenost do 3 m od okraje výkopu příložné, hloubky do 4 m</t>
  </si>
  <si>
    <t>938587875</t>
  </si>
  <si>
    <t>https://podminky.urs.cz/item/CS_URS_2023_02/151101211</t>
  </si>
  <si>
    <t>151101301</t>
  </si>
  <si>
    <t>Zřízení rozepření zapažených stěn výkopů s potřebným přepažováním při pažení příložném, hloubky do 4 m</t>
  </si>
  <si>
    <t>-373541837</t>
  </si>
  <si>
    <t>https://podminky.urs.cz/item/CS_URS_2023_02/151101301</t>
  </si>
  <si>
    <t>151101311</t>
  </si>
  <si>
    <t>Odstranění rozepření stěn výkopů s uložením materiálu na vzdálenost do 3 m od okraje výkopu pažení příložného, hloubky do 4 m</t>
  </si>
  <si>
    <t>-816213973</t>
  </si>
  <si>
    <t>https://podminky.urs.cz/item/CS_URS_2023_02/151101311</t>
  </si>
  <si>
    <t>1546153014</t>
  </si>
  <si>
    <t>"Bourání stávajících šachet:" (1*PI*0,75*0,75*2,5)-(1*PI*0,6*0,6*2,5)</t>
  </si>
  <si>
    <t>-1716351812</t>
  </si>
  <si>
    <t>"Zásypy zpětně použitou vhodnou zeminou:" 6,575</t>
  </si>
  <si>
    <t>"Zásyp vykopaným kamenivem:" 0</t>
  </si>
  <si>
    <t>-577032814</t>
  </si>
  <si>
    <t>-978328773</t>
  </si>
  <si>
    <t>1022359618</t>
  </si>
  <si>
    <t>562777744</t>
  </si>
  <si>
    <t>-1082993533</t>
  </si>
  <si>
    <t>"Přepojení potrubí šachty Š514:" 4*0,45*1*1,4</t>
  </si>
  <si>
    <t>-2022960682</t>
  </si>
  <si>
    <t>2,52*2 'Přepočtené koeficientem množství</t>
  </si>
  <si>
    <t>-686791291</t>
  </si>
  <si>
    <t>"Úprava travnatých ploch dle C4, SO02:" 20</t>
  </si>
  <si>
    <t>-272968052</t>
  </si>
  <si>
    <t>-1624954604</t>
  </si>
  <si>
    <t>-1142032594</t>
  </si>
  <si>
    <t>32*0,02 'Přepočtené koeficientem množství</t>
  </si>
  <si>
    <t>1357380255</t>
  </si>
  <si>
    <t>267539005</t>
  </si>
  <si>
    <t>"Přepojení potrubí šachty Š514:" 4*0,15*1*1,4</t>
  </si>
  <si>
    <t>-140554265</t>
  </si>
  <si>
    <t>"Dle výpisu šachet D6 TBW.Q1 63/6:" 1</t>
  </si>
  <si>
    <t>"Nahrazení vybouraných poklopů, předpokládaný použitý materiál:" 3</t>
  </si>
  <si>
    <t>245347175</t>
  </si>
  <si>
    <t>1067941887</t>
  </si>
  <si>
    <t>"Lože šachet typických DN 1000 dle výpisu šachet (vzorové výkresy) D7:" (1)*1,5*1,5*0,1</t>
  </si>
  <si>
    <t>-1347907876</t>
  </si>
  <si>
    <t>"Lože šachet typických DN 1000 dle výpisu šachet (vzorové výkresy) D7:" (1)*4*1,5*0,1*1,1</t>
  </si>
  <si>
    <t>-950449947</t>
  </si>
  <si>
    <t>"Obnovení povrchu v rozsahu výkopů a rozšíření dle C4 - MK živice (ACP), SO02:" (2*2)</t>
  </si>
  <si>
    <t>-67711930</t>
  </si>
  <si>
    <t>-64804802</t>
  </si>
  <si>
    <t>"Obnovení povrchu v rozsahu výkopů a rozšíření dle C4 - MK živice (ACO), SO02:" (2*2)</t>
  </si>
  <si>
    <t>-334495735</t>
  </si>
  <si>
    <t>"Dle výpisu šachet D6 dle přesné specifikace:" 1</t>
  </si>
  <si>
    <t>R592008</t>
  </si>
  <si>
    <t>dno betonové šachty TBZ-Q.1 100/665 KOM tl.25cm</t>
  </si>
  <si>
    <t>1870271210</t>
  </si>
  <si>
    <t>1349906976</t>
  </si>
  <si>
    <t>"Dle výpisu šachet D6 TBS-Q.1 100/25 (se stupadly):" 1</t>
  </si>
  <si>
    <t>-695935239</t>
  </si>
  <si>
    <t>894410302</t>
  </si>
  <si>
    <t>Osazení betonových dílců šachet kanalizačních deska zákrytová DN 1000</t>
  </si>
  <si>
    <t>-563312460</t>
  </si>
  <si>
    <t>https://podminky.urs.cz/item/CS_URS_2023_02/894410302</t>
  </si>
  <si>
    <t>"Dle výpisu šachet D6 TZK-Q.1 100-63/17:" 1</t>
  </si>
  <si>
    <t>59224315</t>
  </si>
  <si>
    <t>deska betonová zákrytová pro kruhové šachty 100/62,5x16,5cm</t>
  </si>
  <si>
    <t>1789689673</t>
  </si>
  <si>
    <t>1810349612</t>
  </si>
  <si>
    <t>"Dle výpisu šachet D6:" 2</t>
  </si>
  <si>
    <t>1857674144</t>
  </si>
  <si>
    <t>"Demontáž poklopů stávajících šachet, včetně zohlednění odvozu a výkupu suroviny:" 1+3</t>
  </si>
  <si>
    <t>-1040748853</t>
  </si>
  <si>
    <t>"Dle výpisu šachet specifikace dle D6:" 1</t>
  </si>
  <si>
    <t>"Výměna poklopu v šachtě Š515 dle D1:" 1</t>
  </si>
  <si>
    <t>"Výměna poklopu v šachtě Š516 dle D1:" 1</t>
  </si>
  <si>
    <t>-922264848</t>
  </si>
  <si>
    <t>1028635930</t>
  </si>
  <si>
    <t>"Výměna poklopu v šachtě Š522 dle D1:" 1</t>
  </si>
  <si>
    <t>1647324758</t>
  </si>
  <si>
    <t>899501411</t>
  </si>
  <si>
    <t>Stupadla do šachet a drobných objektů ocelová s PE povlakem vidlicová s vysekáním otvoru v betonu</t>
  </si>
  <si>
    <t>-1688700205</t>
  </si>
  <si>
    <t>https://podminky.urs.cz/item/CS_URS_2023_02/899501411</t>
  </si>
  <si>
    <t>"Výměna stupadel v šachtě Š47 dle D1:" 3</t>
  </si>
  <si>
    <t>"Výměna stupadel v šachtě Š515 dle D1:" 5</t>
  </si>
  <si>
    <t>"Výměna stupadel v šachtě Š516 dle D1:" 5</t>
  </si>
  <si>
    <t>"Výměna stupadel v šachtě Š522 dle D1:" 6</t>
  </si>
  <si>
    <t>R899010</t>
  </si>
  <si>
    <t>Dodávka a montáž přepojení šachty Š514 dle D6 (půdorys a řez s popisem způsobu přepojení stoky a přípojek) včetně všech souvisejících konstrukcí a prací</t>
  </si>
  <si>
    <t>-1480576144</t>
  </si>
  <si>
    <t xml:space="preserve">Poznámka k položce:_x000d_
Šachta Š514 dle D1: _x000d_
Bude provedena kompletní výměna šachty. Stávající šachta bude vybourána, nová šachta _x000d_
bude uložena na podkladním betonu. Sestava prvků šachty viz. příloha č. D.6. V rámci _x000d_
opravy šachty bude zrušen odtok staré přípojky DN 500 - ve výkopu bude provedeno _x000d_
odřezání betonového potrubí DN 500 za stěnou šachty a zabetonování konce potrubí _x000d_
betonem C12/15. Přítok staré přípojky z betonových trub DN 500, jejíž funkčnost je nejasná, _x000d_
bude zaříznut před stěnou šachty a nově dopojen potrubím z PVC 200 vloženým do vrchlíku _x000d_
stávající trouby BT DN 500 a zaústěným do nového šachtového dna. V konci potrubí BT DN_x000d_
500 bude potrubí PVC 200 zatěsněno obetonováním. Stávající potrubí stoky A5 z betonu DN _x000d_
500 na odtoku a betonu DN 400 na přítoku bude zaříznuto cca 400 mm za stěnou šachty. _x000d_
Dopojení na stávající potrubí bude provedeno pomocí PVC potrubí DN 500 (resp. DN 400), _x000d_
spoj mezi novým a stávajícím potrubím bude proveden vodotěsně pomocí flexibilní _x000d_
kanalizační spojky se stahovacími pásky. Z důvodu zamezení sedání doporučuji spoj _x000d_
obetonovat betonem C12/15. </t>
  </si>
  <si>
    <t>R899011</t>
  </si>
  <si>
    <t>Dodávka a montáž zatěsnění odtoku ze šachet a zajištění zadržení veškerých odstraněných nečistot v šachtě a jejich vyjmutí z kanalizace včetně všech souvisejících konstrukcí a prací</t>
  </si>
  <si>
    <t>-2036557790</t>
  </si>
  <si>
    <t>Ostatní konstrukce a práce, bourání</t>
  </si>
  <si>
    <t>-834039752</t>
  </si>
  <si>
    <t>"Obnovení povrchu v rozsahu výkopů dle C4 - MK živice (předpokládané množství), SO02:" 8</t>
  </si>
  <si>
    <t>-1830027170</t>
  </si>
  <si>
    <t>-586498862</t>
  </si>
  <si>
    <t>-1344910386</t>
  </si>
  <si>
    <t>"Rozebrání povrchu v rozsahu výkopů dle C4 - MK živice (předpokládané množství), SO02:" 8</t>
  </si>
  <si>
    <t>985112111</t>
  </si>
  <si>
    <t>Odsekání degradovaného betonu stěn, tloušťky do 10 mm</t>
  </si>
  <si>
    <t>-1097946390</t>
  </si>
  <si>
    <t>https://podminky.urs.cz/item/CS_URS_2023_02/985112111</t>
  </si>
  <si>
    <t>"Sanace šachet dle D1:" 4*PI*1*2,5</t>
  </si>
  <si>
    <t>985112131</t>
  </si>
  <si>
    <t>Odsekání degradovaného betonu rubu kleneb a podlah, tloušťky do 10 mm</t>
  </si>
  <si>
    <t>612826561</t>
  </si>
  <si>
    <t>https://podminky.urs.cz/item/CS_URS_2023_02/985112131</t>
  </si>
  <si>
    <t>"Sanace šachet dle D1:" 4*PI*0,5*0,5</t>
  </si>
  <si>
    <t>985112192</t>
  </si>
  <si>
    <t>Odsekání degradovaného betonu Příplatek k cenám za práci ve stísněném prostoru</t>
  </si>
  <si>
    <t>266874790</t>
  </si>
  <si>
    <t>https://podminky.urs.cz/item/CS_URS_2023_02/985112192</t>
  </si>
  <si>
    <t>985121122</t>
  </si>
  <si>
    <t>Tryskání degradovaného betonu stěn, rubu kleneb a podlah vodou pod tlakem přes 300 do 1 250 barů</t>
  </si>
  <si>
    <t>-292527582</t>
  </si>
  <si>
    <t>https://podminky.urs.cz/item/CS_URS_2023_02/985121122</t>
  </si>
  <si>
    <t>985121911</t>
  </si>
  <si>
    <t>Tryskání degradovaného betonu Příplatek k cenám za práci ve stísněném prostoru</t>
  </si>
  <si>
    <t>1199286341</t>
  </si>
  <si>
    <t>https://podminky.urs.cz/item/CS_URS_2023_02/985121911</t>
  </si>
  <si>
    <t>985131311</t>
  </si>
  <si>
    <t>Očištění ploch stěn, rubu kleneb a podlah ruční dočištění ocelovými kartáči</t>
  </si>
  <si>
    <t>-272940278</t>
  </si>
  <si>
    <t>https://podminky.urs.cz/item/CS_URS_2023_02/985131311</t>
  </si>
  <si>
    <t>985139111</t>
  </si>
  <si>
    <t>Očištění ploch Příplatek k cenám za práci ve stísněném prostoru</t>
  </si>
  <si>
    <t>397475480</t>
  </si>
  <si>
    <t>https://podminky.urs.cz/item/CS_URS_2023_02/985139111</t>
  </si>
  <si>
    <t>985311111</t>
  </si>
  <si>
    <t>Reprofilace betonu sanačními maltami na cementové bázi ručně stěn, tloušťky do 10 mm</t>
  </si>
  <si>
    <t>-1702888628</t>
  </si>
  <si>
    <t>https://podminky.urs.cz/item/CS_URS_2023_02/985311111</t>
  </si>
  <si>
    <t>985311311</t>
  </si>
  <si>
    <t>Reprofilace betonu sanačními maltami na cementové bázi ručně rubu kleneb a podlah, tloušťky do 10 mm</t>
  </si>
  <si>
    <t>1989908508</t>
  </si>
  <si>
    <t>https://podminky.urs.cz/item/CS_URS_2023_02/985311311</t>
  </si>
  <si>
    <t>985311911</t>
  </si>
  <si>
    <t>Reprofilace betonu sanačními maltami na cementové bázi ručně Příplatek k cenám za práci ve stísněném prostoru</t>
  </si>
  <si>
    <t>949019337</t>
  </si>
  <si>
    <t>https://podminky.urs.cz/item/CS_URS_2023_02/985311911</t>
  </si>
  <si>
    <t>985321111</t>
  </si>
  <si>
    <t>Ochranný nátěr betonářské výztuže 1 vrstva tloušťky 1 mm na cementové bázi stěn, líce kleneb a podhledů</t>
  </si>
  <si>
    <t>1799497984</t>
  </si>
  <si>
    <t>https://podminky.urs.cz/item/CS_URS_2023_02/985321111</t>
  </si>
  <si>
    <t>"Sanace šachet dle D1:" 4*PI*1*2,5*0,1</t>
  </si>
  <si>
    <t>985321112</t>
  </si>
  <si>
    <t>Ochranný nátěr betonářské výztuže 1 vrstva tloušťky 1 mm na cementové bázi rubu kleneb a podlah</t>
  </si>
  <si>
    <t>-219314999</t>
  </si>
  <si>
    <t>https://podminky.urs.cz/item/CS_URS_2023_02/985321112</t>
  </si>
  <si>
    <t>"Sanace šachet dle D1:" 4*PI*0,5*0,5*0,1</t>
  </si>
  <si>
    <t>985321911</t>
  </si>
  <si>
    <t>Ochranný nátěr betonářské výztuže Příplatek k cenám za práci ve stísněném prostoru</t>
  </si>
  <si>
    <t>-1692337036</t>
  </si>
  <si>
    <t>https://podminky.urs.cz/item/CS_URS_2023_02/985321911</t>
  </si>
  <si>
    <t>985323112</t>
  </si>
  <si>
    <t>Spojovací můstek reprofilovaného betonu na cementové bázi, tloušťky 2 mm</t>
  </si>
  <si>
    <t>-475536251</t>
  </si>
  <si>
    <t>https://podminky.urs.cz/item/CS_URS_2023_02/985323112</t>
  </si>
  <si>
    <t>985323911</t>
  </si>
  <si>
    <t>Spojovací můstek reprofilovaného betonu Příplatek k cenám za práci ve stísněném prostoru</t>
  </si>
  <si>
    <t>415677640</t>
  </si>
  <si>
    <t>https://podminky.urs.cz/item/CS_URS_2023_02/985323911</t>
  </si>
  <si>
    <t>997013211</t>
  </si>
  <si>
    <t>Vnitrostaveništní doprava suti a vybouraných hmot vodorovně do 50 m svisle ručně pro budovy a haly výšky do 6 m</t>
  </si>
  <si>
    <t>-288487862</t>
  </si>
  <si>
    <t>https://podminky.urs.cz/item/CS_URS_2023_02/997013211</t>
  </si>
  <si>
    <t>"Odpady sanace šachet (položky oddílu 9):" 3,179</t>
  </si>
  <si>
    <t>997013501</t>
  </si>
  <si>
    <t>Odvoz suti a vybouraných hmot na skládku nebo meziskládku se složením, na vzdálenost do 1 km</t>
  </si>
  <si>
    <t>-944328335</t>
  </si>
  <si>
    <t>https://podminky.urs.cz/item/CS_URS_2023_02/997013501</t>
  </si>
  <si>
    <t>997013509</t>
  </si>
  <si>
    <t>Odvoz suti a vybouraných hmot na skládku nebo meziskládku se složením, na vzdálenost Příplatek k ceně za každý další i započatý 1 km přes 1 km</t>
  </si>
  <si>
    <t>612931116</t>
  </si>
  <si>
    <t>https://podminky.urs.cz/item/CS_URS_2023_02/997013509</t>
  </si>
  <si>
    <t>3,179*29 'Přepočtené koeficientem množství</t>
  </si>
  <si>
    <t>997013843</t>
  </si>
  <si>
    <t>Poplatek za uložení stavebního odpadu na skládce (skládkovné) odpadního materiálu po otryskávání s obsahem nebezpečných látek zatříděného do katalogu odpadů pod kódem 12 01 16</t>
  </si>
  <si>
    <t>-283773931</t>
  </si>
  <si>
    <t>https://podminky.urs.cz/item/CS_URS_2023_02/997013843</t>
  </si>
  <si>
    <t>-548131461</t>
  </si>
  <si>
    <t>"Živice, pol.: 1+2:" 2,825+2,775</t>
  </si>
  <si>
    <t>-816878282</t>
  </si>
  <si>
    <t>5,6*29 'Přepočtené koeficientem množství</t>
  </si>
  <si>
    <t>-1985043041</t>
  </si>
  <si>
    <t>1767015879</t>
  </si>
  <si>
    <t>SO90 - Vedlejší a ostatní náklady</t>
  </si>
  <si>
    <t>OST,VRN - Ostatní náklady a vedlejší rozpočtové náklady</t>
  </si>
  <si>
    <t>OST,VRN</t>
  </si>
  <si>
    <t>Ostatní náklady a vedlejší rozpočtové náklady</t>
  </si>
  <si>
    <t>900001</t>
  </si>
  <si>
    <t>Vybudování zařízení staveniště, včetně vybudování a zabezpečení deponií a mezideponií a staveništního zázemí</t>
  </si>
  <si>
    <t>-412897571</t>
  </si>
  <si>
    <t>900002</t>
  </si>
  <si>
    <t>Provoz zařízení staveniště</t>
  </si>
  <si>
    <t>1690583340</t>
  </si>
  <si>
    <t>900003</t>
  </si>
  <si>
    <t>Odstranění zařízení staveniště včetně uvedení ploch deponií a mezideponií do původního stavu</t>
  </si>
  <si>
    <t>-1476000275</t>
  </si>
  <si>
    <t>900004</t>
  </si>
  <si>
    <t>Předání a převzetí zařízení staveniště</t>
  </si>
  <si>
    <t>1789960123</t>
  </si>
  <si>
    <t>900005</t>
  </si>
  <si>
    <t>Zhotovení dokumentace skutečného provedení stavby</t>
  </si>
  <si>
    <t>954220072</t>
  </si>
  <si>
    <t>900006</t>
  </si>
  <si>
    <t>Geodetické zaměření skutečného provedení stavby</t>
  </si>
  <si>
    <t>-567579182</t>
  </si>
  <si>
    <t>900007</t>
  </si>
  <si>
    <t>Vytýčení jednotlivých částí stavby akreditovaným geodetem</t>
  </si>
  <si>
    <t>1617256879</t>
  </si>
  <si>
    <t>900008</t>
  </si>
  <si>
    <t>Zaměření a vytýčení stávajících inženýrských sítí</t>
  </si>
  <si>
    <t>1155009301</t>
  </si>
  <si>
    <t>900009</t>
  </si>
  <si>
    <t>Provedení kamerové zkoušky a předání protokolu o kamerové zkoušce</t>
  </si>
  <si>
    <t>1518793518</t>
  </si>
  <si>
    <t>900010</t>
  </si>
  <si>
    <t>Komplexní zkoušky, průzkumy, revize a odběry vzorků předepsané projektovou dokumentací včetně prokázání kvality díla, včetně testu zeminy pro uskladnění, zkoušky zhutnění zásypů v komunikacích</t>
  </si>
  <si>
    <t>-1698200588</t>
  </si>
  <si>
    <t>900011</t>
  </si>
  <si>
    <t>Dočasná dopravní opatření a provozní vlivy, instalace, údržba a rozebrání přechodného dopravního značení, obnova vodorovného značení</t>
  </si>
  <si>
    <t>501951787</t>
  </si>
  <si>
    <t>900012</t>
  </si>
  <si>
    <t>Užívání veřejných prostranství a ploch, poplatky spojené se záborem komunikací místních a komunikací II a III třídy, či tříd vyšších</t>
  </si>
  <si>
    <t>572658926</t>
  </si>
  <si>
    <t>900015</t>
  </si>
  <si>
    <t>Převzetí a předání díla, úklid staveniště, kolaudační řízení</t>
  </si>
  <si>
    <t>843172152</t>
  </si>
  <si>
    <t>900016</t>
  </si>
  <si>
    <t>Kompletační a koordinační a inženýrská činnost</t>
  </si>
  <si>
    <t>-940211626</t>
  </si>
  <si>
    <t>900019</t>
  </si>
  <si>
    <t>Pasportizace okolních objektů včetně pořízení fotodokumentace</t>
  </si>
  <si>
    <t>-1111866733</t>
  </si>
  <si>
    <t>900023</t>
  </si>
  <si>
    <t xml:space="preserve">Náklady vzniklé v souvislosti s realizací stavby, uvedení dotčených ploch do původního stavu, průběžné a finální čištění komunikací </t>
  </si>
  <si>
    <t>-302725876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</si>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</sst>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9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right" vertical="center"/>
    </xf>
    <xf numFmtId="0" fontId="23" fillId="5" borderId="9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5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5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166" fontId="30" fillId="0" borderId="21" xfId="0" applyNumberFormat="1" applyFont="1" applyBorder="1" applyAlignment="1">
      <alignment vertical="center"/>
    </xf>
    <xf numFmtId="4" fontId="30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3" xfId="0" applyNumberFormat="1" applyFont="1" applyBorder="1" applyAlignment="1"/>
    <xf numFmtId="166" fontId="33" fillId="0" borderId="14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3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24" fillId="3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6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23" xfId="0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167" fontId="39" fillId="0" borderId="23" xfId="0" applyNumberFormat="1" applyFont="1" applyBorder="1" applyAlignment="1" applyProtection="1">
      <alignment vertical="center"/>
      <protection locked="0"/>
    </xf>
    <xf numFmtId="4" fontId="39" fillId="3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0" fontId="40" fillId="0" borderId="4" xfId="0" applyFont="1" applyBorder="1" applyAlignment="1">
      <alignment vertical="center"/>
    </xf>
    <xf numFmtId="0" fontId="39" fillId="3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4" fillId="3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>
      <alignment horizontal="center" vertical="center"/>
    </xf>
    <xf numFmtId="166" fontId="24" fillId="0" borderId="21" xfId="0" applyNumberFormat="1" applyFont="1" applyBorder="1" applyAlignment="1">
      <alignment vertical="center"/>
    </xf>
    <xf numFmtId="166" fontId="24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06121" TargetMode="External" /><Relationship Id="rId2" Type="http://schemas.openxmlformats.org/officeDocument/2006/relationships/hyperlink" Target="https://podminky.urs.cz/item/CS_URS_2023_02/113107523" TargetMode="External" /><Relationship Id="rId3" Type="http://schemas.openxmlformats.org/officeDocument/2006/relationships/hyperlink" Target="https://podminky.urs.cz/item/CS_URS_2023_02/113154123" TargetMode="External" /><Relationship Id="rId4" Type="http://schemas.openxmlformats.org/officeDocument/2006/relationships/hyperlink" Target="https://podminky.urs.cz/item/CS_URS_2023_02/113154124" TargetMode="External" /><Relationship Id="rId5" Type="http://schemas.openxmlformats.org/officeDocument/2006/relationships/hyperlink" Target="https://podminky.urs.cz/item/CS_URS_2023_02/113202111" TargetMode="External" /><Relationship Id="rId6" Type="http://schemas.openxmlformats.org/officeDocument/2006/relationships/hyperlink" Target="https://podminky.urs.cz/item/CS_URS_2023_02/115101201" TargetMode="External" /><Relationship Id="rId7" Type="http://schemas.openxmlformats.org/officeDocument/2006/relationships/hyperlink" Target="https://podminky.urs.cz/item/CS_URS_2023_02/115101301" TargetMode="External" /><Relationship Id="rId8" Type="http://schemas.openxmlformats.org/officeDocument/2006/relationships/hyperlink" Target="https://podminky.urs.cz/item/CS_URS_2023_02/119001405" TargetMode="External" /><Relationship Id="rId9" Type="http://schemas.openxmlformats.org/officeDocument/2006/relationships/hyperlink" Target="https://podminky.urs.cz/item/CS_URS_2023_02/119001421" TargetMode="External" /><Relationship Id="rId10" Type="http://schemas.openxmlformats.org/officeDocument/2006/relationships/hyperlink" Target="https://podminky.urs.cz/item/CS_URS_2023_02/121151103" TargetMode="External" /><Relationship Id="rId11" Type="http://schemas.openxmlformats.org/officeDocument/2006/relationships/hyperlink" Target="https://podminky.urs.cz/item/CS_URS_2023_02/132254205" TargetMode="External" /><Relationship Id="rId12" Type="http://schemas.openxmlformats.org/officeDocument/2006/relationships/hyperlink" Target="https://podminky.urs.cz/item/CS_URS_2023_02/139001101" TargetMode="External" /><Relationship Id="rId13" Type="http://schemas.openxmlformats.org/officeDocument/2006/relationships/hyperlink" Target="https://podminky.urs.cz/item/CS_URS_2023_02/151811131" TargetMode="External" /><Relationship Id="rId14" Type="http://schemas.openxmlformats.org/officeDocument/2006/relationships/hyperlink" Target="https://podminky.urs.cz/item/CS_URS_2023_02/151811132" TargetMode="External" /><Relationship Id="rId15" Type="http://schemas.openxmlformats.org/officeDocument/2006/relationships/hyperlink" Target="https://podminky.urs.cz/item/CS_URS_2023_02/151811231" TargetMode="External" /><Relationship Id="rId16" Type="http://schemas.openxmlformats.org/officeDocument/2006/relationships/hyperlink" Target="https://podminky.urs.cz/item/CS_URS_2023_02/151811232" TargetMode="External" /><Relationship Id="rId17" Type="http://schemas.openxmlformats.org/officeDocument/2006/relationships/hyperlink" Target="https://podminky.urs.cz/item/CS_URS_2023_02/161151113" TargetMode="External" /><Relationship Id="rId18" Type="http://schemas.openxmlformats.org/officeDocument/2006/relationships/hyperlink" Target="https://podminky.urs.cz/item/CS_URS_2023_02/162251102" TargetMode="External" /><Relationship Id="rId19" Type="http://schemas.openxmlformats.org/officeDocument/2006/relationships/hyperlink" Target="https://podminky.urs.cz/item/CS_URS_2023_02/162751117" TargetMode="External" /><Relationship Id="rId20" Type="http://schemas.openxmlformats.org/officeDocument/2006/relationships/hyperlink" Target="https://podminky.urs.cz/item/CS_URS_2023_02/162751119" TargetMode="External" /><Relationship Id="rId21" Type="http://schemas.openxmlformats.org/officeDocument/2006/relationships/hyperlink" Target="https://podminky.urs.cz/item/CS_URS_2023_02/167151102" TargetMode="External" /><Relationship Id="rId22" Type="http://schemas.openxmlformats.org/officeDocument/2006/relationships/hyperlink" Target="https://podminky.urs.cz/item/CS_URS_2023_02/167151111" TargetMode="External" /><Relationship Id="rId23" Type="http://schemas.openxmlformats.org/officeDocument/2006/relationships/hyperlink" Target="https://podminky.urs.cz/item/CS_URS_2023_02/171201231" TargetMode="External" /><Relationship Id="rId24" Type="http://schemas.openxmlformats.org/officeDocument/2006/relationships/hyperlink" Target="https://podminky.urs.cz/item/CS_URS_2023_02/171251201" TargetMode="External" /><Relationship Id="rId25" Type="http://schemas.openxmlformats.org/officeDocument/2006/relationships/hyperlink" Target="https://podminky.urs.cz/item/CS_URS_2023_02/174101101" TargetMode="External" /><Relationship Id="rId26" Type="http://schemas.openxmlformats.org/officeDocument/2006/relationships/hyperlink" Target="https://podminky.urs.cz/item/CS_URS_2023_02/174101101" TargetMode="External" /><Relationship Id="rId27" Type="http://schemas.openxmlformats.org/officeDocument/2006/relationships/hyperlink" Target="https://podminky.urs.cz/item/CS_URS_2023_02/174101101" TargetMode="External" /><Relationship Id="rId28" Type="http://schemas.openxmlformats.org/officeDocument/2006/relationships/hyperlink" Target="https://podminky.urs.cz/item/CS_URS_2023_02/175151101" TargetMode="External" /><Relationship Id="rId29" Type="http://schemas.openxmlformats.org/officeDocument/2006/relationships/hyperlink" Target="https://podminky.urs.cz/item/CS_URS_2023_02/181111121" TargetMode="External" /><Relationship Id="rId30" Type="http://schemas.openxmlformats.org/officeDocument/2006/relationships/hyperlink" Target="https://podminky.urs.cz/item/CS_URS_2023_02/181351003" TargetMode="External" /><Relationship Id="rId31" Type="http://schemas.openxmlformats.org/officeDocument/2006/relationships/hyperlink" Target="https://podminky.urs.cz/item/CS_URS_2023_02/181451121" TargetMode="External" /><Relationship Id="rId32" Type="http://schemas.openxmlformats.org/officeDocument/2006/relationships/hyperlink" Target="https://podminky.urs.cz/item/CS_URS_2023_02/358315114" TargetMode="External" /><Relationship Id="rId33" Type="http://schemas.openxmlformats.org/officeDocument/2006/relationships/hyperlink" Target="https://podminky.urs.cz/item/CS_URS_2023_02/358325114" TargetMode="External" /><Relationship Id="rId34" Type="http://schemas.openxmlformats.org/officeDocument/2006/relationships/hyperlink" Target="https://podminky.urs.cz/item/CS_URS_2023_02/451541111" TargetMode="External" /><Relationship Id="rId35" Type="http://schemas.openxmlformats.org/officeDocument/2006/relationships/hyperlink" Target="https://podminky.urs.cz/item/CS_URS_2023_02/452112111" TargetMode="External" /><Relationship Id="rId36" Type="http://schemas.openxmlformats.org/officeDocument/2006/relationships/hyperlink" Target="https://podminky.urs.cz/item/CS_URS_2023_02/452112122" TargetMode="External" /><Relationship Id="rId37" Type="http://schemas.openxmlformats.org/officeDocument/2006/relationships/hyperlink" Target="https://podminky.urs.cz/item/CS_URS_2023_02/452311131" TargetMode="External" /><Relationship Id="rId38" Type="http://schemas.openxmlformats.org/officeDocument/2006/relationships/hyperlink" Target="https://podminky.urs.cz/item/CS_URS_2023_02/452312131" TargetMode="External" /><Relationship Id="rId39" Type="http://schemas.openxmlformats.org/officeDocument/2006/relationships/hyperlink" Target="https://podminky.urs.cz/item/CS_URS_2023_02/452351101" TargetMode="External" /><Relationship Id="rId40" Type="http://schemas.openxmlformats.org/officeDocument/2006/relationships/hyperlink" Target="https://podminky.urs.cz/item/CS_URS_2023_02/564851011" TargetMode="External" /><Relationship Id="rId41" Type="http://schemas.openxmlformats.org/officeDocument/2006/relationships/hyperlink" Target="https://podminky.urs.cz/item/CS_URS_2023_02/564861011" TargetMode="External" /><Relationship Id="rId42" Type="http://schemas.openxmlformats.org/officeDocument/2006/relationships/hyperlink" Target="https://podminky.urs.cz/item/CS_URS_2023_02/565145101" TargetMode="External" /><Relationship Id="rId43" Type="http://schemas.openxmlformats.org/officeDocument/2006/relationships/hyperlink" Target="https://podminky.urs.cz/item/CS_URS_2023_02/573211109" TargetMode="External" /><Relationship Id="rId44" Type="http://schemas.openxmlformats.org/officeDocument/2006/relationships/hyperlink" Target="https://podminky.urs.cz/item/CS_URS_2023_02/577134111" TargetMode="External" /><Relationship Id="rId45" Type="http://schemas.openxmlformats.org/officeDocument/2006/relationships/hyperlink" Target="https://podminky.urs.cz/item/CS_URS_2023_02/596811120" TargetMode="External" /><Relationship Id="rId46" Type="http://schemas.openxmlformats.org/officeDocument/2006/relationships/hyperlink" Target="https://podminky.urs.cz/item/CS_URS_2023_02/831372121" TargetMode="External" /><Relationship Id="rId47" Type="http://schemas.openxmlformats.org/officeDocument/2006/relationships/hyperlink" Target="https://podminky.urs.cz/item/CS_URS_2023_02/831392121" TargetMode="External" /><Relationship Id="rId48" Type="http://schemas.openxmlformats.org/officeDocument/2006/relationships/hyperlink" Target="https://podminky.urs.cz/item/CS_URS_2023_02/871315241" TargetMode="External" /><Relationship Id="rId49" Type="http://schemas.openxmlformats.org/officeDocument/2006/relationships/hyperlink" Target="https://podminky.urs.cz/item/CS_URS_2023_02/871355241" TargetMode="External" /><Relationship Id="rId50" Type="http://schemas.openxmlformats.org/officeDocument/2006/relationships/hyperlink" Target="https://podminky.urs.cz/item/CS_URS_2023_02/871375241" TargetMode="External" /><Relationship Id="rId51" Type="http://schemas.openxmlformats.org/officeDocument/2006/relationships/hyperlink" Target="https://podminky.urs.cz/item/CS_URS_2023_02/871395241" TargetMode="External" /><Relationship Id="rId52" Type="http://schemas.openxmlformats.org/officeDocument/2006/relationships/hyperlink" Target="https://podminky.urs.cz/item/CS_URS_2023_02/877310310" TargetMode="External" /><Relationship Id="rId53" Type="http://schemas.openxmlformats.org/officeDocument/2006/relationships/hyperlink" Target="https://podminky.urs.cz/item/CS_URS_2023_02/877350310" TargetMode="External" /><Relationship Id="rId54" Type="http://schemas.openxmlformats.org/officeDocument/2006/relationships/hyperlink" Target="https://podminky.urs.cz/item/CS_URS_2023_02/894410102" TargetMode="External" /><Relationship Id="rId55" Type="http://schemas.openxmlformats.org/officeDocument/2006/relationships/hyperlink" Target="https://podminky.urs.cz/item/CS_URS_2023_02/894410211" TargetMode="External" /><Relationship Id="rId56" Type="http://schemas.openxmlformats.org/officeDocument/2006/relationships/hyperlink" Target="https://podminky.urs.cz/item/CS_URS_2023_02/894410212" TargetMode="External" /><Relationship Id="rId57" Type="http://schemas.openxmlformats.org/officeDocument/2006/relationships/hyperlink" Target="https://podminky.urs.cz/item/CS_URS_2023_02/894410213" TargetMode="External" /><Relationship Id="rId58" Type="http://schemas.openxmlformats.org/officeDocument/2006/relationships/hyperlink" Target="https://podminky.urs.cz/item/CS_URS_2023_02/894410232" TargetMode="External" /><Relationship Id="rId59" Type="http://schemas.openxmlformats.org/officeDocument/2006/relationships/hyperlink" Target="https://podminky.urs.cz/item/CS_URS_2023_02/899102211" TargetMode="External" /><Relationship Id="rId60" Type="http://schemas.openxmlformats.org/officeDocument/2006/relationships/hyperlink" Target="https://podminky.urs.cz/item/CS_URS_2023_02/899103112" TargetMode="External" /><Relationship Id="rId61" Type="http://schemas.openxmlformats.org/officeDocument/2006/relationships/hyperlink" Target="https://podminky.urs.cz/item/CS_URS_2023_02/899104112" TargetMode="External" /><Relationship Id="rId62" Type="http://schemas.openxmlformats.org/officeDocument/2006/relationships/hyperlink" Target="https://podminky.urs.cz/item/CS_URS_2023_02/916131213" TargetMode="External" /><Relationship Id="rId63" Type="http://schemas.openxmlformats.org/officeDocument/2006/relationships/hyperlink" Target="https://podminky.urs.cz/item/CS_URS_2023_02/916231213" TargetMode="External" /><Relationship Id="rId64" Type="http://schemas.openxmlformats.org/officeDocument/2006/relationships/hyperlink" Target="https://podminky.urs.cz/item/CS_URS_2023_02/919112111" TargetMode="External" /><Relationship Id="rId65" Type="http://schemas.openxmlformats.org/officeDocument/2006/relationships/hyperlink" Target="https://podminky.urs.cz/item/CS_URS_2023_02/919112212" TargetMode="External" /><Relationship Id="rId66" Type="http://schemas.openxmlformats.org/officeDocument/2006/relationships/hyperlink" Target="https://podminky.urs.cz/item/CS_URS_2023_02/919121131" TargetMode="External" /><Relationship Id="rId67" Type="http://schemas.openxmlformats.org/officeDocument/2006/relationships/hyperlink" Target="https://podminky.urs.cz/item/CS_URS_2023_02/919735112" TargetMode="External" /><Relationship Id="rId68" Type="http://schemas.openxmlformats.org/officeDocument/2006/relationships/hyperlink" Target="https://podminky.urs.cz/item/CS_URS_2023_02/977151127" TargetMode="External" /><Relationship Id="rId69" Type="http://schemas.openxmlformats.org/officeDocument/2006/relationships/hyperlink" Target="https://podminky.urs.cz/item/CS_URS_2023_02/979021112" TargetMode="External" /><Relationship Id="rId70" Type="http://schemas.openxmlformats.org/officeDocument/2006/relationships/hyperlink" Target="https://podminky.urs.cz/item/CS_URS_2023_02/979021113" TargetMode="External" /><Relationship Id="rId71" Type="http://schemas.openxmlformats.org/officeDocument/2006/relationships/hyperlink" Target="https://podminky.urs.cz/item/CS_URS_2023_02/979051111" TargetMode="External" /><Relationship Id="rId72" Type="http://schemas.openxmlformats.org/officeDocument/2006/relationships/hyperlink" Target="https://podminky.urs.cz/item/CS_URS_2023_02/997221551" TargetMode="External" /><Relationship Id="rId73" Type="http://schemas.openxmlformats.org/officeDocument/2006/relationships/hyperlink" Target="https://podminky.urs.cz/item/CS_URS_2023_02/997221559" TargetMode="External" /><Relationship Id="rId74" Type="http://schemas.openxmlformats.org/officeDocument/2006/relationships/hyperlink" Target="https://podminky.urs.cz/item/CS_URS_2023_02/997221561" TargetMode="External" /><Relationship Id="rId75" Type="http://schemas.openxmlformats.org/officeDocument/2006/relationships/hyperlink" Target="https://podminky.urs.cz/item/CS_URS_2023_02/997221569" TargetMode="External" /><Relationship Id="rId76" Type="http://schemas.openxmlformats.org/officeDocument/2006/relationships/hyperlink" Target="https://podminky.urs.cz/item/CS_URS_2023_02/997221861" TargetMode="External" /><Relationship Id="rId77" Type="http://schemas.openxmlformats.org/officeDocument/2006/relationships/hyperlink" Target="https://podminky.urs.cz/item/CS_URS_2023_02/997221862" TargetMode="External" /><Relationship Id="rId78" Type="http://schemas.openxmlformats.org/officeDocument/2006/relationships/hyperlink" Target="https://podminky.urs.cz/item/CS_URS_2023_02/997221873" TargetMode="External" /><Relationship Id="rId79" Type="http://schemas.openxmlformats.org/officeDocument/2006/relationships/hyperlink" Target="https://podminky.urs.cz/item/CS_URS_2023_02/997221875" TargetMode="External" /><Relationship Id="rId80" Type="http://schemas.openxmlformats.org/officeDocument/2006/relationships/hyperlink" Target="https://podminky.urs.cz/item/CS_URS_2023_02/998275101" TargetMode="External" /><Relationship Id="rId8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54123" TargetMode="External" /><Relationship Id="rId2" Type="http://schemas.openxmlformats.org/officeDocument/2006/relationships/hyperlink" Target="https://podminky.urs.cz/item/CS_URS_2023_02/113154124" TargetMode="External" /><Relationship Id="rId3" Type="http://schemas.openxmlformats.org/officeDocument/2006/relationships/hyperlink" Target="https://podminky.urs.cz/item/CS_URS_2023_02/115101201" TargetMode="External" /><Relationship Id="rId4" Type="http://schemas.openxmlformats.org/officeDocument/2006/relationships/hyperlink" Target="https://podminky.urs.cz/item/CS_URS_2023_02/115101301" TargetMode="External" /><Relationship Id="rId5" Type="http://schemas.openxmlformats.org/officeDocument/2006/relationships/hyperlink" Target="https://podminky.urs.cz/item/CS_URS_2023_02/121151103" TargetMode="External" /><Relationship Id="rId6" Type="http://schemas.openxmlformats.org/officeDocument/2006/relationships/hyperlink" Target="https://podminky.urs.cz/item/CS_URS_2023_02/133251101" TargetMode="External" /><Relationship Id="rId7" Type="http://schemas.openxmlformats.org/officeDocument/2006/relationships/hyperlink" Target="https://podminky.urs.cz/item/CS_URS_2023_02/151101201" TargetMode="External" /><Relationship Id="rId8" Type="http://schemas.openxmlformats.org/officeDocument/2006/relationships/hyperlink" Target="https://podminky.urs.cz/item/CS_URS_2023_02/151101211" TargetMode="External" /><Relationship Id="rId9" Type="http://schemas.openxmlformats.org/officeDocument/2006/relationships/hyperlink" Target="https://podminky.urs.cz/item/CS_URS_2023_02/151101301" TargetMode="External" /><Relationship Id="rId10" Type="http://schemas.openxmlformats.org/officeDocument/2006/relationships/hyperlink" Target="https://podminky.urs.cz/item/CS_URS_2023_02/151101311" TargetMode="External" /><Relationship Id="rId11" Type="http://schemas.openxmlformats.org/officeDocument/2006/relationships/hyperlink" Target="https://podminky.urs.cz/item/CS_URS_2023_02/161151113" TargetMode="External" /><Relationship Id="rId12" Type="http://schemas.openxmlformats.org/officeDocument/2006/relationships/hyperlink" Target="https://podminky.urs.cz/item/CS_URS_2023_02/162251102" TargetMode="External" /><Relationship Id="rId13" Type="http://schemas.openxmlformats.org/officeDocument/2006/relationships/hyperlink" Target="https://podminky.urs.cz/item/CS_URS_2023_02/167151102" TargetMode="External" /><Relationship Id="rId14" Type="http://schemas.openxmlformats.org/officeDocument/2006/relationships/hyperlink" Target="https://podminky.urs.cz/item/CS_URS_2023_02/167151111" TargetMode="External" /><Relationship Id="rId15" Type="http://schemas.openxmlformats.org/officeDocument/2006/relationships/hyperlink" Target="https://podminky.urs.cz/item/CS_URS_2023_02/171251201" TargetMode="External" /><Relationship Id="rId16" Type="http://schemas.openxmlformats.org/officeDocument/2006/relationships/hyperlink" Target="https://podminky.urs.cz/item/CS_URS_2023_02/174101101" TargetMode="External" /><Relationship Id="rId17" Type="http://schemas.openxmlformats.org/officeDocument/2006/relationships/hyperlink" Target="https://podminky.urs.cz/item/CS_URS_2023_02/175151101" TargetMode="External" /><Relationship Id="rId18" Type="http://schemas.openxmlformats.org/officeDocument/2006/relationships/hyperlink" Target="https://podminky.urs.cz/item/CS_URS_2023_02/181111121" TargetMode="External" /><Relationship Id="rId19" Type="http://schemas.openxmlformats.org/officeDocument/2006/relationships/hyperlink" Target="https://podminky.urs.cz/item/CS_URS_2023_02/181351003" TargetMode="External" /><Relationship Id="rId20" Type="http://schemas.openxmlformats.org/officeDocument/2006/relationships/hyperlink" Target="https://podminky.urs.cz/item/CS_URS_2023_02/181451121" TargetMode="External" /><Relationship Id="rId21" Type="http://schemas.openxmlformats.org/officeDocument/2006/relationships/hyperlink" Target="https://podminky.urs.cz/item/CS_URS_2023_02/358325114" TargetMode="External" /><Relationship Id="rId22" Type="http://schemas.openxmlformats.org/officeDocument/2006/relationships/hyperlink" Target="https://podminky.urs.cz/item/CS_URS_2023_02/451541111" TargetMode="External" /><Relationship Id="rId23" Type="http://schemas.openxmlformats.org/officeDocument/2006/relationships/hyperlink" Target="https://podminky.urs.cz/item/CS_URS_2023_02/452112111" TargetMode="External" /><Relationship Id="rId24" Type="http://schemas.openxmlformats.org/officeDocument/2006/relationships/hyperlink" Target="https://podminky.urs.cz/item/CS_URS_2023_02/452311131" TargetMode="External" /><Relationship Id="rId25" Type="http://schemas.openxmlformats.org/officeDocument/2006/relationships/hyperlink" Target="https://podminky.urs.cz/item/CS_URS_2023_02/452351101" TargetMode="External" /><Relationship Id="rId26" Type="http://schemas.openxmlformats.org/officeDocument/2006/relationships/hyperlink" Target="https://podminky.urs.cz/item/CS_URS_2023_02/565145101" TargetMode="External" /><Relationship Id="rId27" Type="http://schemas.openxmlformats.org/officeDocument/2006/relationships/hyperlink" Target="https://podminky.urs.cz/item/CS_URS_2023_02/573211109" TargetMode="External" /><Relationship Id="rId28" Type="http://schemas.openxmlformats.org/officeDocument/2006/relationships/hyperlink" Target="https://podminky.urs.cz/item/CS_URS_2023_02/577134111" TargetMode="External" /><Relationship Id="rId29" Type="http://schemas.openxmlformats.org/officeDocument/2006/relationships/hyperlink" Target="https://podminky.urs.cz/item/CS_URS_2023_02/894410102" TargetMode="External" /><Relationship Id="rId30" Type="http://schemas.openxmlformats.org/officeDocument/2006/relationships/hyperlink" Target="https://podminky.urs.cz/item/CS_URS_2023_02/894410211" TargetMode="External" /><Relationship Id="rId31" Type="http://schemas.openxmlformats.org/officeDocument/2006/relationships/hyperlink" Target="https://podminky.urs.cz/item/CS_URS_2023_02/894410302" TargetMode="External" /><Relationship Id="rId32" Type="http://schemas.openxmlformats.org/officeDocument/2006/relationships/hyperlink" Target="https://podminky.urs.cz/item/CS_URS_2023_02/899102211" TargetMode="External" /><Relationship Id="rId33" Type="http://schemas.openxmlformats.org/officeDocument/2006/relationships/hyperlink" Target="https://podminky.urs.cz/item/CS_URS_2023_02/899103112" TargetMode="External" /><Relationship Id="rId34" Type="http://schemas.openxmlformats.org/officeDocument/2006/relationships/hyperlink" Target="https://podminky.urs.cz/item/CS_URS_2023_02/899104112" TargetMode="External" /><Relationship Id="rId35" Type="http://schemas.openxmlformats.org/officeDocument/2006/relationships/hyperlink" Target="https://podminky.urs.cz/item/CS_URS_2023_02/899501411" TargetMode="External" /><Relationship Id="rId36" Type="http://schemas.openxmlformats.org/officeDocument/2006/relationships/hyperlink" Target="https://podminky.urs.cz/item/CS_URS_2023_02/919112111" TargetMode="External" /><Relationship Id="rId37" Type="http://schemas.openxmlformats.org/officeDocument/2006/relationships/hyperlink" Target="https://podminky.urs.cz/item/CS_URS_2023_02/919112212" TargetMode="External" /><Relationship Id="rId38" Type="http://schemas.openxmlformats.org/officeDocument/2006/relationships/hyperlink" Target="https://podminky.urs.cz/item/CS_URS_2023_02/919121131" TargetMode="External" /><Relationship Id="rId39" Type="http://schemas.openxmlformats.org/officeDocument/2006/relationships/hyperlink" Target="https://podminky.urs.cz/item/CS_URS_2023_02/919735112" TargetMode="External" /><Relationship Id="rId40" Type="http://schemas.openxmlformats.org/officeDocument/2006/relationships/hyperlink" Target="https://podminky.urs.cz/item/CS_URS_2023_02/985112111" TargetMode="External" /><Relationship Id="rId41" Type="http://schemas.openxmlformats.org/officeDocument/2006/relationships/hyperlink" Target="https://podminky.urs.cz/item/CS_URS_2023_02/985112131" TargetMode="External" /><Relationship Id="rId42" Type="http://schemas.openxmlformats.org/officeDocument/2006/relationships/hyperlink" Target="https://podminky.urs.cz/item/CS_URS_2023_02/985112192" TargetMode="External" /><Relationship Id="rId43" Type="http://schemas.openxmlformats.org/officeDocument/2006/relationships/hyperlink" Target="https://podminky.urs.cz/item/CS_URS_2023_02/985121122" TargetMode="External" /><Relationship Id="rId44" Type="http://schemas.openxmlformats.org/officeDocument/2006/relationships/hyperlink" Target="https://podminky.urs.cz/item/CS_URS_2023_02/985121911" TargetMode="External" /><Relationship Id="rId45" Type="http://schemas.openxmlformats.org/officeDocument/2006/relationships/hyperlink" Target="https://podminky.urs.cz/item/CS_URS_2023_02/985131311" TargetMode="External" /><Relationship Id="rId46" Type="http://schemas.openxmlformats.org/officeDocument/2006/relationships/hyperlink" Target="https://podminky.urs.cz/item/CS_URS_2023_02/985139111" TargetMode="External" /><Relationship Id="rId47" Type="http://schemas.openxmlformats.org/officeDocument/2006/relationships/hyperlink" Target="https://podminky.urs.cz/item/CS_URS_2023_02/985311111" TargetMode="External" /><Relationship Id="rId48" Type="http://schemas.openxmlformats.org/officeDocument/2006/relationships/hyperlink" Target="https://podminky.urs.cz/item/CS_URS_2023_02/985311311" TargetMode="External" /><Relationship Id="rId49" Type="http://schemas.openxmlformats.org/officeDocument/2006/relationships/hyperlink" Target="https://podminky.urs.cz/item/CS_URS_2023_02/985311911" TargetMode="External" /><Relationship Id="rId50" Type="http://schemas.openxmlformats.org/officeDocument/2006/relationships/hyperlink" Target="https://podminky.urs.cz/item/CS_URS_2023_02/985321111" TargetMode="External" /><Relationship Id="rId51" Type="http://schemas.openxmlformats.org/officeDocument/2006/relationships/hyperlink" Target="https://podminky.urs.cz/item/CS_URS_2023_02/985321112" TargetMode="External" /><Relationship Id="rId52" Type="http://schemas.openxmlformats.org/officeDocument/2006/relationships/hyperlink" Target="https://podminky.urs.cz/item/CS_URS_2023_02/985321911" TargetMode="External" /><Relationship Id="rId53" Type="http://schemas.openxmlformats.org/officeDocument/2006/relationships/hyperlink" Target="https://podminky.urs.cz/item/CS_URS_2023_02/985323112" TargetMode="External" /><Relationship Id="rId54" Type="http://schemas.openxmlformats.org/officeDocument/2006/relationships/hyperlink" Target="https://podminky.urs.cz/item/CS_URS_2023_02/985323911" TargetMode="External" /><Relationship Id="rId55" Type="http://schemas.openxmlformats.org/officeDocument/2006/relationships/hyperlink" Target="https://podminky.urs.cz/item/CS_URS_2023_02/997013211" TargetMode="External" /><Relationship Id="rId56" Type="http://schemas.openxmlformats.org/officeDocument/2006/relationships/hyperlink" Target="https://podminky.urs.cz/item/CS_URS_2023_02/997013501" TargetMode="External" /><Relationship Id="rId57" Type="http://schemas.openxmlformats.org/officeDocument/2006/relationships/hyperlink" Target="https://podminky.urs.cz/item/CS_URS_2023_02/997013509" TargetMode="External" /><Relationship Id="rId58" Type="http://schemas.openxmlformats.org/officeDocument/2006/relationships/hyperlink" Target="https://podminky.urs.cz/item/CS_URS_2023_02/997013843" TargetMode="External" /><Relationship Id="rId59" Type="http://schemas.openxmlformats.org/officeDocument/2006/relationships/hyperlink" Target="https://podminky.urs.cz/item/CS_URS_2023_02/997221551" TargetMode="External" /><Relationship Id="rId60" Type="http://schemas.openxmlformats.org/officeDocument/2006/relationships/hyperlink" Target="https://podminky.urs.cz/item/CS_URS_2023_02/997221559" TargetMode="External" /><Relationship Id="rId61" Type="http://schemas.openxmlformats.org/officeDocument/2006/relationships/hyperlink" Target="https://podminky.urs.cz/item/CS_URS_2023_02/997221875" TargetMode="External" /><Relationship Id="rId62" Type="http://schemas.openxmlformats.org/officeDocument/2006/relationships/hyperlink" Target="https://podminky.urs.cz/item/CS_URS_2023_02/998275101" TargetMode="External" /><Relationship Id="rId6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22</v>
      </c>
      <c r="AK11" s="33" t="s">
        <v>27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28</v>
      </c>
      <c r="AK13" s="33" t="s">
        <v>26</v>
      </c>
      <c r="AN13" s="35" t="s">
        <v>29</v>
      </c>
      <c r="AR13" s="23"/>
      <c r="BE13" s="32"/>
      <c r="BS13" s="20" t="s">
        <v>7</v>
      </c>
    </row>
    <row r="14">
      <c r="B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N14" s="35" t="s">
        <v>29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30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22</v>
      </c>
      <c r="AK17" s="33" t="s">
        <v>27</v>
      </c>
      <c r="AN17" s="28" t="s">
        <v>3</v>
      </c>
      <c r="AR17" s="23"/>
      <c r="BE17" s="32"/>
      <c r="BS17" s="20" t="s">
        <v>31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32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22</v>
      </c>
      <c r="AK20" s="33" t="s">
        <v>27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33</v>
      </c>
      <c r="AR22" s="23"/>
      <c r="BE22" s="32"/>
    </row>
    <row r="23" s="1" customFormat="1" ht="47.25" customHeight="1">
      <c r="B23" s="23"/>
      <c r="E23" s="37" t="s">
        <v>34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39</v>
      </c>
      <c r="E29" s="3"/>
      <c r="F29" s="33" t="s">
        <v>40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41</v>
      </c>
      <c r="G30" s="3"/>
      <c r="H30" s="3"/>
      <c r="I30" s="3"/>
      <c r="J30" s="3"/>
      <c r="K30" s="3"/>
      <c r="L30" s="46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42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43</v>
      </c>
      <c r="G32" s="3"/>
      <c r="H32" s="3"/>
      <c r="I32" s="3"/>
      <c r="J32" s="3"/>
      <c r="K32" s="3"/>
      <c r="L32" s="46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44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48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2023/049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Bojkovice, sídliště Mánesova - oprava sotk A5, A5-2, A5-3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19. 10. 2023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30</v>
      </c>
      <c r="AJ49" s="39"/>
      <c r="AK49" s="39"/>
      <c r="AL49" s="39"/>
      <c r="AM49" s="66" t="str">
        <f>IF(E17="","",E17)</f>
        <v xml:space="preserve"> </v>
      </c>
      <c r="AN49" s="4"/>
      <c r="AO49" s="4"/>
      <c r="AP49" s="4"/>
      <c r="AQ49" s="39"/>
      <c r="AR49" s="40"/>
      <c r="AS49" s="67" t="s">
        <v>49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28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32</v>
      </c>
      <c r="AJ50" s="39"/>
      <c r="AK50" s="39"/>
      <c r="AL50" s="39"/>
      <c r="AM50" s="66" t="str">
        <f>IF(E20="","",E20)</f>
        <v xml:space="preserve"> 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50</v>
      </c>
      <c r="D52" s="76"/>
      <c r="E52" s="76"/>
      <c r="F52" s="76"/>
      <c r="G52" s="76"/>
      <c r="H52" s="77"/>
      <c r="I52" s="78" t="s">
        <v>51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52</v>
      </c>
      <c r="AH52" s="76"/>
      <c r="AI52" s="76"/>
      <c r="AJ52" s="76"/>
      <c r="AK52" s="76"/>
      <c r="AL52" s="76"/>
      <c r="AM52" s="76"/>
      <c r="AN52" s="78" t="s">
        <v>53</v>
      </c>
      <c r="AO52" s="76"/>
      <c r="AP52" s="76"/>
      <c r="AQ52" s="80" t="s">
        <v>54</v>
      </c>
      <c r="AR52" s="40"/>
      <c r="AS52" s="81" t="s">
        <v>55</v>
      </c>
      <c r="AT52" s="82" t="s">
        <v>56</v>
      </c>
      <c r="AU52" s="82" t="s">
        <v>57</v>
      </c>
      <c r="AV52" s="82" t="s">
        <v>58</v>
      </c>
      <c r="AW52" s="82" t="s">
        <v>59</v>
      </c>
      <c r="AX52" s="82" t="s">
        <v>60</v>
      </c>
      <c r="AY52" s="82" t="s">
        <v>61</v>
      </c>
      <c r="AZ52" s="82" t="s">
        <v>62</v>
      </c>
      <c r="BA52" s="82" t="s">
        <v>63</v>
      </c>
      <c r="BB52" s="82" t="s">
        <v>64</v>
      </c>
      <c r="BC52" s="82" t="s">
        <v>65</v>
      </c>
      <c r="BD52" s="83" t="s">
        <v>66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67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ROUND(SUM(AG55:AG57),2)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ROUND(SUM(AS55:AS57),2)</f>
        <v>0</v>
      </c>
      <c r="AT54" s="94">
        <f>ROUND(SUM(AV54:AW54),2)</f>
        <v>0</v>
      </c>
      <c r="AU54" s="95">
        <f>ROUND(SUM(AU55:AU57),5)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ROUND(SUM(AZ55:AZ57),2)</f>
        <v>0</v>
      </c>
      <c r="BA54" s="94">
        <f>ROUND(SUM(BA55:BA57),2)</f>
        <v>0</v>
      </c>
      <c r="BB54" s="94">
        <f>ROUND(SUM(BB55:BB57),2)</f>
        <v>0</v>
      </c>
      <c r="BC54" s="94">
        <f>ROUND(SUM(BC55:BC57),2)</f>
        <v>0</v>
      </c>
      <c r="BD54" s="96">
        <f>ROUND(SUM(BD55:BD57),2)</f>
        <v>0</v>
      </c>
      <c r="BE54" s="6"/>
      <c r="BS54" s="97" t="s">
        <v>68</v>
      </c>
      <c r="BT54" s="97" t="s">
        <v>69</v>
      </c>
      <c r="BU54" s="98" t="s">
        <v>70</v>
      </c>
      <c r="BV54" s="97" t="s">
        <v>71</v>
      </c>
      <c r="BW54" s="97" t="s">
        <v>5</v>
      </c>
      <c r="BX54" s="97" t="s">
        <v>72</v>
      </c>
      <c r="CL54" s="97" t="s">
        <v>3</v>
      </c>
    </row>
    <row r="55" s="7" customFormat="1" ht="16.5" customHeight="1">
      <c r="A55" s="99" t="s">
        <v>73</v>
      </c>
      <c r="B55" s="100"/>
      <c r="C55" s="101"/>
      <c r="D55" s="102" t="s">
        <v>74</v>
      </c>
      <c r="E55" s="102"/>
      <c r="F55" s="102"/>
      <c r="G55" s="102"/>
      <c r="H55" s="102"/>
      <c r="I55" s="103"/>
      <c r="J55" s="102" t="s">
        <v>75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4">
        <f>'SO01 - Oprava kanalizace'!J30</f>
        <v>0</v>
      </c>
      <c r="AH55" s="103"/>
      <c r="AI55" s="103"/>
      <c r="AJ55" s="103"/>
      <c r="AK55" s="103"/>
      <c r="AL55" s="103"/>
      <c r="AM55" s="103"/>
      <c r="AN55" s="104">
        <f>SUM(AG55,AT55)</f>
        <v>0</v>
      </c>
      <c r="AO55" s="103"/>
      <c r="AP55" s="103"/>
      <c r="AQ55" s="105" t="s">
        <v>76</v>
      </c>
      <c r="AR55" s="100"/>
      <c r="AS55" s="106">
        <v>0</v>
      </c>
      <c r="AT55" s="107">
        <f>ROUND(SUM(AV55:AW55),2)</f>
        <v>0</v>
      </c>
      <c r="AU55" s="108">
        <f>'SO01 - Oprava kanalizace'!P88</f>
        <v>0</v>
      </c>
      <c r="AV55" s="107">
        <f>'SO01 - Oprava kanalizace'!J33</f>
        <v>0</v>
      </c>
      <c r="AW55" s="107">
        <f>'SO01 - Oprava kanalizace'!J34</f>
        <v>0</v>
      </c>
      <c r="AX55" s="107">
        <f>'SO01 - Oprava kanalizace'!J35</f>
        <v>0</v>
      </c>
      <c r="AY55" s="107">
        <f>'SO01 - Oprava kanalizace'!J36</f>
        <v>0</v>
      </c>
      <c r="AZ55" s="107">
        <f>'SO01 - Oprava kanalizace'!F33</f>
        <v>0</v>
      </c>
      <c r="BA55" s="107">
        <f>'SO01 - Oprava kanalizace'!F34</f>
        <v>0</v>
      </c>
      <c r="BB55" s="107">
        <f>'SO01 - Oprava kanalizace'!F35</f>
        <v>0</v>
      </c>
      <c r="BC55" s="107">
        <f>'SO01 - Oprava kanalizace'!F36</f>
        <v>0</v>
      </c>
      <c r="BD55" s="109">
        <f>'SO01 - Oprava kanalizace'!F37</f>
        <v>0</v>
      </c>
      <c r="BE55" s="7"/>
      <c r="BT55" s="110" t="s">
        <v>77</v>
      </c>
      <c r="BV55" s="110" t="s">
        <v>71</v>
      </c>
      <c r="BW55" s="110" t="s">
        <v>78</v>
      </c>
      <c r="BX55" s="110" t="s">
        <v>5</v>
      </c>
      <c r="CL55" s="110" t="s">
        <v>3</v>
      </c>
      <c r="CM55" s="110" t="s">
        <v>79</v>
      </c>
    </row>
    <row r="56" s="7" customFormat="1" ht="16.5" customHeight="1">
      <c r="A56" s="99" t="s">
        <v>73</v>
      </c>
      <c r="B56" s="100"/>
      <c r="C56" s="101"/>
      <c r="D56" s="102" t="s">
        <v>80</v>
      </c>
      <c r="E56" s="102"/>
      <c r="F56" s="102"/>
      <c r="G56" s="102"/>
      <c r="H56" s="102"/>
      <c r="I56" s="103"/>
      <c r="J56" s="102" t="s">
        <v>81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4">
        <f>'SO02 - Sanace šachet'!J30</f>
        <v>0</v>
      </c>
      <c r="AH56" s="103"/>
      <c r="AI56" s="103"/>
      <c r="AJ56" s="103"/>
      <c r="AK56" s="103"/>
      <c r="AL56" s="103"/>
      <c r="AM56" s="103"/>
      <c r="AN56" s="104">
        <f>SUM(AG56,AT56)</f>
        <v>0</v>
      </c>
      <c r="AO56" s="103"/>
      <c r="AP56" s="103"/>
      <c r="AQ56" s="105" t="s">
        <v>76</v>
      </c>
      <c r="AR56" s="100"/>
      <c r="AS56" s="106">
        <v>0</v>
      </c>
      <c r="AT56" s="107">
        <f>ROUND(SUM(AV56:AW56),2)</f>
        <v>0</v>
      </c>
      <c r="AU56" s="108">
        <f>'SO02 - Sanace šachet'!P88</f>
        <v>0</v>
      </c>
      <c r="AV56" s="107">
        <f>'SO02 - Sanace šachet'!J33</f>
        <v>0</v>
      </c>
      <c r="AW56" s="107">
        <f>'SO02 - Sanace šachet'!J34</f>
        <v>0</v>
      </c>
      <c r="AX56" s="107">
        <f>'SO02 - Sanace šachet'!J35</f>
        <v>0</v>
      </c>
      <c r="AY56" s="107">
        <f>'SO02 - Sanace šachet'!J36</f>
        <v>0</v>
      </c>
      <c r="AZ56" s="107">
        <f>'SO02 - Sanace šachet'!F33</f>
        <v>0</v>
      </c>
      <c r="BA56" s="107">
        <f>'SO02 - Sanace šachet'!F34</f>
        <v>0</v>
      </c>
      <c r="BB56" s="107">
        <f>'SO02 - Sanace šachet'!F35</f>
        <v>0</v>
      </c>
      <c r="BC56" s="107">
        <f>'SO02 - Sanace šachet'!F36</f>
        <v>0</v>
      </c>
      <c r="BD56" s="109">
        <f>'SO02 - Sanace šachet'!F37</f>
        <v>0</v>
      </c>
      <c r="BE56" s="7"/>
      <c r="BT56" s="110" t="s">
        <v>77</v>
      </c>
      <c r="BV56" s="110" t="s">
        <v>71</v>
      </c>
      <c r="BW56" s="110" t="s">
        <v>82</v>
      </c>
      <c r="BX56" s="110" t="s">
        <v>5</v>
      </c>
      <c r="CL56" s="110" t="s">
        <v>3</v>
      </c>
      <c r="CM56" s="110" t="s">
        <v>79</v>
      </c>
    </row>
    <row r="57" s="7" customFormat="1" ht="16.5" customHeight="1">
      <c r="A57" s="99" t="s">
        <v>73</v>
      </c>
      <c r="B57" s="100"/>
      <c r="C57" s="101"/>
      <c r="D57" s="102" t="s">
        <v>83</v>
      </c>
      <c r="E57" s="102"/>
      <c r="F57" s="102"/>
      <c r="G57" s="102"/>
      <c r="H57" s="102"/>
      <c r="I57" s="103"/>
      <c r="J57" s="102" t="s">
        <v>84</v>
      </c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4">
        <f>'SO90 - Vedlejší a ostatní...'!J30</f>
        <v>0</v>
      </c>
      <c r="AH57" s="103"/>
      <c r="AI57" s="103"/>
      <c r="AJ57" s="103"/>
      <c r="AK57" s="103"/>
      <c r="AL57" s="103"/>
      <c r="AM57" s="103"/>
      <c r="AN57" s="104">
        <f>SUM(AG57,AT57)</f>
        <v>0</v>
      </c>
      <c r="AO57" s="103"/>
      <c r="AP57" s="103"/>
      <c r="AQ57" s="105" t="s">
        <v>76</v>
      </c>
      <c r="AR57" s="100"/>
      <c r="AS57" s="111">
        <v>0</v>
      </c>
      <c r="AT57" s="112">
        <f>ROUND(SUM(AV57:AW57),2)</f>
        <v>0</v>
      </c>
      <c r="AU57" s="113">
        <f>'SO90 - Vedlejší a ostatní...'!P80</f>
        <v>0</v>
      </c>
      <c r="AV57" s="112">
        <f>'SO90 - Vedlejší a ostatní...'!J33</f>
        <v>0</v>
      </c>
      <c r="AW57" s="112">
        <f>'SO90 - Vedlejší a ostatní...'!J34</f>
        <v>0</v>
      </c>
      <c r="AX57" s="112">
        <f>'SO90 - Vedlejší a ostatní...'!J35</f>
        <v>0</v>
      </c>
      <c r="AY57" s="112">
        <f>'SO90 - Vedlejší a ostatní...'!J36</f>
        <v>0</v>
      </c>
      <c r="AZ57" s="112">
        <f>'SO90 - Vedlejší a ostatní...'!F33</f>
        <v>0</v>
      </c>
      <c r="BA57" s="112">
        <f>'SO90 - Vedlejší a ostatní...'!F34</f>
        <v>0</v>
      </c>
      <c r="BB57" s="112">
        <f>'SO90 - Vedlejší a ostatní...'!F35</f>
        <v>0</v>
      </c>
      <c r="BC57" s="112">
        <f>'SO90 - Vedlejší a ostatní...'!F36</f>
        <v>0</v>
      </c>
      <c r="BD57" s="114">
        <f>'SO90 - Vedlejší a ostatní...'!F37</f>
        <v>0</v>
      </c>
      <c r="BE57" s="7"/>
      <c r="BT57" s="110" t="s">
        <v>77</v>
      </c>
      <c r="BV57" s="110" t="s">
        <v>71</v>
      </c>
      <c r="BW57" s="110" t="s">
        <v>85</v>
      </c>
      <c r="BX57" s="110" t="s">
        <v>5</v>
      </c>
      <c r="CL57" s="110" t="s">
        <v>3</v>
      </c>
      <c r="CM57" s="110" t="s">
        <v>79</v>
      </c>
    </row>
    <row r="58" s="2" customFormat="1" ht="30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0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40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01 - Oprava kanalizace'!C2" display="/"/>
    <hyperlink ref="A56" location="'SO02 - Sanace šachet'!C2" display="/"/>
    <hyperlink ref="A57" location="'SO90 - Vedlejší a ostatní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86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Bojkovice, sídliště Mánesova - oprava sotk A5, A5-2, A5-3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87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88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19. 10. 2023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35</v>
      </c>
      <c r="E30" s="39"/>
      <c r="F30" s="39"/>
      <c r="G30" s="39"/>
      <c r="H30" s="39"/>
      <c r="I30" s="39"/>
      <c r="J30" s="91">
        <f>ROUND(J88,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39</v>
      </c>
      <c r="E33" s="33" t="s">
        <v>40</v>
      </c>
      <c r="F33" s="123">
        <f>ROUND((SUM(BE88:BE751)),  2)</f>
        <v>0</v>
      </c>
      <c r="G33" s="39"/>
      <c r="H33" s="39"/>
      <c r="I33" s="124">
        <v>0.20999999999999999</v>
      </c>
      <c r="J33" s="123">
        <f>ROUND(((SUM(BE88:BE751))*I33),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3">
        <f>ROUND((SUM(BF88:BF751)),  2)</f>
        <v>0</v>
      </c>
      <c r="G34" s="39"/>
      <c r="H34" s="39"/>
      <c r="I34" s="124">
        <v>0.14999999999999999</v>
      </c>
      <c r="J34" s="123">
        <f>ROUND(((SUM(BF88:BF751))*I34),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3">
        <f>ROUND((SUM(BG88:BG751)),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3">
        <f>ROUND((SUM(BH88:BH751)),  2)</f>
        <v>0</v>
      </c>
      <c r="G36" s="39"/>
      <c r="H36" s="39"/>
      <c r="I36" s="124">
        <v>0.14999999999999999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3">
        <f>ROUND((SUM(BI88:BI751)),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Bojkovice, sídliště Mánesova - oprava sotk A5, A5-2, A5-3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SO01 - Oprava kanalizace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19. 10. 2023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90</v>
      </c>
      <c r="D57" s="125"/>
      <c r="E57" s="125"/>
      <c r="F57" s="125"/>
      <c r="G57" s="125"/>
      <c r="H57" s="125"/>
      <c r="I57" s="125"/>
      <c r="J57" s="132" t="s">
        <v>91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67</v>
      </c>
      <c r="D59" s="39"/>
      <c r="E59" s="39"/>
      <c r="F59" s="39"/>
      <c r="G59" s="39"/>
      <c r="H59" s="39"/>
      <c r="I59" s="39"/>
      <c r="J59" s="91">
        <f>J88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92</v>
      </c>
    </row>
    <row r="60" s="9" customFormat="1" ht="24.96" customHeight="1">
      <c r="A60" s="9"/>
      <c r="B60" s="134"/>
      <c r="C60" s="9"/>
      <c r="D60" s="135" t="s">
        <v>93</v>
      </c>
      <c r="E60" s="136"/>
      <c r="F60" s="136"/>
      <c r="G60" s="136"/>
      <c r="H60" s="136"/>
      <c r="I60" s="136"/>
      <c r="J60" s="137">
        <f>J89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94</v>
      </c>
      <c r="E61" s="140"/>
      <c r="F61" s="140"/>
      <c r="G61" s="140"/>
      <c r="H61" s="140"/>
      <c r="I61" s="140"/>
      <c r="J61" s="141">
        <f>J90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95</v>
      </c>
      <c r="E62" s="140"/>
      <c r="F62" s="140"/>
      <c r="G62" s="140"/>
      <c r="H62" s="140"/>
      <c r="I62" s="140"/>
      <c r="J62" s="141">
        <f>J438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96</v>
      </c>
      <c r="E63" s="140"/>
      <c r="F63" s="140"/>
      <c r="G63" s="140"/>
      <c r="H63" s="140"/>
      <c r="I63" s="140"/>
      <c r="J63" s="141">
        <f>J450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97</v>
      </c>
      <c r="E64" s="140"/>
      <c r="F64" s="140"/>
      <c r="G64" s="140"/>
      <c r="H64" s="140"/>
      <c r="I64" s="140"/>
      <c r="J64" s="141">
        <f>J514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98</v>
      </c>
      <c r="E65" s="140"/>
      <c r="F65" s="140"/>
      <c r="G65" s="140"/>
      <c r="H65" s="140"/>
      <c r="I65" s="140"/>
      <c r="J65" s="141">
        <f>J552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8"/>
      <c r="C66" s="10"/>
      <c r="D66" s="139" t="s">
        <v>99</v>
      </c>
      <c r="E66" s="140"/>
      <c r="F66" s="140"/>
      <c r="G66" s="140"/>
      <c r="H66" s="140"/>
      <c r="I66" s="140"/>
      <c r="J66" s="141">
        <f>J662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8"/>
      <c r="C67" s="10"/>
      <c r="D67" s="139" t="s">
        <v>100</v>
      </c>
      <c r="E67" s="140"/>
      <c r="F67" s="140"/>
      <c r="G67" s="140"/>
      <c r="H67" s="140"/>
      <c r="I67" s="140"/>
      <c r="J67" s="141">
        <f>J699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8"/>
      <c r="C68" s="10"/>
      <c r="D68" s="139" t="s">
        <v>101</v>
      </c>
      <c r="E68" s="140"/>
      <c r="F68" s="140"/>
      <c r="G68" s="140"/>
      <c r="H68" s="140"/>
      <c r="I68" s="140"/>
      <c r="J68" s="141">
        <f>J749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39"/>
      <c r="D69" s="39"/>
      <c r="E69" s="39"/>
      <c r="F69" s="39"/>
      <c r="G69" s="39"/>
      <c r="H69" s="39"/>
      <c r="I69" s="39"/>
      <c r="J69" s="39"/>
      <c r="K69" s="3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102</v>
      </c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17</v>
      </c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39"/>
      <c r="D78" s="39"/>
      <c r="E78" s="116" t="str">
        <f>E7</f>
        <v>Bojkovice, sídliště Mánesova - oprava sotk A5, A5-2, A5-3</v>
      </c>
      <c r="F78" s="33"/>
      <c r="G78" s="33"/>
      <c r="H78" s="33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87</v>
      </c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39"/>
      <c r="D80" s="39"/>
      <c r="E80" s="63" t="str">
        <f>E9</f>
        <v>SO01 - Oprava kanalizace</v>
      </c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39"/>
      <c r="E82" s="39"/>
      <c r="F82" s="28" t="str">
        <f>F12</f>
        <v xml:space="preserve"> </v>
      </c>
      <c r="G82" s="39"/>
      <c r="H82" s="39"/>
      <c r="I82" s="33" t="s">
        <v>23</v>
      </c>
      <c r="J82" s="65" t="str">
        <f>IF(J12="","",J12)</f>
        <v>19. 10. 2023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39"/>
      <c r="E84" s="39"/>
      <c r="F84" s="28" t="str">
        <f>E15</f>
        <v xml:space="preserve"> </v>
      </c>
      <c r="G84" s="39"/>
      <c r="H84" s="39"/>
      <c r="I84" s="33" t="s">
        <v>30</v>
      </c>
      <c r="J84" s="37" t="str">
        <f>E21</f>
        <v xml:space="preserve"> </v>
      </c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28</v>
      </c>
      <c r="D85" s="39"/>
      <c r="E85" s="39"/>
      <c r="F85" s="28" t="str">
        <f>IF(E18="","",E18)</f>
        <v>Vyplň údaj</v>
      </c>
      <c r="G85" s="39"/>
      <c r="H85" s="39"/>
      <c r="I85" s="33" t="s">
        <v>32</v>
      </c>
      <c r="J85" s="37" t="str">
        <f>E24</f>
        <v xml:space="preserve"> </v>
      </c>
      <c r="K85" s="39"/>
      <c r="L85" s="117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117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42"/>
      <c r="B87" s="143"/>
      <c r="C87" s="144" t="s">
        <v>103</v>
      </c>
      <c r="D87" s="145" t="s">
        <v>54</v>
      </c>
      <c r="E87" s="145" t="s">
        <v>50</v>
      </c>
      <c r="F87" s="145" t="s">
        <v>51</v>
      </c>
      <c r="G87" s="145" t="s">
        <v>104</v>
      </c>
      <c r="H87" s="145" t="s">
        <v>105</v>
      </c>
      <c r="I87" s="145" t="s">
        <v>106</v>
      </c>
      <c r="J87" s="145" t="s">
        <v>91</v>
      </c>
      <c r="K87" s="146" t="s">
        <v>107</v>
      </c>
      <c r="L87" s="147"/>
      <c r="M87" s="81" t="s">
        <v>3</v>
      </c>
      <c r="N87" s="82" t="s">
        <v>39</v>
      </c>
      <c r="O87" s="82" t="s">
        <v>108</v>
      </c>
      <c r="P87" s="82" t="s">
        <v>109</v>
      </c>
      <c r="Q87" s="82" t="s">
        <v>110</v>
      </c>
      <c r="R87" s="82" t="s">
        <v>111</v>
      </c>
      <c r="S87" s="82" t="s">
        <v>112</v>
      </c>
      <c r="T87" s="83" t="s">
        <v>113</v>
      </c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</row>
    <row r="88" s="2" customFormat="1" ht="22.8" customHeight="1">
      <c r="A88" s="39"/>
      <c r="B88" s="40"/>
      <c r="C88" s="88" t="s">
        <v>114</v>
      </c>
      <c r="D88" s="39"/>
      <c r="E88" s="39"/>
      <c r="F88" s="39"/>
      <c r="G88" s="39"/>
      <c r="H88" s="39"/>
      <c r="I88" s="39"/>
      <c r="J88" s="148">
        <f>BK88</f>
        <v>0</v>
      </c>
      <c r="K88" s="39"/>
      <c r="L88" s="40"/>
      <c r="M88" s="84"/>
      <c r="N88" s="69"/>
      <c r="O88" s="85"/>
      <c r="P88" s="149">
        <f>P89</f>
        <v>0</v>
      </c>
      <c r="Q88" s="85"/>
      <c r="R88" s="149">
        <f>R89</f>
        <v>74.117670202203996</v>
      </c>
      <c r="S88" s="85"/>
      <c r="T88" s="150">
        <f>T89</f>
        <v>262.03919999999999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68</v>
      </c>
      <c r="AU88" s="20" t="s">
        <v>92</v>
      </c>
      <c r="BK88" s="151">
        <f>BK89</f>
        <v>0</v>
      </c>
    </row>
    <row r="89" s="12" customFormat="1" ht="25.92" customHeight="1">
      <c r="A89" s="12"/>
      <c r="B89" s="152"/>
      <c r="C89" s="12"/>
      <c r="D89" s="153" t="s">
        <v>68</v>
      </c>
      <c r="E89" s="154" t="s">
        <v>115</v>
      </c>
      <c r="F89" s="154" t="s">
        <v>116</v>
      </c>
      <c r="G89" s="12"/>
      <c r="H89" s="12"/>
      <c r="I89" s="155"/>
      <c r="J89" s="156">
        <f>BK89</f>
        <v>0</v>
      </c>
      <c r="K89" s="12"/>
      <c r="L89" s="152"/>
      <c r="M89" s="157"/>
      <c r="N89" s="158"/>
      <c r="O89" s="158"/>
      <c r="P89" s="159">
        <f>P90+P438+P450+P514+P552+P662+P699+P749</f>
        <v>0</v>
      </c>
      <c r="Q89" s="158"/>
      <c r="R89" s="159">
        <f>R90+R438+R450+R514+R552+R662+R699+R749</f>
        <v>74.117670202203996</v>
      </c>
      <c r="S89" s="158"/>
      <c r="T89" s="160">
        <f>T90+T438+T450+T514+T552+T662+T699+T749</f>
        <v>262.03919999999999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53" t="s">
        <v>77</v>
      </c>
      <c r="AT89" s="161" t="s">
        <v>68</v>
      </c>
      <c r="AU89" s="161" t="s">
        <v>69</v>
      </c>
      <c r="AY89" s="153" t="s">
        <v>117</v>
      </c>
      <c r="BK89" s="162">
        <f>BK90+BK438+BK450+BK514+BK552+BK662+BK699+BK749</f>
        <v>0</v>
      </c>
    </row>
    <row r="90" s="12" customFormat="1" ht="22.8" customHeight="1">
      <c r="A90" s="12"/>
      <c r="B90" s="152"/>
      <c r="C90" s="12"/>
      <c r="D90" s="153" t="s">
        <v>68</v>
      </c>
      <c r="E90" s="163" t="s">
        <v>77</v>
      </c>
      <c r="F90" s="163" t="s">
        <v>118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SUM(P91:P437)</f>
        <v>0</v>
      </c>
      <c r="Q90" s="158"/>
      <c r="R90" s="159">
        <f>SUM(R91:R437)</f>
        <v>3.8085052487039999</v>
      </c>
      <c r="S90" s="158"/>
      <c r="T90" s="160">
        <f>SUM(T91:T437)</f>
        <v>208.8116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77</v>
      </c>
      <c r="AT90" s="161" t="s">
        <v>68</v>
      </c>
      <c r="AU90" s="161" t="s">
        <v>77</v>
      </c>
      <c r="AY90" s="153" t="s">
        <v>117</v>
      </c>
      <c r="BK90" s="162">
        <f>SUM(BK91:BK437)</f>
        <v>0</v>
      </c>
    </row>
    <row r="91" s="2" customFormat="1" ht="37.8" customHeight="1">
      <c r="A91" s="39"/>
      <c r="B91" s="165"/>
      <c r="C91" s="166" t="s">
        <v>77</v>
      </c>
      <c r="D91" s="166" t="s">
        <v>119</v>
      </c>
      <c r="E91" s="167" t="s">
        <v>120</v>
      </c>
      <c r="F91" s="168" t="s">
        <v>121</v>
      </c>
      <c r="G91" s="169" t="s">
        <v>122</v>
      </c>
      <c r="H91" s="170">
        <v>10</v>
      </c>
      <c r="I91" s="171"/>
      <c r="J91" s="172">
        <f>ROUND(I91*H91,2)</f>
        <v>0</v>
      </c>
      <c r="K91" s="168" t="s">
        <v>123</v>
      </c>
      <c r="L91" s="40"/>
      <c r="M91" s="173" t="s">
        <v>3</v>
      </c>
      <c r="N91" s="174" t="s">
        <v>40</v>
      </c>
      <c r="O91" s="73"/>
      <c r="P91" s="175">
        <f>O91*H91</f>
        <v>0</v>
      </c>
      <c r="Q91" s="175">
        <v>0</v>
      </c>
      <c r="R91" s="175">
        <f>Q91*H91</f>
        <v>0</v>
      </c>
      <c r="S91" s="175">
        <v>0.255</v>
      </c>
      <c r="T91" s="176">
        <f>S91*H91</f>
        <v>2.5499999999999998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124</v>
      </c>
      <c r="AT91" s="177" t="s">
        <v>119</v>
      </c>
      <c r="AU91" s="177" t="s">
        <v>79</v>
      </c>
      <c r="AY91" s="20" t="s">
        <v>117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77</v>
      </c>
      <c r="BK91" s="178">
        <f>ROUND(I91*H91,2)</f>
        <v>0</v>
      </c>
      <c r="BL91" s="20" t="s">
        <v>124</v>
      </c>
      <c r="BM91" s="177" t="s">
        <v>125</v>
      </c>
    </row>
    <row r="92" s="2" customFormat="1">
      <c r="A92" s="39"/>
      <c r="B92" s="40"/>
      <c r="C92" s="39"/>
      <c r="D92" s="179" t="s">
        <v>126</v>
      </c>
      <c r="E92" s="39"/>
      <c r="F92" s="180" t="s">
        <v>127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126</v>
      </c>
      <c r="AU92" s="20" t="s">
        <v>79</v>
      </c>
    </row>
    <row r="93" s="13" customFormat="1">
      <c r="A93" s="13"/>
      <c r="B93" s="184"/>
      <c r="C93" s="13"/>
      <c r="D93" s="185" t="s">
        <v>128</v>
      </c>
      <c r="E93" s="186" t="s">
        <v>3</v>
      </c>
      <c r="F93" s="187" t="s">
        <v>129</v>
      </c>
      <c r="G93" s="13"/>
      <c r="H93" s="188">
        <v>10</v>
      </c>
      <c r="I93" s="189"/>
      <c r="J93" s="13"/>
      <c r="K93" s="13"/>
      <c r="L93" s="184"/>
      <c r="M93" s="190"/>
      <c r="N93" s="191"/>
      <c r="O93" s="191"/>
      <c r="P93" s="191"/>
      <c r="Q93" s="191"/>
      <c r="R93" s="191"/>
      <c r="S93" s="191"/>
      <c r="T93" s="19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186" t="s">
        <v>128</v>
      </c>
      <c r="AU93" s="186" t="s">
        <v>79</v>
      </c>
      <c r="AV93" s="13" t="s">
        <v>79</v>
      </c>
      <c r="AW93" s="13" t="s">
        <v>31</v>
      </c>
      <c r="AX93" s="13" t="s">
        <v>69</v>
      </c>
      <c r="AY93" s="186" t="s">
        <v>117</v>
      </c>
    </row>
    <row r="94" s="14" customFormat="1">
      <c r="A94" s="14"/>
      <c r="B94" s="193"/>
      <c r="C94" s="14"/>
      <c r="D94" s="185" t="s">
        <v>128</v>
      </c>
      <c r="E94" s="194" t="s">
        <v>3</v>
      </c>
      <c r="F94" s="195" t="s">
        <v>130</v>
      </c>
      <c r="G94" s="14"/>
      <c r="H94" s="196">
        <v>10</v>
      </c>
      <c r="I94" s="197"/>
      <c r="J94" s="14"/>
      <c r="K94" s="14"/>
      <c r="L94" s="193"/>
      <c r="M94" s="198"/>
      <c r="N94" s="199"/>
      <c r="O94" s="199"/>
      <c r="P94" s="199"/>
      <c r="Q94" s="199"/>
      <c r="R94" s="199"/>
      <c r="S94" s="199"/>
      <c r="T94" s="20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194" t="s">
        <v>128</v>
      </c>
      <c r="AU94" s="194" t="s">
        <v>79</v>
      </c>
      <c r="AV94" s="14" t="s">
        <v>124</v>
      </c>
      <c r="AW94" s="14" t="s">
        <v>31</v>
      </c>
      <c r="AX94" s="14" t="s">
        <v>77</v>
      </c>
      <c r="AY94" s="194" t="s">
        <v>117</v>
      </c>
    </row>
    <row r="95" s="2" customFormat="1" ht="37.8" customHeight="1">
      <c r="A95" s="39"/>
      <c r="B95" s="165"/>
      <c r="C95" s="166" t="s">
        <v>79</v>
      </c>
      <c r="D95" s="166" t="s">
        <v>119</v>
      </c>
      <c r="E95" s="167" t="s">
        <v>131</v>
      </c>
      <c r="F95" s="168" t="s">
        <v>132</v>
      </c>
      <c r="G95" s="169" t="s">
        <v>122</v>
      </c>
      <c r="H95" s="170">
        <v>202.63999999999999</v>
      </c>
      <c r="I95" s="171"/>
      <c r="J95" s="172">
        <f>ROUND(I95*H95,2)</f>
        <v>0</v>
      </c>
      <c r="K95" s="168" t="s">
        <v>123</v>
      </c>
      <c r="L95" s="40"/>
      <c r="M95" s="173" t="s">
        <v>3</v>
      </c>
      <c r="N95" s="174" t="s">
        <v>40</v>
      </c>
      <c r="O95" s="73"/>
      <c r="P95" s="175">
        <f>O95*H95</f>
        <v>0</v>
      </c>
      <c r="Q95" s="175">
        <v>0</v>
      </c>
      <c r="R95" s="175">
        <f>Q95*H95</f>
        <v>0</v>
      </c>
      <c r="S95" s="175">
        <v>0.44</v>
      </c>
      <c r="T95" s="176">
        <f>S95*H95</f>
        <v>89.161599999999993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124</v>
      </c>
      <c r="AT95" s="177" t="s">
        <v>119</v>
      </c>
      <c r="AU95" s="177" t="s">
        <v>79</v>
      </c>
      <c r="AY95" s="20" t="s">
        <v>117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77</v>
      </c>
      <c r="BK95" s="178">
        <f>ROUND(I95*H95,2)</f>
        <v>0</v>
      </c>
      <c r="BL95" s="20" t="s">
        <v>124</v>
      </c>
      <c r="BM95" s="177" t="s">
        <v>133</v>
      </c>
    </row>
    <row r="96" s="2" customFormat="1">
      <c r="A96" s="39"/>
      <c r="B96" s="40"/>
      <c r="C96" s="39"/>
      <c r="D96" s="179" t="s">
        <v>126</v>
      </c>
      <c r="E96" s="39"/>
      <c r="F96" s="180" t="s">
        <v>134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126</v>
      </c>
      <c r="AU96" s="20" t="s">
        <v>79</v>
      </c>
    </row>
    <row r="97" s="15" customFormat="1">
      <c r="A97" s="15"/>
      <c r="B97" s="201"/>
      <c r="C97" s="15"/>
      <c r="D97" s="185" t="s">
        <v>128</v>
      </c>
      <c r="E97" s="202" t="s">
        <v>3</v>
      </c>
      <c r="F97" s="203" t="s">
        <v>135</v>
      </c>
      <c r="G97" s="15"/>
      <c r="H97" s="202" t="s">
        <v>3</v>
      </c>
      <c r="I97" s="204"/>
      <c r="J97" s="15"/>
      <c r="K97" s="15"/>
      <c r="L97" s="201"/>
      <c r="M97" s="205"/>
      <c r="N97" s="206"/>
      <c r="O97" s="206"/>
      <c r="P97" s="206"/>
      <c r="Q97" s="206"/>
      <c r="R97" s="206"/>
      <c r="S97" s="206"/>
      <c r="T97" s="207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02" t="s">
        <v>128</v>
      </c>
      <c r="AU97" s="202" t="s">
        <v>79</v>
      </c>
      <c r="AV97" s="15" t="s">
        <v>77</v>
      </c>
      <c r="AW97" s="15" t="s">
        <v>31</v>
      </c>
      <c r="AX97" s="15" t="s">
        <v>69</v>
      </c>
      <c r="AY97" s="202" t="s">
        <v>117</v>
      </c>
    </row>
    <row r="98" s="13" customFormat="1">
      <c r="A98" s="13"/>
      <c r="B98" s="184"/>
      <c r="C98" s="13"/>
      <c r="D98" s="185" t="s">
        <v>128</v>
      </c>
      <c r="E98" s="186" t="s">
        <v>3</v>
      </c>
      <c r="F98" s="187" t="s">
        <v>136</v>
      </c>
      <c r="G98" s="13"/>
      <c r="H98" s="188">
        <v>5.04</v>
      </c>
      <c r="I98" s="189"/>
      <c r="J98" s="13"/>
      <c r="K98" s="13"/>
      <c r="L98" s="184"/>
      <c r="M98" s="190"/>
      <c r="N98" s="191"/>
      <c r="O98" s="191"/>
      <c r="P98" s="191"/>
      <c r="Q98" s="191"/>
      <c r="R98" s="191"/>
      <c r="S98" s="191"/>
      <c r="T98" s="19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186" t="s">
        <v>128</v>
      </c>
      <c r="AU98" s="186" t="s">
        <v>79</v>
      </c>
      <c r="AV98" s="13" t="s">
        <v>79</v>
      </c>
      <c r="AW98" s="13" t="s">
        <v>31</v>
      </c>
      <c r="AX98" s="13" t="s">
        <v>69</v>
      </c>
      <c r="AY98" s="186" t="s">
        <v>117</v>
      </c>
    </row>
    <row r="99" s="16" customFormat="1">
      <c r="A99" s="16"/>
      <c r="B99" s="208"/>
      <c r="C99" s="16"/>
      <c r="D99" s="185" t="s">
        <v>128</v>
      </c>
      <c r="E99" s="209" t="s">
        <v>3</v>
      </c>
      <c r="F99" s="210" t="s">
        <v>137</v>
      </c>
      <c r="G99" s="16"/>
      <c r="H99" s="211">
        <v>5.04</v>
      </c>
      <c r="I99" s="212"/>
      <c r="J99" s="16"/>
      <c r="K99" s="16"/>
      <c r="L99" s="208"/>
      <c r="M99" s="213"/>
      <c r="N99" s="214"/>
      <c r="O99" s="214"/>
      <c r="P99" s="214"/>
      <c r="Q99" s="214"/>
      <c r="R99" s="214"/>
      <c r="S99" s="214"/>
      <c r="T99" s="215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T99" s="209" t="s">
        <v>128</v>
      </c>
      <c r="AU99" s="209" t="s">
        <v>79</v>
      </c>
      <c r="AV99" s="16" t="s">
        <v>138</v>
      </c>
      <c r="AW99" s="16" t="s">
        <v>31</v>
      </c>
      <c r="AX99" s="16" t="s">
        <v>69</v>
      </c>
      <c r="AY99" s="209" t="s">
        <v>117</v>
      </c>
    </row>
    <row r="100" s="15" customFormat="1">
      <c r="A100" s="15"/>
      <c r="B100" s="201"/>
      <c r="C100" s="15"/>
      <c r="D100" s="185" t="s">
        <v>128</v>
      </c>
      <c r="E100" s="202" t="s">
        <v>3</v>
      </c>
      <c r="F100" s="203" t="s">
        <v>139</v>
      </c>
      <c r="G100" s="15"/>
      <c r="H100" s="202" t="s">
        <v>3</v>
      </c>
      <c r="I100" s="204"/>
      <c r="J100" s="15"/>
      <c r="K100" s="15"/>
      <c r="L100" s="201"/>
      <c r="M100" s="205"/>
      <c r="N100" s="206"/>
      <c r="O100" s="206"/>
      <c r="P100" s="206"/>
      <c r="Q100" s="206"/>
      <c r="R100" s="206"/>
      <c r="S100" s="206"/>
      <c r="T100" s="207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02" t="s">
        <v>128</v>
      </c>
      <c r="AU100" s="202" t="s">
        <v>79</v>
      </c>
      <c r="AV100" s="15" t="s">
        <v>77</v>
      </c>
      <c r="AW100" s="15" t="s">
        <v>31</v>
      </c>
      <c r="AX100" s="15" t="s">
        <v>69</v>
      </c>
      <c r="AY100" s="202" t="s">
        <v>117</v>
      </c>
    </row>
    <row r="101" s="13" customFormat="1">
      <c r="A101" s="13"/>
      <c r="B101" s="184"/>
      <c r="C101" s="13"/>
      <c r="D101" s="185" t="s">
        <v>128</v>
      </c>
      <c r="E101" s="186" t="s">
        <v>3</v>
      </c>
      <c r="F101" s="187" t="s">
        <v>140</v>
      </c>
      <c r="G101" s="13"/>
      <c r="H101" s="188">
        <v>97.159999999999997</v>
      </c>
      <c r="I101" s="189"/>
      <c r="J101" s="13"/>
      <c r="K101" s="13"/>
      <c r="L101" s="184"/>
      <c r="M101" s="190"/>
      <c r="N101" s="191"/>
      <c r="O101" s="191"/>
      <c r="P101" s="191"/>
      <c r="Q101" s="191"/>
      <c r="R101" s="191"/>
      <c r="S101" s="191"/>
      <c r="T101" s="19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186" t="s">
        <v>128</v>
      </c>
      <c r="AU101" s="186" t="s">
        <v>79</v>
      </c>
      <c r="AV101" s="13" t="s">
        <v>79</v>
      </c>
      <c r="AW101" s="13" t="s">
        <v>31</v>
      </c>
      <c r="AX101" s="13" t="s">
        <v>69</v>
      </c>
      <c r="AY101" s="186" t="s">
        <v>117</v>
      </c>
    </row>
    <row r="102" s="13" customFormat="1">
      <c r="A102" s="13"/>
      <c r="B102" s="184"/>
      <c r="C102" s="13"/>
      <c r="D102" s="185" t="s">
        <v>128</v>
      </c>
      <c r="E102" s="186" t="s">
        <v>3</v>
      </c>
      <c r="F102" s="187" t="s">
        <v>141</v>
      </c>
      <c r="G102" s="13"/>
      <c r="H102" s="188">
        <v>83.640000000000001</v>
      </c>
      <c r="I102" s="189"/>
      <c r="J102" s="13"/>
      <c r="K102" s="13"/>
      <c r="L102" s="184"/>
      <c r="M102" s="190"/>
      <c r="N102" s="191"/>
      <c r="O102" s="191"/>
      <c r="P102" s="191"/>
      <c r="Q102" s="191"/>
      <c r="R102" s="191"/>
      <c r="S102" s="191"/>
      <c r="T102" s="19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186" t="s">
        <v>128</v>
      </c>
      <c r="AU102" s="186" t="s">
        <v>79</v>
      </c>
      <c r="AV102" s="13" t="s">
        <v>79</v>
      </c>
      <c r="AW102" s="13" t="s">
        <v>31</v>
      </c>
      <c r="AX102" s="13" t="s">
        <v>69</v>
      </c>
      <c r="AY102" s="186" t="s">
        <v>117</v>
      </c>
    </row>
    <row r="103" s="13" customFormat="1">
      <c r="A103" s="13"/>
      <c r="B103" s="184"/>
      <c r="C103" s="13"/>
      <c r="D103" s="185" t="s">
        <v>128</v>
      </c>
      <c r="E103" s="186" t="s">
        <v>3</v>
      </c>
      <c r="F103" s="187" t="s">
        <v>142</v>
      </c>
      <c r="G103" s="13"/>
      <c r="H103" s="188">
        <v>12</v>
      </c>
      <c r="I103" s="189"/>
      <c r="J103" s="13"/>
      <c r="K103" s="13"/>
      <c r="L103" s="184"/>
      <c r="M103" s="190"/>
      <c r="N103" s="191"/>
      <c r="O103" s="191"/>
      <c r="P103" s="191"/>
      <c r="Q103" s="191"/>
      <c r="R103" s="191"/>
      <c r="S103" s="191"/>
      <c r="T103" s="19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186" t="s">
        <v>128</v>
      </c>
      <c r="AU103" s="186" t="s">
        <v>79</v>
      </c>
      <c r="AV103" s="13" t="s">
        <v>79</v>
      </c>
      <c r="AW103" s="13" t="s">
        <v>31</v>
      </c>
      <c r="AX103" s="13" t="s">
        <v>69</v>
      </c>
      <c r="AY103" s="186" t="s">
        <v>117</v>
      </c>
    </row>
    <row r="104" s="13" customFormat="1">
      <c r="A104" s="13"/>
      <c r="B104" s="184"/>
      <c r="C104" s="13"/>
      <c r="D104" s="185" t="s">
        <v>128</v>
      </c>
      <c r="E104" s="186" t="s">
        <v>3</v>
      </c>
      <c r="F104" s="187" t="s">
        <v>143</v>
      </c>
      <c r="G104" s="13"/>
      <c r="H104" s="188">
        <v>4.7999999999999998</v>
      </c>
      <c r="I104" s="189"/>
      <c r="J104" s="13"/>
      <c r="K104" s="13"/>
      <c r="L104" s="184"/>
      <c r="M104" s="190"/>
      <c r="N104" s="191"/>
      <c r="O104" s="191"/>
      <c r="P104" s="191"/>
      <c r="Q104" s="191"/>
      <c r="R104" s="191"/>
      <c r="S104" s="191"/>
      <c r="T104" s="19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186" t="s">
        <v>128</v>
      </c>
      <c r="AU104" s="186" t="s">
        <v>79</v>
      </c>
      <c r="AV104" s="13" t="s">
        <v>79</v>
      </c>
      <c r="AW104" s="13" t="s">
        <v>31</v>
      </c>
      <c r="AX104" s="13" t="s">
        <v>69</v>
      </c>
      <c r="AY104" s="186" t="s">
        <v>117</v>
      </c>
    </row>
    <row r="105" s="16" customFormat="1">
      <c r="A105" s="16"/>
      <c r="B105" s="208"/>
      <c r="C105" s="16"/>
      <c r="D105" s="185" t="s">
        <v>128</v>
      </c>
      <c r="E105" s="209" t="s">
        <v>3</v>
      </c>
      <c r="F105" s="210" t="s">
        <v>137</v>
      </c>
      <c r="G105" s="16"/>
      <c r="H105" s="211">
        <v>197.60000000000002</v>
      </c>
      <c r="I105" s="212"/>
      <c r="J105" s="16"/>
      <c r="K105" s="16"/>
      <c r="L105" s="208"/>
      <c r="M105" s="213"/>
      <c r="N105" s="214"/>
      <c r="O105" s="214"/>
      <c r="P105" s="214"/>
      <c r="Q105" s="214"/>
      <c r="R105" s="214"/>
      <c r="S105" s="214"/>
      <c r="T105" s="215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T105" s="209" t="s">
        <v>128</v>
      </c>
      <c r="AU105" s="209" t="s">
        <v>79</v>
      </c>
      <c r="AV105" s="16" t="s">
        <v>138</v>
      </c>
      <c r="AW105" s="16" t="s">
        <v>31</v>
      </c>
      <c r="AX105" s="16" t="s">
        <v>69</v>
      </c>
      <c r="AY105" s="209" t="s">
        <v>117</v>
      </c>
    </row>
    <row r="106" s="14" customFormat="1">
      <c r="A106" s="14"/>
      <c r="B106" s="193"/>
      <c r="C106" s="14"/>
      <c r="D106" s="185" t="s">
        <v>128</v>
      </c>
      <c r="E106" s="194" t="s">
        <v>3</v>
      </c>
      <c r="F106" s="195" t="s">
        <v>130</v>
      </c>
      <c r="G106" s="14"/>
      <c r="H106" s="196">
        <v>202.64000000000002</v>
      </c>
      <c r="I106" s="197"/>
      <c r="J106" s="14"/>
      <c r="K106" s="14"/>
      <c r="L106" s="193"/>
      <c r="M106" s="198"/>
      <c r="N106" s="199"/>
      <c r="O106" s="199"/>
      <c r="P106" s="199"/>
      <c r="Q106" s="199"/>
      <c r="R106" s="199"/>
      <c r="S106" s="199"/>
      <c r="T106" s="20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194" t="s">
        <v>128</v>
      </c>
      <c r="AU106" s="194" t="s">
        <v>79</v>
      </c>
      <c r="AV106" s="14" t="s">
        <v>124</v>
      </c>
      <c r="AW106" s="14" t="s">
        <v>31</v>
      </c>
      <c r="AX106" s="14" t="s">
        <v>77</v>
      </c>
      <c r="AY106" s="194" t="s">
        <v>117</v>
      </c>
    </row>
    <row r="107" s="2" customFormat="1" ht="24.15" customHeight="1">
      <c r="A107" s="39"/>
      <c r="B107" s="165"/>
      <c r="C107" s="166" t="s">
        <v>138</v>
      </c>
      <c r="D107" s="166" t="s">
        <v>119</v>
      </c>
      <c r="E107" s="167" t="s">
        <v>144</v>
      </c>
      <c r="F107" s="168" t="s">
        <v>145</v>
      </c>
      <c r="G107" s="169" t="s">
        <v>122</v>
      </c>
      <c r="H107" s="170">
        <v>370</v>
      </c>
      <c r="I107" s="171"/>
      <c r="J107" s="172">
        <f>ROUND(I107*H107,2)</f>
        <v>0</v>
      </c>
      <c r="K107" s="168" t="s">
        <v>123</v>
      </c>
      <c r="L107" s="40"/>
      <c r="M107" s="173" t="s">
        <v>3</v>
      </c>
      <c r="N107" s="174" t="s">
        <v>40</v>
      </c>
      <c r="O107" s="73"/>
      <c r="P107" s="175">
        <f>O107*H107</f>
        <v>0</v>
      </c>
      <c r="Q107" s="175">
        <v>4.795E-05</v>
      </c>
      <c r="R107" s="175">
        <f>Q107*H107</f>
        <v>0.0177415</v>
      </c>
      <c r="S107" s="175">
        <v>0.11500000000000001</v>
      </c>
      <c r="T107" s="176">
        <f>S107*H107</f>
        <v>42.550000000000004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77" t="s">
        <v>124</v>
      </c>
      <c r="AT107" s="177" t="s">
        <v>119</v>
      </c>
      <c r="AU107" s="177" t="s">
        <v>79</v>
      </c>
      <c r="AY107" s="20" t="s">
        <v>117</v>
      </c>
      <c r="BE107" s="178">
        <f>IF(N107="základní",J107,0)</f>
        <v>0</v>
      </c>
      <c r="BF107" s="178">
        <f>IF(N107="snížená",J107,0)</f>
        <v>0</v>
      </c>
      <c r="BG107" s="178">
        <f>IF(N107="zákl. přenesená",J107,0)</f>
        <v>0</v>
      </c>
      <c r="BH107" s="178">
        <f>IF(N107="sníž. přenesená",J107,0)</f>
        <v>0</v>
      </c>
      <c r="BI107" s="178">
        <f>IF(N107="nulová",J107,0)</f>
        <v>0</v>
      </c>
      <c r="BJ107" s="20" t="s">
        <v>77</v>
      </c>
      <c r="BK107" s="178">
        <f>ROUND(I107*H107,2)</f>
        <v>0</v>
      </c>
      <c r="BL107" s="20" t="s">
        <v>124</v>
      </c>
      <c r="BM107" s="177" t="s">
        <v>146</v>
      </c>
    </row>
    <row r="108" s="2" customFormat="1">
      <c r="A108" s="39"/>
      <c r="B108" s="40"/>
      <c r="C108" s="39"/>
      <c r="D108" s="179" t="s">
        <v>126</v>
      </c>
      <c r="E108" s="39"/>
      <c r="F108" s="180" t="s">
        <v>147</v>
      </c>
      <c r="G108" s="39"/>
      <c r="H108" s="39"/>
      <c r="I108" s="181"/>
      <c r="J108" s="39"/>
      <c r="K108" s="39"/>
      <c r="L108" s="40"/>
      <c r="M108" s="182"/>
      <c r="N108" s="183"/>
      <c r="O108" s="73"/>
      <c r="P108" s="73"/>
      <c r="Q108" s="73"/>
      <c r="R108" s="73"/>
      <c r="S108" s="73"/>
      <c r="T108" s="74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20" t="s">
        <v>126</v>
      </c>
      <c r="AU108" s="20" t="s">
        <v>79</v>
      </c>
    </row>
    <row r="109" s="13" customFormat="1">
      <c r="A109" s="13"/>
      <c r="B109" s="184"/>
      <c r="C109" s="13"/>
      <c r="D109" s="185" t="s">
        <v>128</v>
      </c>
      <c r="E109" s="186" t="s">
        <v>3</v>
      </c>
      <c r="F109" s="187" t="s">
        <v>148</v>
      </c>
      <c r="G109" s="13"/>
      <c r="H109" s="188">
        <v>370</v>
      </c>
      <c r="I109" s="189"/>
      <c r="J109" s="13"/>
      <c r="K109" s="13"/>
      <c r="L109" s="184"/>
      <c r="M109" s="190"/>
      <c r="N109" s="191"/>
      <c r="O109" s="191"/>
      <c r="P109" s="191"/>
      <c r="Q109" s="191"/>
      <c r="R109" s="191"/>
      <c r="S109" s="191"/>
      <c r="T109" s="19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186" t="s">
        <v>128</v>
      </c>
      <c r="AU109" s="186" t="s">
        <v>79</v>
      </c>
      <c r="AV109" s="13" t="s">
        <v>79</v>
      </c>
      <c r="AW109" s="13" t="s">
        <v>31</v>
      </c>
      <c r="AX109" s="13" t="s">
        <v>69</v>
      </c>
      <c r="AY109" s="186" t="s">
        <v>117</v>
      </c>
    </row>
    <row r="110" s="14" customFormat="1">
      <c r="A110" s="14"/>
      <c r="B110" s="193"/>
      <c r="C110" s="14"/>
      <c r="D110" s="185" t="s">
        <v>128</v>
      </c>
      <c r="E110" s="194" t="s">
        <v>3</v>
      </c>
      <c r="F110" s="195" t="s">
        <v>130</v>
      </c>
      <c r="G110" s="14"/>
      <c r="H110" s="196">
        <v>370</v>
      </c>
      <c r="I110" s="197"/>
      <c r="J110" s="14"/>
      <c r="K110" s="14"/>
      <c r="L110" s="193"/>
      <c r="M110" s="198"/>
      <c r="N110" s="199"/>
      <c r="O110" s="199"/>
      <c r="P110" s="199"/>
      <c r="Q110" s="199"/>
      <c r="R110" s="199"/>
      <c r="S110" s="199"/>
      <c r="T110" s="20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194" t="s">
        <v>128</v>
      </c>
      <c r="AU110" s="194" t="s">
        <v>79</v>
      </c>
      <c r="AV110" s="14" t="s">
        <v>124</v>
      </c>
      <c r="AW110" s="14" t="s">
        <v>31</v>
      </c>
      <c r="AX110" s="14" t="s">
        <v>77</v>
      </c>
      <c r="AY110" s="194" t="s">
        <v>117</v>
      </c>
    </row>
    <row r="111" s="2" customFormat="1" ht="24.15" customHeight="1">
      <c r="A111" s="39"/>
      <c r="B111" s="165"/>
      <c r="C111" s="166" t="s">
        <v>124</v>
      </c>
      <c r="D111" s="166" t="s">
        <v>119</v>
      </c>
      <c r="E111" s="167" t="s">
        <v>149</v>
      </c>
      <c r="F111" s="168" t="s">
        <v>150</v>
      </c>
      <c r="G111" s="169" t="s">
        <v>122</v>
      </c>
      <c r="H111" s="170">
        <v>317</v>
      </c>
      <c r="I111" s="171"/>
      <c r="J111" s="172">
        <f>ROUND(I111*H111,2)</f>
        <v>0</v>
      </c>
      <c r="K111" s="168" t="s">
        <v>123</v>
      </c>
      <c r="L111" s="40"/>
      <c r="M111" s="173" t="s">
        <v>3</v>
      </c>
      <c r="N111" s="174" t="s">
        <v>40</v>
      </c>
      <c r="O111" s="73"/>
      <c r="P111" s="175">
        <f>O111*H111</f>
        <v>0</v>
      </c>
      <c r="Q111" s="175">
        <v>9.2219999999999995E-05</v>
      </c>
      <c r="R111" s="175">
        <f>Q111*H111</f>
        <v>0.029233739999999998</v>
      </c>
      <c r="S111" s="175">
        <v>0.23000000000000001</v>
      </c>
      <c r="T111" s="176">
        <f>S111*H111</f>
        <v>72.909999999999997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7" t="s">
        <v>124</v>
      </c>
      <c r="AT111" s="177" t="s">
        <v>119</v>
      </c>
      <c r="AU111" s="177" t="s">
        <v>79</v>
      </c>
      <c r="AY111" s="20" t="s">
        <v>117</v>
      </c>
      <c r="BE111" s="178">
        <f>IF(N111="základní",J111,0)</f>
        <v>0</v>
      </c>
      <c r="BF111" s="178">
        <f>IF(N111="snížená",J111,0)</f>
        <v>0</v>
      </c>
      <c r="BG111" s="178">
        <f>IF(N111="zákl. přenesená",J111,0)</f>
        <v>0</v>
      </c>
      <c r="BH111" s="178">
        <f>IF(N111="sníž. přenesená",J111,0)</f>
        <v>0</v>
      </c>
      <c r="BI111" s="178">
        <f>IF(N111="nulová",J111,0)</f>
        <v>0</v>
      </c>
      <c r="BJ111" s="20" t="s">
        <v>77</v>
      </c>
      <c r="BK111" s="178">
        <f>ROUND(I111*H111,2)</f>
        <v>0</v>
      </c>
      <c r="BL111" s="20" t="s">
        <v>124</v>
      </c>
      <c r="BM111" s="177" t="s">
        <v>151</v>
      </c>
    </row>
    <row r="112" s="2" customFormat="1">
      <c r="A112" s="39"/>
      <c r="B112" s="40"/>
      <c r="C112" s="39"/>
      <c r="D112" s="179" t="s">
        <v>126</v>
      </c>
      <c r="E112" s="39"/>
      <c r="F112" s="180" t="s">
        <v>152</v>
      </c>
      <c r="G112" s="39"/>
      <c r="H112" s="39"/>
      <c r="I112" s="181"/>
      <c r="J112" s="39"/>
      <c r="K112" s="39"/>
      <c r="L112" s="40"/>
      <c r="M112" s="182"/>
      <c r="N112" s="183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126</v>
      </c>
      <c r="AU112" s="20" t="s">
        <v>79</v>
      </c>
    </row>
    <row r="113" s="13" customFormat="1">
      <c r="A113" s="13"/>
      <c r="B113" s="184"/>
      <c r="C113" s="13"/>
      <c r="D113" s="185" t="s">
        <v>128</v>
      </c>
      <c r="E113" s="186" t="s">
        <v>3</v>
      </c>
      <c r="F113" s="187" t="s">
        <v>153</v>
      </c>
      <c r="G113" s="13"/>
      <c r="H113" s="188">
        <v>317</v>
      </c>
      <c r="I113" s="189"/>
      <c r="J113" s="13"/>
      <c r="K113" s="13"/>
      <c r="L113" s="184"/>
      <c r="M113" s="190"/>
      <c r="N113" s="191"/>
      <c r="O113" s="191"/>
      <c r="P113" s="191"/>
      <c r="Q113" s="191"/>
      <c r="R113" s="191"/>
      <c r="S113" s="191"/>
      <c r="T113" s="19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86" t="s">
        <v>128</v>
      </c>
      <c r="AU113" s="186" t="s">
        <v>79</v>
      </c>
      <c r="AV113" s="13" t="s">
        <v>79</v>
      </c>
      <c r="AW113" s="13" t="s">
        <v>31</v>
      </c>
      <c r="AX113" s="13" t="s">
        <v>69</v>
      </c>
      <c r="AY113" s="186" t="s">
        <v>117</v>
      </c>
    </row>
    <row r="114" s="14" customFormat="1">
      <c r="A114" s="14"/>
      <c r="B114" s="193"/>
      <c r="C114" s="14"/>
      <c r="D114" s="185" t="s">
        <v>128</v>
      </c>
      <c r="E114" s="194" t="s">
        <v>3</v>
      </c>
      <c r="F114" s="195" t="s">
        <v>130</v>
      </c>
      <c r="G114" s="14"/>
      <c r="H114" s="196">
        <v>317</v>
      </c>
      <c r="I114" s="197"/>
      <c r="J114" s="14"/>
      <c r="K114" s="14"/>
      <c r="L114" s="193"/>
      <c r="M114" s="198"/>
      <c r="N114" s="199"/>
      <c r="O114" s="199"/>
      <c r="P114" s="199"/>
      <c r="Q114" s="199"/>
      <c r="R114" s="199"/>
      <c r="S114" s="199"/>
      <c r="T114" s="20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194" t="s">
        <v>128</v>
      </c>
      <c r="AU114" s="194" t="s">
        <v>79</v>
      </c>
      <c r="AV114" s="14" t="s">
        <v>124</v>
      </c>
      <c r="AW114" s="14" t="s">
        <v>31</v>
      </c>
      <c r="AX114" s="14" t="s">
        <v>77</v>
      </c>
      <c r="AY114" s="194" t="s">
        <v>117</v>
      </c>
    </row>
    <row r="115" s="2" customFormat="1" ht="24.15" customHeight="1">
      <c r="A115" s="39"/>
      <c r="B115" s="165"/>
      <c r="C115" s="166" t="s">
        <v>154</v>
      </c>
      <c r="D115" s="166" t="s">
        <v>119</v>
      </c>
      <c r="E115" s="167" t="s">
        <v>155</v>
      </c>
      <c r="F115" s="168" t="s">
        <v>156</v>
      </c>
      <c r="G115" s="169" t="s">
        <v>157</v>
      </c>
      <c r="H115" s="170">
        <v>8</v>
      </c>
      <c r="I115" s="171"/>
      <c r="J115" s="172">
        <f>ROUND(I115*H115,2)</f>
        <v>0</v>
      </c>
      <c r="K115" s="168" t="s">
        <v>123</v>
      </c>
      <c r="L115" s="40"/>
      <c r="M115" s="173" t="s">
        <v>3</v>
      </c>
      <c r="N115" s="174" t="s">
        <v>40</v>
      </c>
      <c r="O115" s="73"/>
      <c r="P115" s="175">
        <f>O115*H115</f>
        <v>0</v>
      </c>
      <c r="Q115" s="175">
        <v>0</v>
      </c>
      <c r="R115" s="175">
        <f>Q115*H115</f>
        <v>0</v>
      </c>
      <c r="S115" s="175">
        <v>0.20499999999999999</v>
      </c>
      <c r="T115" s="176">
        <f>S115*H115</f>
        <v>1.6399999999999999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77" t="s">
        <v>124</v>
      </c>
      <c r="AT115" s="177" t="s">
        <v>119</v>
      </c>
      <c r="AU115" s="177" t="s">
        <v>79</v>
      </c>
      <c r="AY115" s="20" t="s">
        <v>117</v>
      </c>
      <c r="BE115" s="178">
        <f>IF(N115="základní",J115,0)</f>
        <v>0</v>
      </c>
      <c r="BF115" s="178">
        <f>IF(N115="snížená",J115,0)</f>
        <v>0</v>
      </c>
      <c r="BG115" s="178">
        <f>IF(N115="zákl. přenesená",J115,0)</f>
        <v>0</v>
      </c>
      <c r="BH115" s="178">
        <f>IF(N115="sníž. přenesená",J115,0)</f>
        <v>0</v>
      </c>
      <c r="BI115" s="178">
        <f>IF(N115="nulová",J115,0)</f>
        <v>0</v>
      </c>
      <c r="BJ115" s="20" t="s">
        <v>77</v>
      </c>
      <c r="BK115" s="178">
        <f>ROUND(I115*H115,2)</f>
        <v>0</v>
      </c>
      <c r="BL115" s="20" t="s">
        <v>124</v>
      </c>
      <c r="BM115" s="177" t="s">
        <v>158</v>
      </c>
    </row>
    <row r="116" s="2" customFormat="1">
      <c r="A116" s="39"/>
      <c r="B116" s="40"/>
      <c r="C116" s="39"/>
      <c r="D116" s="179" t="s">
        <v>126</v>
      </c>
      <c r="E116" s="39"/>
      <c r="F116" s="180" t="s">
        <v>159</v>
      </c>
      <c r="G116" s="39"/>
      <c r="H116" s="39"/>
      <c r="I116" s="181"/>
      <c r="J116" s="39"/>
      <c r="K116" s="39"/>
      <c r="L116" s="40"/>
      <c r="M116" s="182"/>
      <c r="N116" s="183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126</v>
      </c>
      <c r="AU116" s="20" t="s">
        <v>79</v>
      </c>
    </row>
    <row r="117" s="13" customFormat="1">
      <c r="A117" s="13"/>
      <c r="B117" s="184"/>
      <c r="C117" s="13"/>
      <c r="D117" s="185" t="s">
        <v>128</v>
      </c>
      <c r="E117" s="186" t="s">
        <v>3</v>
      </c>
      <c r="F117" s="187" t="s">
        <v>160</v>
      </c>
      <c r="G117" s="13"/>
      <c r="H117" s="188">
        <v>8</v>
      </c>
      <c r="I117" s="189"/>
      <c r="J117" s="13"/>
      <c r="K117" s="13"/>
      <c r="L117" s="184"/>
      <c r="M117" s="190"/>
      <c r="N117" s="191"/>
      <c r="O117" s="191"/>
      <c r="P117" s="191"/>
      <c r="Q117" s="191"/>
      <c r="R117" s="191"/>
      <c r="S117" s="191"/>
      <c r="T117" s="19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86" t="s">
        <v>128</v>
      </c>
      <c r="AU117" s="186" t="s">
        <v>79</v>
      </c>
      <c r="AV117" s="13" t="s">
        <v>79</v>
      </c>
      <c r="AW117" s="13" t="s">
        <v>31</v>
      </c>
      <c r="AX117" s="13" t="s">
        <v>69</v>
      </c>
      <c r="AY117" s="186" t="s">
        <v>117</v>
      </c>
    </row>
    <row r="118" s="14" customFormat="1">
      <c r="A118" s="14"/>
      <c r="B118" s="193"/>
      <c r="C118" s="14"/>
      <c r="D118" s="185" t="s">
        <v>128</v>
      </c>
      <c r="E118" s="194" t="s">
        <v>3</v>
      </c>
      <c r="F118" s="195" t="s">
        <v>130</v>
      </c>
      <c r="G118" s="14"/>
      <c r="H118" s="196">
        <v>8</v>
      </c>
      <c r="I118" s="197"/>
      <c r="J118" s="14"/>
      <c r="K118" s="14"/>
      <c r="L118" s="193"/>
      <c r="M118" s="198"/>
      <c r="N118" s="199"/>
      <c r="O118" s="199"/>
      <c r="P118" s="199"/>
      <c r="Q118" s="199"/>
      <c r="R118" s="199"/>
      <c r="S118" s="199"/>
      <c r="T118" s="20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94" t="s">
        <v>128</v>
      </c>
      <c r="AU118" s="194" t="s">
        <v>79</v>
      </c>
      <c r="AV118" s="14" t="s">
        <v>124</v>
      </c>
      <c r="AW118" s="14" t="s">
        <v>31</v>
      </c>
      <c r="AX118" s="14" t="s">
        <v>77</v>
      </c>
      <c r="AY118" s="194" t="s">
        <v>117</v>
      </c>
    </row>
    <row r="119" s="2" customFormat="1" ht="16.5" customHeight="1">
      <c r="A119" s="39"/>
      <c r="B119" s="165"/>
      <c r="C119" s="166" t="s">
        <v>161</v>
      </c>
      <c r="D119" s="166" t="s">
        <v>119</v>
      </c>
      <c r="E119" s="167" t="s">
        <v>162</v>
      </c>
      <c r="F119" s="168" t="s">
        <v>163</v>
      </c>
      <c r="G119" s="169" t="s">
        <v>164</v>
      </c>
      <c r="H119" s="170">
        <v>360</v>
      </c>
      <c r="I119" s="171"/>
      <c r="J119" s="172">
        <f>ROUND(I119*H119,2)</f>
        <v>0</v>
      </c>
      <c r="K119" s="168" t="s">
        <v>123</v>
      </c>
      <c r="L119" s="40"/>
      <c r="M119" s="173" t="s">
        <v>3</v>
      </c>
      <c r="N119" s="174" t="s">
        <v>40</v>
      </c>
      <c r="O119" s="73"/>
      <c r="P119" s="175">
        <f>O119*H119</f>
        <v>0</v>
      </c>
      <c r="Q119" s="175">
        <v>3.0000000000000001E-05</v>
      </c>
      <c r="R119" s="175">
        <f>Q119*H119</f>
        <v>0.010800000000000001</v>
      </c>
      <c r="S119" s="175">
        <v>0</v>
      </c>
      <c r="T119" s="17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7" t="s">
        <v>124</v>
      </c>
      <c r="AT119" s="177" t="s">
        <v>119</v>
      </c>
      <c r="AU119" s="177" t="s">
        <v>79</v>
      </c>
      <c r="AY119" s="20" t="s">
        <v>117</v>
      </c>
      <c r="BE119" s="178">
        <f>IF(N119="základní",J119,0)</f>
        <v>0</v>
      </c>
      <c r="BF119" s="178">
        <f>IF(N119="snížená",J119,0)</f>
        <v>0</v>
      </c>
      <c r="BG119" s="178">
        <f>IF(N119="zákl. přenesená",J119,0)</f>
        <v>0</v>
      </c>
      <c r="BH119" s="178">
        <f>IF(N119="sníž. přenesená",J119,0)</f>
        <v>0</v>
      </c>
      <c r="BI119" s="178">
        <f>IF(N119="nulová",J119,0)</f>
        <v>0</v>
      </c>
      <c r="BJ119" s="20" t="s">
        <v>77</v>
      </c>
      <c r="BK119" s="178">
        <f>ROUND(I119*H119,2)</f>
        <v>0</v>
      </c>
      <c r="BL119" s="20" t="s">
        <v>124</v>
      </c>
      <c r="BM119" s="177" t="s">
        <v>165</v>
      </c>
    </row>
    <row r="120" s="2" customFormat="1">
      <c r="A120" s="39"/>
      <c r="B120" s="40"/>
      <c r="C120" s="39"/>
      <c r="D120" s="179" t="s">
        <v>126</v>
      </c>
      <c r="E120" s="39"/>
      <c r="F120" s="180" t="s">
        <v>166</v>
      </c>
      <c r="G120" s="39"/>
      <c r="H120" s="39"/>
      <c r="I120" s="181"/>
      <c r="J120" s="39"/>
      <c r="K120" s="39"/>
      <c r="L120" s="40"/>
      <c r="M120" s="182"/>
      <c r="N120" s="183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126</v>
      </c>
      <c r="AU120" s="20" t="s">
        <v>79</v>
      </c>
    </row>
    <row r="121" s="13" customFormat="1">
      <c r="A121" s="13"/>
      <c r="B121" s="184"/>
      <c r="C121" s="13"/>
      <c r="D121" s="185" t="s">
        <v>128</v>
      </c>
      <c r="E121" s="186" t="s">
        <v>3</v>
      </c>
      <c r="F121" s="187" t="s">
        <v>167</v>
      </c>
      <c r="G121" s="13"/>
      <c r="H121" s="188">
        <v>360</v>
      </c>
      <c r="I121" s="189"/>
      <c r="J121" s="13"/>
      <c r="K121" s="13"/>
      <c r="L121" s="184"/>
      <c r="M121" s="190"/>
      <c r="N121" s="191"/>
      <c r="O121" s="191"/>
      <c r="P121" s="191"/>
      <c r="Q121" s="191"/>
      <c r="R121" s="191"/>
      <c r="S121" s="191"/>
      <c r="T121" s="19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186" t="s">
        <v>128</v>
      </c>
      <c r="AU121" s="186" t="s">
        <v>79</v>
      </c>
      <c r="AV121" s="13" t="s">
        <v>79</v>
      </c>
      <c r="AW121" s="13" t="s">
        <v>31</v>
      </c>
      <c r="AX121" s="13" t="s">
        <v>69</v>
      </c>
      <c r="AY121" s="186" t="s">
        <v>117</v>
      </c>
    </row>
    <row r="122" s="14" customFormat="1">
      <c r="A122" s="14"/>
      <c r="B122" s="193"/>
      <c r="C122" s="14"/>
      <c r="D122" s="185" t="s">
        <v>128</v>
      </c>
      <c r="E122" s="194" t="s">
        <v>3</v>
      </c>
      <c r="F122" s="195" t="s">
        <v>130</v>
      </c>
      <c r="G122" s="14"/>
      <c r="H122" s="196">
        <v>360</v>
      </c>
      <c r="I122" s="197"/>
      <c r="J122" s="14"/>
      <c r="K122" s="14"/>
      <c r="L122" s="193"/>
      <c r="M122" s="198"/>
      <c r="N122" s="199"/>
      <c r="O122" s="199"/>
      <c r="P122" s="199"/>
      <c r="Q122" s="199"/>
      <c r="R122" s="199"/>
      <c r="S122" s="199"/>
      <c r="T122" s="20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194" t="s">
        <v>128</v>
      </c>
      <c r="AU122" s="194" t="s">
        <v>79</v>
      </c>
      <c r="AV122" s="14" t="s">
        <v>124</v>
      </c>
      <c r="AW122" s="14" t="s">
        <v>31</v>
      </c>
      <c r="AX122" s="14" t="s">
        <v>77</v>
      </c>
      <c r="AY122" s="194" t="s">
        <v>117</v>
      </c>
    </row>
    <row r="123" s="2" customFormat="1" ht="24.15" customHeight="1">
      <c r="A123" s="39"/>
      <c r="B123" s="165"/>
      <c r="C123" s="166" t="s">
        <v>168</v>
      </c>
      <c r="D123" s="166" t="s">
        <v>119</v>
      </c>
      <c r="E123" s="167" t="s">
        <v>169</v>
      </c>
      <c r="F123" s="168" t="s">
        <v>170</v>
      </c>
      <c r="G123" s="169" t="s">
        <v>171</v>
      </c>
      <c r="H123" s="170">
        <v>15</v>
      </c>
      <c r="I123" s="171"/>
      <c r="J123" s="172">
        <f>ROUND(I123*H123,2)</f>
        <v>0</v>
      </c>
      <c r="K123" s="168" t="s">
        <v>123</v>
      </c>
      <c r="L123" s="40"/>
      <c r="M123" s="173" t="s">
        <v>3</v>
      </c>
      <c r="N123" s="174" t="s">
        <v>40</v>
      </c>
      <c r="O123" s="73"/>
      <c r="P123" s="175">
        <f>O123*H123</f>
        <v>0</v>
      </c>
      <c r="Q123" s="175">
        <v>0</v>
      </c>
      <c r="R123" s="175">
        <f>Q123*H123</f>
        <v>0</v>
      </c>
      <c r="S123" s="175">
        <v>0</v>
      </c>
      <c r="T123" s="176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77" t="s">
        <v>124</v>
      </c>
      <c r="AT123" s="177" t="s">
        <v>119</v>
      </c>
      <c r="AU123" s="177" t="s">
        <v>79</v>
      </c>
      <c r="AY123" s="20" t="s">
        <v>117</v>
      </c>
      <c r="BE123" s="178">
        <f>IF(N123="základní",J123,0)</f>
        <v>0</v>
      </c>
      <c r="BF123" s="178">
        <f>IF(N123="snížená",J123,0)</f>
        <v>0</v>
      </c>
      <c r="BG123" s="178">
        <f>IF(N123="zákl. přenesená",J123,0)</f>
        <v>0</v>
      </c>
      <c r="BH123" s="178">
        <f>IF(N123="sníž. přenesená",J123,0)</f>
        <v>0</v>
      </c>
      <c r="BI123" s="178">
        <f>IF(N123="nulová",J123,0)</f>
        <v>0</v>
      </c>
      <c r="BJ123" s="20" t="s">
        <v>77</v>
      </c>
      <c r="BK123" s="178">
        <f>ROUND(I123*H123,2)</f>
        <v>0</v>
      </c>
      <c r="BL123" s="20" t="s">
        <v>124</v>
      </c>
      <c r="BM123" s="177" t="s">
        <v>172</v>
      </c>
    </row>
    <row r="124" s="2" customFormat="1">
      <c r="A124" s="39"/>
      <c r="B124" s="40"/>
      <c r="C124" s="39"/>
      <c r="D124" s="179" t="s">
        <v>126</v>
      </c>
      <c r="E124" s="39"/>
      <c r="F124" s="180" t="s">
        <v>173</v>
      </c>
      <c r="G124" s="39"/>
      <c r="H124" s="39"/>
      <c r="I124" s="181"/>
      <c r="J124" s="39"/>
      <c r="K124" s="39"/>
      <c r="L124" s="40"/>
      <c r="M124" s="182"/>
      <c r="N124" s="183"/>
      <c r="O124" s="73"/>
      <c r="P124" s="73"/>
      <c r="Q124" s="73"/>
      <c r="R124" s="73"/>
      <c r="S124" s="73"/>
      <c r="T124" s="74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20" t="s">
        <v>126</v>
      </c>
      <c r="AU124" s="20" t="s">
        <v>79</v>
      </c>
    </row>
    <row r="125" s="2" customFormat="1" ht="49.05" customHeight="1">
      <c r="A125" s="39"/>
      <c r="B125" s="165"/>
      <c r="C125" s="166" t="s">
        <v>174</v>
      </c>
      <c r="D125" s="166" t="s">
        <v>119</v>
      </c>
      <c r="E125" s="167" t="s">
        <v>175</v>
      </c>
      <c r="F125" s="168" t="s">
        <v>176</v>
      </c>
      <c r="G125" s="169" t="s">
        <v>157</v>
      </c>
      <c r="H125" s="170">
        <v>52.799999999999997</v>
      </c>
      <c r="I125" s="171"/>
      <c r="J125" s="172">
        <f>ROUND(I125*H125,2)</f>
        <v>0</v>
      </c>
      <c r="K125" s="168" t="s">
        <v>123</v>
      </c>
      <c r="L125" s="40"/>
      <c r="M125" s="173" t="s">
        <v>3</v>
      </c>
      <c r="N125" s="174" t="s">
        <v>40</v>
      </c>
      <c r="O125" s="73"/>
      <c r="P125" s="175">
        <f>O125*H125</f>
        <v>0</v>
      </c>
      <c r="Q125" s="175">
        <v>0.036904300000000001</v>
      </c>
      <c r="R125" s="175">
        <f>Q125*H125</f>
        <v>1.94854704</v>
      </c>
      <c r="S125" s="175">
        <v>0</v>
      </c>
      <c r="T125" s="17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7" t="s">
        <v>124</v>
      </c>
      <c r="AT125" s="177" t="s">
        <v>119</v>
      </c>
      <c r="AU125" s="177" t="s">
        <v>79</v>
      </c>
      <c r="AY125" s="20" t="s">
        <v>117</v>
      </c>
      <c r="BE125" s="178">
        <f>IF(N125="základní",J125,0)</f>
        <v>0</v>
      </c>
      <c r="BF125" s="178">
        <f>IF(N125="snížená",J125,0)</f>
        <v>0</v>
      </c>
      <c r="BG125" s="178">
        <f>IF(N125="zákl. přenesená",J125,0)</f>
        <v>0</v>
      </c>
      <c r="BH125" s="178">
        <f>IF(N125="sníž. přenesená",J125,0)</f>
        <v>0</v>
      </c>
      <c r="BI125" s="178">
        <f>IF(N125="nulová",J125,0)</f>
        <v>0</v>
      </c>
      <c r="BJ125" s="20" t="s">
        <v>77</v>
      </c>
      <c r="BK125" s="178">
        <f>ROUND(I125*H125,2)</f>
        <v>0</v>
      </c>
      <c r="BL125" s="20" t="s">
        <v>124</v>
      </c>
      <c r="BM125" s="177" t="s">
        <v>177</v>
      </c>
    </row>
    <row r="126" s="2" customFormat="1">
      <c r="A126" s="39"/>
      <c r="B126" s="40"/>
      <c r="C126" s="39"/>
      <c r="D126" s="179" t="s">
        <v>126</v>
      </c>
      <c r="E126" s="39"/>
      <c r="F126" s="180" t="s">
        <v>178</v>
      </c>
      <c r="G126" s="39"/>
      <c r="H126" s="39"/>
      <c r="I126" s="181"/>
      <c r="J126" s="39"/>
      <c r="K126" s="39"/>
      <c r="L126" s="40"/>
      <c r="M126" s="182"/>
      <c r="N126" s="183"/>
      <c r="O126" s="73"/>
      <c r="P126" s="73"/>
      <c r="Q126" s="73"/>
      <c r="R126" s="73"/>
      <c r="S126" s="73"/>
      <c r="T126" s="74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20" t="s">
        <v>126</v>
      </c>
      <c r="AU126" s="20" t="s">
        <v>79</v>
      </c>
    </row>
    <row r="127" s="15" customFormat="1">
      <c r="A127" s="15"/>
      <c r="B127" s="201"/>
      <c r="C127" s="15"/>
      <c r="D127" s="185" t="s">
        <v>128</v>
      </c>
      <c r="E127" s="202" t="s">
        <v>3</v>
      </c>
      <c r="F127" s="203" t="s">
        <v>179</v>
      </c>
      <c r="G127" s="15"/>
      <c r="H127" s="202" t="s">
        <v>3</v>
      </c>
      <c r="I127" s="204"/>
      <c r="J127" s="15"/>
      <c r="K127" s="15"/>
      <c r="L127" s="201"/>
      <c r="M127" s="205"/>
      <c r="N127" s="206"/>
      <c r="O127" s="206"/>
      <c r="P127" s="206"/>
      <c r="Q127" s="206"/>
      <c r="R127" s="206"/>
      <c r="S127" s="206"/>
      <c r="T127" s="207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02" t="s">
        <v>128</v>
      </c>
      <c r="AU127" s="202" t="s">
        <v>79</v>
      </c>
      <c r="AV127" s="15" t="s">
        <v>77</v>
      </c>
      <c r="AW127" s="15" t="s">
        <v>31</v>
      </c>
      <c r="AX127" s="15" t="s">
        <v>69</v>
      </c>
      <c r="AY127" s="202" t="s">
        <v>117</v>
      </c>
    </row>
    <row r="128" s="13" customFormat="1">
      <c r="A128" s="13"/>
      <c r="B128" s="184"/>
      <c r="C128" s="13"/>
      <c r="D128" s="185" t="s">
        <v>128</v>
      </c>
      <c r="E128" s="186" t="s">
        <v>3</v>
      </c>
      <c r="F128" s="187" t="s">
        <v>180</v>
      </c>
      <c r="G128" s="13"/>
      <c r="H128" s="188">
        <v>25.600000000000001</v>
      </c>
      <c r="I128" s="189"/>
      <c r="J128" s="13"/>
      <c r="K128" s="13"/>
      <c r="L128" s="184"/>
      <c r="M128" s="190"/>
      <c r="N128" s="191"/>
      <c r="O128" s="191"/>
      <c r="P128" s="191"/>
      <c r="Q128" s="191"/>
      <c r="R128" s="191"/>
      <c r="S128" s="191"/>
      <c r="T128" s="19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6" t="s">
        <v>128</v>
      </c>
      <c r="AU128" s="186" t="s">
        <v>79</v>
      </c>
      <c r="AV128" s="13" t="s">
        <v>79</v>
      </c>
      <c r="AW128" s="13" t="s">
        <v>31</v>
      </c>
      <c r="AX128" s="13" t="s">
        <v>69</v>
      </c>
      <c r="AY128" s="186" t="s">
        <v>117</v>
      </c>
    </row>
    <row r="129" s="13" customFormat="1">
      <c r="A129" s="13"/>
      <c r="B129" s="184"/>
      <c r="C129" s="13"/>
      <c r="D129" s="185" t="s">
        <v>128</v>
      </c>
      <c r="E129" s="186" t="s">
        <v>3</v>
      </c>
      <c r="F129" s="187" t="s">
        <v>181</v>
      </c>
      <c r="G129" s="13"/>
      <c r="H129" s="188">
        <v>27.199999999999999</v>
      </c>
      <c r="I129" s="189"/>
      <c r="J129" s="13"/>
      <c r="K129" s="13"/>
      <c r="L129" s="184"/>
      <c r="M129" s="190"/>
      <c r="N129" s="191"/>
      <c r="O129" s="191"/>
      <c r="P129" s="191"/>
      <c r="Q129" s="191"/>
      <c r="R129" s="191"/>
      <c r="S129" s="191"/>
      <c r="T129" s="19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6" t="s">
        <v>128</v>
      </c>
      <c r="AU129" s="186" t="s">
        <v>79</v>
      </c>
      <c r="AV129" s="13" t="s">
        <v>79</v>
      </c>
      <c r="AW129" s="13" t="s">
        <v>31</v>
      </c>
      <c r="AX129" s="13" t="s">
        <v>69</v>
      </c>
      <c r="AY129" s="186" t="s">
        <v>117</v>
      </c>
    </row>
    <row r="130" s="14" customFormat="1">
      <c r="A130" s="14"/>
      <c r="B130" s="193"/>
      <c r="C130" s="14"/>
      <c r="D130" s="185" t="s">
        <v>128</v>
      </c>
      <c r="E130" s="194" t="s">
        <v>3</v>
      </c>
      <c r="F130" s="195" t="s">
        <v>130</v>
      </c>
      <c r="G130" s="14"/>
      <c r="H130" s="196">
        <v>52.799999999999997</v>
      </c>
      <c r="I130" s="197"/>
      <c r="J130" s="14"/>
      <c r="K130" s="14"/>
      <c r="L130" s="193"/>
      <c r="M130" s="198"/>
      <c r="N130" s="199"/>
      <c r="O130" s="199"/>
      <c r="P130" s="199"/>
      <c r="Q130" s="199"/>
      <c r="R130" s="199"/>
      <c r="S130" s="199"/>
      <c r="T130" s="20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4" t="s">
        <v>128</v>
      </c>
      <c r="AU130" s="194" t="s">
        <v>79</v>
      </c>
      <c r="AV130" s="14" t="s">
        <v>124</v>
      </c>
      <c r="AW130" s="14" t="s">
        <v>31</v>
      </c>
      <c r="AX130" s="14" t="s">
        <v>77</v>
      </c>
      <c r="AY130" s="194" t="s">
        <v>117</v>
      </c>
    </row>
    <row r="131" s="2" customFormat="1" ht="49.05" customHeight="1">
      <c r="A131" s="39"/>
      <c r="B131" s="165"/>
      <c r="C131" s="166" t="s">
        <v>182</v>
      </c>
      <c r="D131" s="166" t="s">
        <v>119</v>
      </c>
      <c r="E131" s="167" t="s">
        <v>183</v>
      </c>
      <c r="F131" s="168" t="s">
        <v>184</v>
      </c>
      <c r="G131" s="169" t="s">
        <v>157</v>
      </c>
      <c r="H131" s="170">
        <v>26.399999999999999</v>
      </c>
      <c r="I131" s="171"/>
      <c r="J131" s="172">
        <f>ROUND(I131*H131,2)</f>
        <v>0</v>
      </c>
      <c r="K131" s="168" t="s">
        <v>123</v>
      </c>
      <c r="L131" s="40"/>
      <c r="M131" s="173" t="s">
        <v>3</v>
      </c>
      <c r="N131" s="174" t="s">
        <v>40</v>
      </c>
      <c r="O131" s="73"/>
      <c r="P131" s="175">
        <f>O131*H131</f>
        <v>0</v>
      </c>
      <c r="Q131" s="175">
        <v>0.036904300000000001</v>
      </c>
      <c r="R131" s="175">
        <f>Q131*H131</f>
        <v>0.97427352</v>
      </c>
      <c r="S131" s="175">
        <v>0</v>
      </c>
      <c r="T131" s="17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177" t="s">
        <v>124</v>
      </c>
      <c r="AT131" s="177" t="s">
        <v>119</v>
      </c>
      <c r="AU131" s="177" t="s">
        <v>79</v>
      </c>
      <c r="AY131" s="20" t="s">
        <v>117</v>
      </c>
      <c r="BE131" s="178">
        <f>IF(N131="základní",J131,0)</f>
        <v>0</v>
      </c>
      <c r="BF131" s="178">
        <f>IF(N131="snížená",J131,0)</f>
        <v>0</v>
      </c>
      <c r="BG131" s="178">
        <f>IF(N131="zákl. přenesená",J131,0)</f>
        <v>0</v>
      </c>
      <c r="BH131" s="178">
        <f>IF(N131="sníž. přenesená",J131,0)</f>
        <v>0</v>
      </c>
      <c r="BI131" s="178">
        <f>IF(N131="nulová",J131,0)</f>
        <v>0</v>
      </c>
      <c r="BJ131" s="20" t="s">
        <v>77</v>
      </c>
      <c r="BK131" s="178">
        <f>ROUND(I131*H131,2)</f>
        <v>0</v>
      </c>
      <c r="BL131" s="20" t="s">
        <v>124</v>
      </c>
      <c r="BM131" s="177" t="s">
        <v>185</v>
      </c>
    </row>
    <row r="132" s="2" customFormat="1">
      <c r="A132" s="39"/>
      <c r="B132" s="40"/>
      <c r="C132" s="39"/>
      <c r="D132" s="179" t="s">
        <v>126</v>
      </c>
      <c r="E132" s="39"/>
      <c r="F132" s="180" t="s">
        <v>186</v>
      </c>
      <c r="G132" s="39"/>
      <c r="H132" s="39"/>
      <c r="I132" s="181"/>
      <c r="J132" s="39"/>
      <c r="K132" s="39"/>
      <c r="L132" s="40"/>
      <c r="M132" s="182"/>
      <c r="N132" s="183"/>
      <c r="O132" s="73"/>
      <c r="P132" s="73"/>
      <c r="Q132" s="73"/>
      <c r="R132" s="73"/>
      <c r="S132" s="73"/>
      <c r="T132" s="74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20" t="s">
        <v>126</v>
      </c>
      <c r="AU132" s="20" t="s">
        <v>79</v>
      </c>
    </row>
    <row r="133" s="15" customFormat="1">
      <c r="A133" s="15"/>
      <c r="B133" s="201"/>
      <c r="C133" s="15"/>
      <c r="D133" s="185" t="s">
        <v>128</v>
      </c>
      <c r="E133" s="202" t="s">
        <v>3</v>
      </c>
      <c r="F133" s="203" t="s">
        <v>179</v>
      </c>
      <c r="G133" s="15"/>
      <c r="H133" s="202" t="s">
        <v>3</v>
      </c>
      <c r="I133" s="204"/>
      <c r="J133" s="15"/>
      <c r="K133" s="15"/>
      <c r="L133" s="201"/>
      <c r="M133" s="205"/>
      <c r="N133" s="206"/>
      <c r="O133" s="206"/>
      <c r="P133" s="206"/>
      <c r="Q133" s="206"/>
      <c r="R133" s="206"/>
      <c r="S133" s="206"/>
      <c r="T133" s="207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02" t="s">
        <v>128</v>
      </c>
      <c r="AU133" s="202" t="s">
        <v>79</v>
      </c>
      <c r="AV133" s="15" t="s">
        <v>77</v>
      </c>
      <c r="AW133" s="15" t="s">
        <v>31</v>
      </c>
      <c r="AX133" s="15" t="s">
        <v>69</v>
      </c>
      <c r="AY133" s="202" t="s">
        <v>117</v>
      </c>
    </row>
    <row r="134" s="13" customFormat="1">
      <c r="A134" s="13"/>
      <c r="B134" s="184"/>
      <c r="C134" s="13"/>
      <c r="D134" s="185" t="s">
        <v>128</v>
      </c>
      <c r="E134" s="186" t="s">
        <v>3</v>
      </c>
      <c r="F134" s="187" t="s">
        <v>187</v>
      </c>
      <c r="G134" s="13"/>
      <c r="H134" s="188">
        <v>13.6</v>
      </c>
      <c r="I134" s="189"/>
      <c r="J134" s="13"/>
      <c r="K134" s="13"/>
      <c r="L134" s="184"/>
      <c r="M134" s="190"/>
      <c r="N134" s="191"/>
      <c r="O134" s="191"/>
      <c r="P134" s="191"/>
      <c r="Q134" s="191"/>
      <c r="R134" s="191"/>
      <c r="S134" s="191"/>
      <c r="T134" s="19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6" t="s">
        <v>128</v>
      </c>
      <c r="AU134" s="186" t="s">
        <v>79</v>
      </c>
      <c r="AV134" s="13" t="s">
        <v>79</v>
      </c>
      <c r="AW134" s="13" t="s">
        <v>31</v>
      </c>
      <c r="AX134" s="13" t="s">
        <v>69</v>
      </c>
      <c r="AY134" s="186" t="s">
        <v>117</v>
      </c>
    </row>
    <row r="135" s="13" customFormat="1">
      <c r="A135" s="13"/>
      <c r="B135" s="184"/>
      <c r="C135" s="13"/>
      <c r="D135" s="185" t="s">
        <v>128</v>
      </c>
      <c r="E135" s="186" t="s">
        <v>3</v>
      </c>
      <c r="F135" s="187" t="s">
        <v>188</v>
      </c>
      <c r="G135" s="13"/>
      <c r="H135" s="188">
        <v>12.800000000000001</v>
      </c>
      <c r="I135" s="189"/>
      <c r="J135" s="13"/>
      <c r="K135" s="13"/>
      <c r="L135" s="184"/>
      <c r="M135" s="190"/>
      <c r="N135" s="191"/>
      <c r="O135" s="191"/>
      <c r="P135" s="191"/>
      <c r="Q135" s="191"/>
      <c r="R135" s="191"/>
      <c r="S135" s="191"/>
      <c r="T135" s="19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6" t="s">
        <v>128</v>
      </c>
      <c r="AU135" s="186" t="s">
        <v>79</v>
      </c>
      <c r="AV135" s="13" t="s">
        <v>79</v>
      </c>
      <c r="AW135" s="13" t="s">
        <v>31</v>
      </c>
      <c r="AX135" s="13" t="s">
        <v>69</v>
      </c>
      <c r="AY135" s="186" t="s">
        <v>117</v>
      </c>
    </row>
    <row r="136" s="14" customFormat="1">
      <c r="A136" s="14"/>
      <c r="B136" s="193"/>
      <c r="C136" s="14"/>
      <c r="D136" s="185" t="s">
        <v>128</v>
      </c>
      <c r="E136" s="194" t="s">
        <v>3</v>
      </c>
      <c r="F136" s="195" t="s">
        <v>130</v>
      </c>
      <c r="G136" s="14"/>
      <c r="H136" s="196">
        <v>26.399999999999999</v>
      </c>
      <c r="I136" s="197"/>
      <c r="J136" s="14"/>
      <c r="K136" s="14"/>
      <c r="L136" s="193"/>
      <c r="M136" s="198"/>
      <c r="N136" s="199"/>
      <c r="O136" s="199"/>
      <c r="P136" s="199"/>
      <c r="Q136" s="199"/>
      <c r="R136" s="199"/>
      <c r="S136" s="199"/>
      <c r="T136" s="20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94" t="s">
        <v>128</v>
      </c>
      <c r="AU136" s="194" t="s">
        <v>79</v>
      </c>
      <c r="AV136" s="14" t="s">
        <v>124</v>
      </c>
      <c r="AW136" s="14" t="s">
        <v>31</v>
      </c>
      <c r="AX136" s="14" t="s">
        <v>77</v>
      </c>
      <c r="AY136" s="194" t="s">
        <v>117</v>
      </c>
    </row>
    <row r="137" s="2" customFormat="1" ht="16.5" customHeight="1">
      <c r="A137" s="39"/>
      <c r="B137" s="165"/>
      <c r="C137" s="166" t="s">
        <v>189</v>
      </c>
      <c r="D137" s="166" t="s">
        <v>119</v>
      </c>
      <c r="E137" s="167" t="s">
        <v>190</v>
      </c>
      <c r="F137" s="168" t="s">
        <v>191</v>
      </c>
      <c r="G137" s="169" t="s">
        <v>122</v>
      </c>
      <c r="H137" s="170">
        <v>143</v>
      </c>
      <c r="I137" s="171"/>
      <c r="J137" s="172">
        <f>ROUND(I137*H137,2)</f>
        <v>0</v>
      </c>
      <c r="K137" s="168" t="s">
        <v>123</v>
      </c>
      <c r="L137" s="40"/>
      <c r="M137" s="173" t="s">
        <v>3</v>
      </c>
      <c r="N137" s="174" t="s">
        <v>40</v>
      </c>
      <c r="O137" s="73"/>
      <c r="P137" s="175">
        <f>O137*H137</f>
        <v>0</v>
      </c>
      <c r="Q137" s="175">
        <v>0</v>
      </c>
      <c r="R137" s="175">
        <f>Q137*H137</f>
        <v>0</v>
      </c>
      <c r="S137" s="175">
        <v>0</v>
      </c>
      <c r="T137" s="176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177" t="s">
        <v>124</v>
      </c>
      <c r="AT137" s="177" t="s">
        <v>119</v>
      </c>
      <c r="AU137" s="177" t="s">
        <v>79</v>
      </c>
      <c r="AY137" s="20" t="s">
        <v>117</v>
      </c>
      <c r="BE137" s="178">
        <f>IF(N137="základní",J137,0)</f>
        <v>0</v>
      </c>
      <c r="BF137" s="178">
        <f>IF(N137="snížená",J137,0)</f>
        <v>0</v>
      </c>
      <c r="BG137" s="178">
        <f>IF(N137="zákl. přenesená",J137,0)</f>
        <v>0</v>
      </c>
      <c r="BH137" s="178">
        <f>IF(N137="sníž. přenesená",J137,0)</f>
        <v>0</v>
      </c>
      <c r="BI137" s="178">
        <f>IF(N137="nulová",J137,0)</f>
        <v>0</v>
      </c>
      <c r="BJ137" s="20" t="s">
        <v>77</v>
      </c>
      <c r="BK137" s="178">
        <f>ROUND(I137*H137,2)</f>
        <v>0</v>
      </c>
      <c r="BL137" s="20" t="s">
        <v>124</v>
      </c>
      <c r="BM137" s="177" t="s">
        <v>192</v>
      </c>
    </row>
    <row r="138" s="2" customFormat="1">
      <c r="A138" s="39"/>
      <c r="B138" s="40"/>
      <c r="C138" s="39"/>
      <c r="D138" s="179" t="s">
        <v>126</v>
      </c>
      <c r="E138" s="39"/>
      <c r="F138" s="180" t="s">
        <v>193</v>
      </c>
      <c r="G138" s="39"/>
      <c r="H138" s="39"/>
      <c r="I138" s="181"/>
      <c r="J138" s="39"/>
      <c r="K138" s="39"/>
      <c r="L138" s="40"/>
      <c r="M138" s="182"/>
      <c r="N138" s="183"/>
      <c r="O138" s="73"/>
      <c r="P138" s="73"/>
      <c r="Q138" s="73"/>
      <c r="R138" s="73"/>
      <c r="S138" s="73"/>
      <c r="T138" s="74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20" t="s">
        <v>126</v>
      </c>
      <c r="AU138" s="20" t="s">
        <v>79</v>
      </c>
    </row>
    <row r="139" s="13" customFormat="1">
      <c r="A139" s="13"/>
      <c r="B139" s="184"/>
      <c r="C139" s="13"/>
      <c r="D139" s="185" t="s">
        <v>128</v>
      </c>
      <c r="E139" s="186" t="s">
        <v>3</v>
      </c>
      <c r="F139" s="187" t="s">
        <v>194</v>
      </c>
      <c r="G139" s="13"/>
      <c r="H139" s="188">
        <v>143</v>
      </c>
      <c r="I139" s="189"/>
      <c r="J139" s="13"/>
      <c r="K139" s="13"/>
      <c r="L139" s="184"/>
      <c r="M139" s="190"/>
      <c r="N139" s="191"/>
      <c r="O139" s="191"/>
      <c r="P139" s="191"/>
      <c r="Q139" s="191"/>
      <c r="R139" s="191"/>
      <c r="S139" s="191"/>
      <c r="T139" s="19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6" t="s">
        <v>128</v>
      </c>
      <c r="AU139" s="186" t="s">
        <v>79</v>
      </c>
      <c r="AV139" s="13" t="s">
        <v>79</v>
      </c>
      <c r="AW139" s="13" t="s">
        <v>31</v>
      </c>
      <c r="AX139" s="13" t="s">
        <v>69</v>
      </c>
      <c r="AY139" s="186" t="s">
        <v>117</v>
      </c>
    </row>
    <row r="140" s="14" customFormat="1">
      <c r="A140" s="14"/>
      <c r="B140" s="193"/>
      <c r="C140" s="14"/>
      <c r="D140" s="185" t="s">
        <v>128</v>
      </c>
      <c r="E140" s="194" t="s">
        <v>3</v>
      </c>
      <c r="F140" s="195" t="s">
        <v>130</v>
      </c>
      <c r="G140" s="14"/>
      <c r="H140" s="196">
        <v>143</v>
      </c>
      <c r="I140" s="197"/>
      <c r="J140" s="14"/>
      <c r="K140" s="14"/>
      <c r="L140" s="193"/>
      <c r="M140" s="198"/>
      <c r="N140" s="199"/>
      <c r="O140" s="199"/>
      <c r="P140" s="199"/>
      <c r="Q140" s="199"/>
      <c r="R140" s="199"/>
      <c r="S140" s="199"/>
      <c r="T140" s="20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194" t="s">
        <v>128</v>
      </c>
      <c r="AU140" s="194" t="s">
        <v>79</v>
      </c>
      <c r="AV140" s="14" t="s">
        <v>124</v>
      </c>
      <c r="AW140" s="14" t="s">
        <v>31</v>
      </c>
      <c r="AX140" s="14" t="s">
        <v>77</v>
      </c>
      <c r="AY140" s="194" t="s">
        <v>117</v>
      </c>
    </row>
    <row r="141" s="2" customFormat="1" ht="24.15" customHeight="1">
      <c r="A141" s="39"/>
      <c r="B141" s="165"/>
      <c r="C141" s="166" t="s">
        <v>195</v>
      </c>
      <c r="D141" s="166" t="s">
        <v>119</v>
      </c>
      <c r="E141" s="167" t="s">
        <v>196</v>
      </c>
      <c r="F141" s="168" t="s">
        <v>197</v>
      </c>
      <c r="G141" s="169" t="s">
        <v>198</v>
      </c>
      <c r="H141" s="170">
        <v>798.88199999999995</v>
      </c>
      <c r="I141" s="171"/>
      <c r="J141" s="172">
        <f>ROUND(I141*H141,2)</f>
        <v>0</v>
      </c>
      <c r="K141" s="168" t="s">
        <v>123</v>
      </c>
      <c r="L141" s="40"/>
      <c r="M141" s="173" t="s">
        <v>3</v>
      </c>
      <c r="N141" s="174" t="s">
        <v>40</v>
      </c>
      <c r="O141" s="73"/>
      <c r="P141" s="175">
        <f>O141*H141</f>
        <v>0</v>
      </c>
      <c r="Q141" s="175">
        <v>0</v>
      </c>
      <c r="R141" s="175">
        <f>Q141*H141</f>
        <v>0</v>
      </c>
      <c r="S141" s="175">
        <v>0</v>
      </c>
      <c r="T141" s="176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177" t="s">
        <v>124</v>
      </c>
      <c r="AT141" s="177" t="s">
        <v>119</v>
      </c>
      <c r="AU141" s="177" t="s">
        <v>79</v>
      </c>
      <c r="AY141" s="20" t="s">
        <v>117</v>
      </c>
      <c r="BE141" s="178">
        <f>IF(N141="základní",J141,0)</f>
        <v>0</v>
      </c>
      <c r="BF141" s="178">
        <f>IF(N141="snížená",J141,0)</f>
        <v>0</v>
      </c>
      <c r="BG141" s="178">
        <f>IF(N141="zákl. přenesená",J141,0)</f>
        <v>0</v>
      </c>
      <c r="BH141" s="178">
        <f>IF(N141="sníž. přenesená",J141,0)</f>
        <v>0</v>
      </c>
      <c r="BI141" s="178">
        <f>IF(N141="nulová",J141,0)</f>
        <v>0</v>
      </c>
      <c r="BJ141" s="20" t="s">
        <v>77</v>
      </c>
      <c r="BK141" s="178">
        <f>ROUND(I141*H141,2)</f>
        <v>0</v>
      </c>
      <c r="BL141" s="20" t="s">
        <v>124</v>
      </c>
      <c r="BM141" s="177" t="s">
        <v>199</v>
      </c>
    </row>
    <row r="142" s="2" customFormat="1">
      <c r="A142" s="39"/>
      <c r="B142" s="40"/>
      <c r="C142" s="39"/>
      <c r="D142" s="179" t="s">
        <v>126</v>
      </c>
      <c r="E142" s="39"/>
      <c r="F142" s="180" t="s">
        <v>200</v>
      </c>
      <c r="G142" s="39"/>
      <c r="H142" s="39"/>
      <c r="I142" s="181"/>
      <c r="J142" s="39"/>
      <c r="K142" s="39"/>
      <c r="L142" s="40"/>
      <c r="M142" s="182"/>
      <c r="N142" s="183"/>
      <c r="O142" s="73"/>
      <c r="P142" s="73"/>
      <c r="Q142" s="73"/>
      <c r="R142" s="73"/>
      <c r="S142" s="73"/>
      <c r="T142" s="74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20" t="s">
        <v>126</v>
      </c>
      <c r="AU142" s="20" t="s">
        <v>79</v>
      </c>
    </row>
    <row r="143" s="15" customFormat="1">
      <c r="A143" s="15"/>
      <c r="B143" s="201"/>
      <c r="C143" s="15"/>
      <c r="D143" s="185" t="s">
        <v>128</v>
      </c>
      <c r="E143" s="202" t="s">
        <v>3</v>
      </c>
      <c r="F143" s="203" t="s">
        <v>201</v>
      </c>
      <c r="G143" s="15"/>
      <c r="H143" s="202" t="s">
        <v>3</v>
      </c>
      <c r="I143" s="204"/>
      <c r="J143" s="15"/>
      <c r="K143" s="15"/>
      <c r="L143" s="201"/>
      <c r="M143" s="205"/>
      <c r="N143" s="206"/>
      <c r="O143" s="206"/>
      <c r="P143" s="206"/>
      <c r="Q143" s="206"/>
      <c r="R143" s="206"/>
      <c r="S143" s="206"/>
      <c r="T143" s="20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2" t="s">
        <v>128</v>
      </c>
      <c r="AU143" s="202" t="s">
        <v>79</v>
      </c>
      <c r="AV143" s="15" t="s">
        <v>77</v>
      </c>
      <c r="AW143" s="15" t="s">
        <v>31</v>
      </c>
      <c r="AX143" s="15" t="s">
        <v>69</v>
      </c>
      <c r="AY143" s="202" t="s">
        <v>117</v>
      </c>
    </row>
    <row r="144" s="13" customFormat="1">
      <c r="A144" s="13"/>
      <c r="B144" s="184"/>
      <c r="C144" s="13"/>
      <c r="D144" s="185" t="s">
        <v>128</v>
      </c>
      <c r="E144" s="186" t="s">
        <v>3</v>
      </c>
      <c r="F144" s="187" t="s">
        <v>202</v>
      </c>
      <c r="G144" s="13"/>
      <c r="H144" s="188">
        <v>260.875</v>
      </c>
      <c r="I144" s="189"/>
      <c r="J144" s="13"/>
      <c r="K144" s="13"/>
      <c r="L144" s="184"/>
      <c r="M144" s="190"/>
      <c r="N144" s="191"/>
      <c r="O144" s="191"/>
      <c r="P144" s="191"/>
      <c r="Q144" s="191"/>
      <c r="R144" s="191"/>
      <c r="S144" s="191"/>
      <c r="T144" s="19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6" t="s">
        <v>128</v>
      </c>
      <c r="AU144" s="186" t="s">
        <v>79</v>
      </c>
      <c r="AV144" s="13" t="s">
        <v>79</v>
      </c>
      <c r="AW144" s="13" t="s">
        <v>31</v>
      </c>
      <c r="AX144" s="13" t="s">
        <v>69</v>
      </c>
      <c r="AY144" s="186" t="s">
        <v>117</v>
      </c>
    </row>
    <row r="145" s="13" customFormat="1">
      <c r="A145" s="13"/>
      <c r="B145" s="184"/>
      <c r="C145" s="13"/>
      <c r="D145" s="185" t="s">
        <v>128</v>
      </c>
      <c r="E145" s="186" t="s">
        <v>3</v>
      </c>
      <c r="F145" s="187" t="s">
        <v>203</v>
      </c>
      <c r="G145" s="13"/>
      <c r="H145" s="188">
        <v>250.50200000000001</v>
      </c>
      <c r="I145" s="189"/>
      <c r="J145" s="13"/>
      <c r="K145" s="13"/>
      <c r="L145" s="184"/>
      <c r="M145" s="190"/>
      <c r="N145" s="191"/>
      <c r="O145" s="191"/>
      <c r="P145" s="191"/>
      <c r="Q145" s="191"/>
      <c r="R145" s="191"/>
      <c r="S145" s="191"/>
      <c r="T145" s="19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6" t="s">
        <v>128</v>
      </c>
      <c r="AU145" s="186" t="s">
        <v>79</v>
      </c>
      <c r="AV145" s="13" t="s">
        <v>79</v>
      </c>
      <c r="AW145" s="13" t="s">
        <v>31</v>
      </c>
      <c r="AX145" s="13" t="s">
        <v>69</v>
      </c>
      <c r="AY145" s="186" t="s">
        <v>117</v>
      </c>
    </row>
    <row r="146" s="13" customFormat="1">
      <c r="A146" s="13"/>
      <c r="B146" s="184"/>
      <c r="C146" s="13"/>
      <c r="D146" s="185" t="s">
        <v>128</v>
      </c>
      <c r="E146" s="186" t="s">
        <v>3</v>
      </c>
      <c r="F146" s="187" t="s">
        <v>204</v>
      </c>
      <c r="G146" s="13"/>
      <c r="H146" s="188">
        <v>30</v>
      </c>
      <c r="I146" s="189"/>
      <c r="J146" s="13"/>
      <c r="K146" s="13"/>
      <c r="L146" s="184"/>
      <c r="M146" s="190"/>
      <c r="N146" s="191"/>
      <c r="O146" s="191"/>
      <c r="P146" s="191"/>
      <c r="Q146" s="191"/>
      <c r="R146" s="191"/>
      <c r="S146" s="191"/>
      <c r="T146" s="19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6" t="s">
        <v>128</v>
      </c>
      <c r="AU146" s="186" t="s">
        <v>79</v>
      </c>
      <c r="AV146" s="13" t="s">
        <v>79</v>
      </c>
      <c r="AW146" s="13" t="s">
        <v>31</v>
      </c>
      <c r="AX146" s="13" t="s">
        <v>69</v>
      </c>
      <c r="AY146" s="186" t="s">
        <v>117</v>
      </c>
    </row>
    <row r="147" s="16" customFormat="1">
      <c r="A147" s="16"/>
      <c r="B147" s="208"/>
      <c r="C147" s="16"/>
      <c r="D147" s="185" t="s">
        <v>128</v>
      </c>
      <c r="E147" s="209" t="s">
        <v>3</v>
      </c>
      <c r="F147" s="210" t="s">
        <v>137</v>
      </c>
      <c r="G147" s="16"/>
      <c r="H147" s="211">
        <v>541.37699999999995</v>
      </c>
      <c r="I147" s="212"/>
      <c r="J147" s="16"/>
      <c r="K147" s="16"/>
      <c r="L147" s="208"/>
      <c r="M147" s="213"/>
      <c r="N147" s="214"/>
      <c r="O147" s="214"/>
      <c r="P147" s="214"/>
      <c r="Q147" s="214"/>
      <c r="R147" s="214"/>
      <c r="S147" s="214"/>
      <c r="T147" s="215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09" t="s">
        <v>128</v>
      </c>
      <c r="AU147" s="209" t="s">
        <v>79</v>
      </c>
      <c r="AV147" s="16" t="s">
        <v>138</v>
      </c>
      <c r="AW147" s="16" t="s">
        <v>31</v>
      </c>
      <c r="AX147" s="16" t="s">
        <v>69</v>
      </c>
      <c r="AY147" s="209" t="s">
        <v>117</v>
      </c>
    </row>
    <row r="148" s="13" customFormat="1">
      <c r="A148" s="13"/>
      <c r="B148" s="184"/>
      <c r="C148" s="13"/>
      <c r="D148" s="185" t="s">
        <v>128</v>
      </c>
      <c r="E148" s="186" t="s">
        <v>3</v>
      </c>
      <c r="F148" s="187" t="s">
        <v>205</v>
      </c>
      <c r="G148" s="13"/>
      <c r="H148" s="188">
        <v>146.10900000000001</v>
      </c>
      <c r="I148" s="189"/>
      <c r="J148" s="13"/>
      <c r="K148" s="13"/>
      <c r="L148" s="184"/>
      <c r="M148" s="190"/>
      <c r="N148" s="191"/>
      <c r="O148" s="191"/>
      <c r="P148" s="191"/>
      <c r="Q148" s="191"/>
      <c r="R148" s="191"/>
      <c r="S148" s="191"/>
      <c r="T148" s="19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6" t="s">
        <v>128</v>
      </c>
      <c r="AU148" s="186" t="s">
        <v>79</v>
      </c>
      <c r="AV148" s="13" t="s">
        <v>79</v>
      </c>
      <c r="AW148" s="13" t="s">
        <v>31</v>
      </c>
      <c r="AX148" s="13" t="s">
        <v>69</v>
      </c>
      <c r="AY148" s="186" t="s">
        <v>117</v>
      </c>
    </row>
    <row r="149" s="13" customFormat="1">
      <c r="A149" s="13"/>
      <c r="B149" s="184"/>
      <c r="C149" s="13"/>
      <c r="D149" s="185" t="s">
        <v>128</v>
      </c>
      <c r="E149" s="186" t="s">
        <v>3</v>
      </c>
      <c r="F149" s="187" t="s">
        <v>206</v>
      </c>
      <c r="G149" s="13"/>
      <c r="H149" s="188">
        <v>10</v>
      </c>
      <c r="I149" s="189"/>
      <c r="J149" s="13"/>
      <c r="K149" s="13"/>
      <c r="L149" s="184"/>
      <c r="M149" s="190"/>
      <c r="N149" s="191"/>
      <c r="O149" s="191"/>
      <c r="P149" s="191"/>
      <c r="Q149" s="191"/>
      <c r="R149" s="191"/>
      <c r="S149" s="191"/>
      <c r="T149" s="19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6" t="s">
        <v>128</v>
      </c>
      <c r="AU149" s="186" t="s">
        <v>79</v>
      </c>
      <c r="AV149" s="13" t="s">
        <v>79</v>
      </c>
      <c r="AW149" s="13" t="s">
        <v>31</v>
      </c>
      <c r="AX149" s="13" t="s">
        <v>69</v>
      </c>
      <c r="AY149" s="186" t="s">
        <v>117</v>
      </c>
    </row>
    <row r="150" s="16" customFormat="1">
      <c r="A150" s="16"/>
      <c r="B150" s="208"/>
      <c r="C150" s="16"/>
      <c r="D150" s="185" t="s">
        <v>128</v>
      </c>
      <c r="E150" s="209" t="s">
        <v>3</v>
      </c>
      <c r="F150" s="210" t="s">
        <v>137</v>
      </c>
      <c r="G150" s="16"/>
      <c r="H150" s="211">
        <v>156.10900000000001</v>
      </c>
      <c r="I150" s="212"/>
      <c r="J150" s="16"/>
      <c r="K150" s="16"/>
      <c r="L150" s="208"/>
      <c r="M150" s="213"/>
      <c r="N150" s="214"/>
      <c r="O150" s="214"/>
      <c r="P150" s="214"/>
      <c r="Q150" s="214"/>
      <c r="R150" s="214"/>
      <c r="S150" s="214"/>
      <c r="T150" s="215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T150" s="209" t="s">
        <v>128</v>
      </c>
      <c r="AU150" s="209" t="s">
        <v>79</v>
      </c>
      <c r="AV150" s="16" t="s">
        <v>138</v>
      </c>
      <c r="AW150" s="16" t="s">
        <v>31</v>
      </c>
      <c r="AX150" s="16" t="s">
        <v>69</v>
      </c>
      <c r="AY150" s="209" t="s">
        <v>117</v>
      </c>
    </row>
    <row r="151" s="13" customFormat="1">
      <c r="A151" s="13"/>
      <c r="B151" s="184"/>
      <c r="C151" s="13"/>
      <c r="D151" s="185" t="s">
        <v>128</v>
      </c>
      <c r="E151" s="186" t="s">
        <v>3</v>
      </c>
      <c r="F151" s="187" t="s">
        <v>207</v>
      </c>
      <c r="G151" s="13"/>
      <c r="H151" s="188">
        <v>151.84800000000001</v>
      </c>
      <c r="I151" s="189"/>
      <c r="J151" s="13"/>
      <c r="K151" s="13"/>
      <c r="L151" s="184"/>
      <c r="M151" s="190"/>
      <c r="N151" s="191"/>
      <c r="O151" s="191"/>
      <c r="P151" s="191"/>
      <c r="Q151" s="191"/>
      <c r="R151" s="191"/>
      <c r="S151" s="191"/>
      <c r="T151" s="19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6" t="s">
        <v>128</v>
      </c>
      <c r="AU151" s="186" t="s">
        <v>79</v>
      </c>
      <c r="AV151" s="13" t="s">
        <v>79</v>
      </c>
      <c r="AW151" s="13" t="s">
        <v>31</v>
      </c>
      <c r="AX151" s="13" t="s">
        <v>69</v>
      </c>
      <c r="AY151" s="186" t="s">
        <v>117</v>
      </c>
    </row>
    <row r="152" s="13" customFormat="1">
      <c r="A152" s="13"/>
      <c r="B152" s="184"/>
      <c r="C152" s="13"/>
      <c r="D152" s="185" t="s">
        <v>128</v>
      </c>
      <c r="E152" s="186" t="s">
        <v>3</v>
      </c>
      <c r="F152" s="187" t="s">
        <v>206</v>
      </c>
      <c r="G152" s="13"/>
      <c r="H152" s="188">
        <v>10</v>
      </c>
      <c r="I152" s="189"/>
      <c r="J152" s="13"/>
      <c r="K152" s="13"/>
      <c r="L152" s="184"/>
      <c r="M152" s="190"/>
      <c r="N152" s="191"/>
      <c r="O152" s="191"/>
      <c r="P152" s="191"/>
      <c r="Q152" s="191"/>
      <c r="R152" s="191"/>
      <c r="S152" s="191"/>
      <c r="T152" s="19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6" t="s">
        <v>128</v>
      </c>
      <c r="AU152" s="186" t="s">
        <v>79</v>
      </c>
      <c r="AV152" s="13" t="s">
        <v>79</v>
      </c>
      <c r="AW152" s="13" t="s">
        <v>31</v>
      </c>
      <c r="AX152" s="13" t="s">
        <v>69</v>
      </c>
      <c r="AY152" s="186" t="s">
        <v>117</v>
      </c>
    </row>
    <row r="153" s="16" customFormat="1">
      <c r="A153" s="16"/>
      <c r="B153" s="208"/>
      <c r="C153" s="16"/>
      <c r="D153" s="185" t="s">
        <v>128</v>
      </c>
      <c r="E153" s="209" t="s">
        <v>3</v>
      </c>
      <c r="F153" s="210" t="s">
        <v>137</v>
      </c>
      <c r="G153" s="16"/>
      <c r="H153" s="211">
        <v>161.84800000000001</v>
      </c>
      <c r="I153" s="212"/>
      <c r="J153" s="16"/>
      <c r="K153" s="16"/>
      <c r="L153" s="208"/>
      <c r="M153" s="213"/>
      <c r="N153" s="214"/>
      <c r="O153" s="214"/>
      <c r="P153" s="214"/>
      <c r="Q153" s="214"/>
      <c r="R153" s="214"/>
      <c r="S153" s="214"/>
      <c r="T153" s="215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T153" s="209" t="s">
        <v>128</v>
      </c>
      <c r="AU153" s="209" t="s">
        <v>79</v>
      </c>
      <c r="AV153" s="16" t="s">
        <v>138</v>
      </c>
      <c r="AW153" s="16" t="s">
        <v>31</v>
      </c>
      <c r="AX153" s="16" t="s">
        <v>69</v>
      </c>
      <c r="AY153" s="209" t="s">
        <v>117</v>
      </c>
    </row>
    <row r="154" s="13" customFormat="1">
      <c r="A154" s="13"/>
      <c r="B154" s="184"/>
      <c r="C154" s="13"/>
      <c r="D154" s="185" t="s">
        <v>128</v>
      </c>
      <c r="E154" s="186" t="s">
        <v>3</v>
      </c>
      <c r="F154" s="187" t="s">
        <v>208</v>
      </c>
      <c r="G154" s="13"/>
      <c r="H154" s="188">
        <v>37.799999999999997</v>
      </c>
      <c r="I154" s="189"/>
      <c r="J154" s="13"/>
      <c r="K154" s="13"/>
      <c r="L154" s="184"/>
      <c r="M154" s="190"/>
      <c r="N154" s="191"/>
      <c r="O154" s="191"/>
      <c r="P154" s="191"/>
      <c r="Q154" s="191"/>
      <c r="R154" s="191"/>
      <c r="S154" s="191"/>
      <c r="T154" s="19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6" t="s">
        <v>128</v>
      </c>
      <c r="AU154" s="186" t="s">
        <v>79</v>
      </c>
      <c r="AV154" s="13" t="s">
        <v>79</v>
      </c>
      <c r="AW154" s="13" t="s">
        <v>31</v>
      </c>
      <c r="AX154" s="13" t="s">
        <v>69</v>
      </c>
      <c r="AY154" s="186" t="s">
        <v>117</v>
      </c>
    </row>
    <row r="155" s="16" customFormat="1">
      <c r="A155" s="16"/>
      <c r="B155" s="208"/>
      <c r="C155" s="16"/>
      <c r="D155" s="185" t="s">
        <v>128</v>
      </c>
      <c r="E155" s="209" t="s">
        <v>3</v>
      </c>
      <c r="F155" s="210" t="s">
        <v>137</v>
      </c>
      <c r="G155" s="16"/>
      <c r="H155" s="211">
        <v>37.799999999999997</v>
      </c>
      <c r="I155" s="212"/>
      <c r="J155" s="16"/>
      <c r="K155" s="16"/>
      <c r="L155" s="208"/>
      <c r="M155" s="213"/>
      <c r="N155" s="214"/>
      <c r="O155" s="214"/>
      <c r="P155" s="214"/>
      <c r="Q155" s="214"/>
      <c r="R155" s="214"/>
      <c r="S155" s="214"/>
      <c r="T155" s="215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T155" s="209" t="s">
        <v>128</v>
      </c>
      <c r="AU155" s="209" t="s">
        <v>79</v>
      </c>
      <c r="AV155" s="16" t="s">
        <v>138</v>
      </c>
      <c r="AW155" s="16" t="s">
        <v>31</v>
      </c>
      <c r="AX155" s="16" t="s">
        <v>69</v>
      </c>
      <c r="AY155" s="209" t="s">
        <v>117</v>
      </c>
    </row>
    <row r="156" s="15" customFormat="1">
      <c r="A156" s="15"/>
      <c r="B156" s="201"/>
      <c r="C156" s="15"/>
      <c r="D156" s="185" t="s">
        <v>128</v>
      </c>
      <c r="E156" s="202" t="s">
        <v>3</v>
      </c>
      <c r="F156" s="203" t="s">
        <v>209</v>
      </c>
      <c r="G156" s="15"/>
      <c r="H156" s="202" t="s">
        <v>3</v>
      </c>
      <c r="I156" s="204"/>
      <c r="J156" s="15"/>
      <c r="K156" s="15"/>
      <c r="L156" s="201"/>
      <c r="M156" s="205"/>
      <c r="N156" s="206"/>
      <c r="O156" s="206"/>
      <c r="P156" s="206"/>
      <c r="Q156" s="206"/>
      <c r="R156" s="206"/>
      <c r="S156" s="206"/>
      <c r="T156" s="20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02" t="s">
        <v>128</v>
      </c>
      <c r="AU156" s="202" t="s">
        <v>79</v>
      </c>
      <c r="AV156" s="15" t="s">
        <v>77</v>
      </c>
      <c r="AW156" s="15" t="s">
        <v>31</v>
      </c>
      <c r="AX156" s="15" t="s">
        <v>69</v>
      </c>
      <c r="AY156" s="202" t="s">
        <v>117</v>
      </c>
    </row>
    <row r="157" s="13" customFormat="1">
      <c r="A157" s="13"/>
      <c r="B157" s="184"/>
      <c r="C157" s="13"/>
      <c r="D157" s="185" t="s">
        <v>128</v>
      </c>
      <c r="E157" s="186" t="s">
        <v>3</v>
      </c>
      <c r="F157" s="187" t="s">
        <v>210</v>
      </c>
      <c r="G157" s="13"/>
      <c r="H157" s="188">
        <v>-38.863999999999997</v>
      </c>
      <c r="I157" s="189"/>
      <c r="J157" s="13"/>
      <c r="K157" s="13"/>
      <c r="L157" s="184"/>
      <c r="M157" s="190"/>
      <c r="N157" s="191"/>
      <c r="O157" s="191"/>
      <c r="P157" s="191"/>
      <c r="Q157" s="191"/>
      <c r="R157" s="191"/>
      <c r="S157" s="191"/>
      <c r="T157" s="19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6" t="s">
        <v>128</v>
      </c>
      <c r="AU157" s="186" t="s">
        <v>79</v>
      </c>
      <c r="AV157" s="13" t="s">
        <v>79</v>
      </c>
      <c r="AW157" s="13" t="s">
        <v>31</v>
      </c>
      <c r="AX157" s="13" t="s">
        <v>69</v>
      </c>
      <c r="AY157" s="186" t="s">
        <v>117</v>
      </c>
    </row>
    <row r="158" s="13" customFormat="1">
      <c r="A158" s="13"/>
      <c r="B158" s="184"/>
      <c r="C158" s="13"/>
      <c r="D158" s="185" t="s">
        <v>128</v>
      </c>
      <c r="E158" s="186" t="s">
        <v>3</v>
      </c>
      <c r="F158" s="187" t="s">
        <v>211</v>
      </c>
      <c r="G158" s="13"/>
      <c r="H158" s="188">
        <v>-33.456000000000003</v>
      </c>
      <c r="I158" s="189"/>
      <c r="J158" s="13"/>
      <c r="K158" s="13"/>
      <c r="L158" s="184"/>
      <c r="M158" s="190"/>
      <c r="N158" s="191"/>
      <c r="O158" s="191"/>
      <c r="P158" s="191"/>
      <c r="Q158" s="191"/>
      <c r="R158" s="191"/>
      <c r="S158" s="191"/>
      <c r="T158" s="19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6" t="s">
        <v>128</v>
      </c>
      <c r="AU158" s="186" t="s">
        <v>79</v>
      </c>
      <c r="AV158" s="13" t="s">
        <v>79</v>
      </c>
      <c r="AW158" s="13" t="s">
        <v>31</v>
      </c>
      <c r="AX158" s="13" t="s">
        <v>69</v>
      </c>
      <c r="AY158" s="186" t="s">
        <v>117</v>
      </c>
    </row>
    <row r="159" s="13" customFormat="1">
      <c r="A159" s="13"/>
      <c r="B159" s="184"/>
      <c r="C159" s="13"/>
      <c r="D159" s="185" t="s">
        <v>128</v>
      </c>
      <c r="E159" s="186" t="s">
        <v>3</v>
      </c>
      <c r="F159" s="187" t="s">
        <v>212</v>
      </c>
      <c r="G159" s="13"/>
      <c r="H159" s="188">
        <v>-4.7999999999999998</v>
      </c>
      <c r="I159" s="189"/>
      <c r="J159" s="13"/>
      <c r="K159" s="13"/>
      <c r="L159" s="184"/>
      <c r="M159" s="190"/>
      <c r="N159" s="191"/>
      <c r="O159" s="191"/>
      <c r="P159" s="191"/>
      <c r="Q159" s="191"/>
      <c r="R159" s="191"/>
      <c r="S159" s="191"/>
      <c r="T159" s="19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6" t="s">
        <v>128</v>
      </c>
      <c r="AU159" s="186" t="s">
        <v>79</v>
      </c>
      <c r="AV159" s="13" t="s">
        <v>79</v>
      </c>
      <c r="AW159" s="13" t="s">
        <v>31</v>
      </c>
      <c r="AX159" s="13" t="s">
        <v>69</v>
      </c>
      <c r="AY159" s="186" t="s">
        <v>117</v>
      </c>
    </row>
    <row r="160" s="13" customFormat="1">
      <c r="A160" s="13"/>
      <c r="B160" s="184"/>
      <c r="C160" s="13"/>
      <c r="D160" s="185" t="s">
        <v>128</v>
      </c>
      <c r="E160" s="186" t="s">
        <v>3</v>
      </c>
      <c r="F160" s="187" t="s">
        <v>213</v>
      </c>
      <c r="G160" s="13"/>
      <c r="H160" s="188">
        <v>-1.9199999999999999</v>
      </c>
      <c r="I160" s="189"/>
      <c r="J160" s="13"/>
      <c r="K160" s="13"/>
      <c r="L160" s="184"/>
      <c r="M160" s="190"/>
      <c r="N160" s="191"/>
      <c r="O160" s="191"/>
      <c r="P160" s="191"/>
      <c r="Q160" s="191"/>
      <c r="R160" s="191"/>
      <c r="S160" s="191"/>
      <c r="T160" s="19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6" t="s">
        <v>128</v>
      </c>
      <c r="AU160" s="186" t="s">
        <v>79</v>
      </c>
      <c r="AV160" s="13" t="s">
        <v>79</v>
      </c>
      <c r="AW160" s="13" t="s">
        <v>31</v>
      </c>
      <c r="AX160" s="13" t="s">
        <v>69</v>
      </c>
      <c r="AY160" s="186" t="s">
        <v>117</v>
      </c>
    </row>
    <row r="161" s="13" customFormat="1">
      <c r="A161" s="13"/>
      <c r="B161" s="184"/>
      <c r="C161" s="13"/>
      <c r="D161" s="185" t="s">
        <v>128</v>
      </c>
      <c r="E161" s="186" t="s">
        <v>3</v>
      </c>
      <c r="F161" s="187" t="s">
        <v>214</v>
      </c>
      <c r="G161" s="13"/>
      <c r="H161" s="188">
        <v>-1.512</v>
      </c>
      <c r="I161" s="189"/>
      <c r="J161" s="13"/>
      <c r="K161" s="13"/>
      <c r="L161" s="184"/>
      <c r="M161" s="190"/>
      <c r="N161" s="191"/>
      <c r="O161" s="191"/>
      <c r="P161" s="191"/>
      <c r="Q161" s="191"/>
      <c r="R161" s="191"/>
      <c r="S161" s="191"/>
      <c r="T161" s="19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6" t="s">
        <v>128</v>
      </c>
      <c r="AU161" s="186" t="s">
        <v>79</v>
      </c>
      <c r="AV161" s="13" t="s">
        <v>79</v>
      </c>
      <c r="AW161" s="13" t="s">
        <v>31</v>
      </c>
      <c r="AX161" s="13" t="s">
        <v>69</v>
      </c>
      <c r="AY161" s="186" t="s">
        <v>117</v>
      </c>
    </row>
    <row r="162" s="13" customFormat="1">
      <c r="A162" s="13"/>
      <c r="B162" s="184"/>
      <c r="C162" s="13"/>
      <c r="D162" s="185" t="s">
        <v>128</v>
      </c>
      <c r="E162" s="186" t="s">
        <v>3</v>
      </c>
      <c r="F162" s="187" t="s">
        <v>215</v>
      </c>
      <c r="G162" s="13"/>
      <c r="H162" s="188">
        <v>-16.100000000000001</v>
      </c>
      <c r="I162" s="189"/>
      <c r="J162" s="13"/>
      <c r="K162" s="13"/>
      <c r="L162" s="184"/>
      <c r="M162" s="190"/>
      <c r="N162" s="191"/>
      <c r="O162" s="191"/>
      <c r="P162" s="191"/>
      <c r="Q162" s="191"/>
      <c r="R162" s="191"/>
      <c r="S162" s="191"/>
      <c r="T162" s="19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6" t="s">
        <v>128</v>
      </c>
      <c r="AU162" s="186" t="s">
        <v>79</v>
      </c>
      <c r="AV162" s="13" t="s">
        <v>79</v>
      </c>
      <c r="AW162" s="13" t="s">
        <v>31</v>
      </c>
      <c r="AX162" s="13" t="s">
        <v>69</v>
      </c>
      <c r="AY162" s="186" t="s">
        <v>117</v>
      </c>
    </row>
    <row r="163" s="13" customFormat="1">
      <c r="A163" s="13"/>
      <c r="B163" s="184"/>
      <c r="C163" s="13"/>
      <c r="D163" s="185" t="s">
        <v>128</v>
      </c>
      <c r="E163" s="186" t="s">
        <v>3</v>
      </c>
      <c r="F163" s="187" t="s">
        <v>216</v>
      </c>
      <c r="G163" s="13"/>
      <c r="H163" s="188">
        <v>-1.6000000000000001</v>
      </c>
      <c r="I163" s="189"/>
      <c r="J163" s="13"/>
      <c r="K163" s="13"/>
      <c r="L163" s="184"/>
      <c r="M163" s="190"/>
      <c r="N163" s="191"/>
      <c r="O163" s="191"/>
      <c r="P163" s="191"/>
      <c r="Q163" s="191"/>
      <c r="R163" s="191"/>
      <c r="S163" s="191"/>
      <c r="T163" s="19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6" t="s">
        <v>128</v>
      </c>
      <c r="AU163" s="186" t="s">
        <v>79</v>
      </c>
      <c r="AV163" s="13" t="s">
        <v>79</v>
      </c>
      <c r="AW163" s="13" t="s">
        <v>31</v>
      </c>
      <c r="AX163" s="13" t="s">
        <v>69</v>
      </c>
      <c r="AY163" s="186" t="s">
        <v>117</v>
      </c>
    </row>
    <row r="164" s="16" customFormat="1">
      <c r="A164" s="16"/>
      <c r="B164" s="208"/>
      <c r="C164" s="16"/>
      <c r="D164" s="185" t="s">
        <v>128</v>
      </c>
      <c r="E164" s="209" t="s">
        <v>3</v>
      </c>
      <c r="F164" s="210" t="s">
        <v>137</v>
      </c>
      <c r="G164" s="16"/>
      <c r="H164" s="211">
        <v>-98.251999999999981</v>
      </c>
      <c r="I164" s="212"/>
      <c r="J164" s="16"/>
      <c r="K164" s="16"/>
      <c r="L164" s="208"/>
      <c r="M164" s="213"/>
      <c r="N164" s="214"/>
      <c r="O164" s="214"/>
      <c r="P164" s="214"/>
      <c r="Q164" s="214"/>
      <c r="R164" s="214"/>
      <c r="S164" s="214"/>
      <c r="T164" s="215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09" t="s">
        <v>128</v>
      </c>
      <c r="AU164" s="209" t="s">
        <v>79</v>
      </c>
      <c r="AV164" s="16" t="s">
        <v>138</v>
      </c>
      <c r="AW164" s="16" t="s">
        <v>31</v>
      </c>
      <c r="AX164" s="16" t="s">
        <v>69</v>
      </c>
      <c r="AY164" s="209" t="s">
        <v>117</v>
      </c>
    </row>
    <row r="165" s="14" customFormat="1">
      <c r="A165" s="14"/>
      <c r="B165" s="193"/>
      <c r="C165" s="14"/>
      <c r="D165" s="185" t="s">
        <v>128</v>
      </c>
      <c r="E165" s="194" t="s">
        <v>3</v>
      </c>
      <c r="F165" s="195" t="s">
        <v>130</v>
      </c>
      <c r="G165" s="14"/>
      <c r="H165" s="196">
        <v>798.88200000000006</v>
      </c>
      <c r="I165" s="197"/>
      <c r="J165" s="14"/>
      <c r="K165" s="14"/>
      <c r="L165" s="193"/>
      <c r="M165" s="198"/>
      <c r="N165" s="199"/>
      <c r="O165" s="199"/>
      <c r="P165" s="199"/>
      <c r="Q165" s="199"/>
      <c r="R165" s="199"/>
      <c r="S165" s="199"/>
      <c r="T165" s="20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4" t="s">
        <v>128</v>
      </c>
      <c r="AU165" s="194" t="s">
        <v>79</v>
      </c>
      <c r="AV165" s="14" t="s">
        <v>124</v>
      </c>
      <c r="AW165" s="14" t="s">
        <v>31</v>
      </c>
      <c r="AX165" s="14" t="s">
        <v>77</v>
      </c>
      <c r="AY165" s="194" t="s">
        <v>117</v>
      </c>
    </row>
    <row r="166" s="2" customFormat="1" ht="24.15" customHeight="1">
      <c r="A166" s="39"/>
      <c r="B166" s="165"/>
      <c r="C166" s="166" t="s">
        <v>217</v>
      </c>
      <c r="D166" s="166" t="s">
        <v>119</v>
      </c>
      <c r="E166" s="167" t="s">
        <v>218</v>
      </c>
      <c r="F166" s="168" t="s">
        <v>219</v>
      </c>
      <c r="G166" s="169" t="s">
        <v>198</v>
      </c>
      <c r="H166" s="170">
        <v>31.199999999999999</v>
      </c>
      <c r="I166" s="171"/>
      <c r="J166" s="172">
        <f>ROUND(I166*H166,2)</f>
        <v>0</v>
      </c>
      <c r="K166" s="168" t="s">
        <v>123</v>
      </c>
      <c r="L166" s="40"/>
      <c r="M166" s="173" t="s">
        <v>3</v>
      </c>
      <c r="N166" s="174" t="s">
        <v>40</v>
      </c>
      <c r="O166" s="73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7" t="s">
        <v>124</v>
      </c>
      <c r="AT166" s="177" t="s">
        <v>119</v>
      </c>
      <c r="AU166" s="177" t="s">
        <v>79</v>
      </c>
      <c r="AY166" s="20" t="s">
        <v>117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20" t="s">
        <v>77</v>
      </c>
      <c r="BK166" s="178">
        <f>ROUND(I166*H166,2)</f>
        <v>0</v>
      </c>
      <c r="BL166" s="20" t="s">
        <v>124</v>
      </c>
      <c r="BM166" s="177" t="s">
        <v>220</v>
      </c>
    </row>
    <row r="167" s="2" customFormat="1">
      <c r="A167" s="39"/>
      <c r="B167" s="40"/>
      <c r="C167" s="39"/>
      <c r="D167" s="179" t="s">
        <v>126</v>
      </c>
      <c r="E167" s="39"/>
      <c r="F167" s="180" t="s">
        <v>221</v>
      </c>
      <c r="G167" s="39"/>
      <c r="H167" s="39"/>
      <c r="I167" s="181"/>
      <c r="J167" s="39"/>
      <c r="K167" s="39"/>
      <c r="L167" s="40"/>
      <c r="M167" s="182"/>
      <c r="N167" s="183"/>
      <c r="O167" s="73"/>
      <c r="P167" s="73"/>
      <c r="Q167" s="73"/>
      <c r="R167" s="73"/>
      <c r="S167" s="73"/>
      <c r="T167" s="74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126</v>
      </c>
      <c r="AU167" s="20" t="s">
        <v>79</v>
      </c>
    </row>
    <row r="168" s="15" customFormat="1">
      <c r="A168" s="15"/>
      <c r="B168" s="201"/>
      <c r="C168" s="15"/>
      <c r="D168" s="185" t="s">
        <v>128</v>
      </c>
      <c r="E168" s="202" t="s">
        <v>3</v>
      </c>
      <c r="F168" s="203" t="s">
        <v>179</v>
      </c>
      <c r="G168" s="15"/>
      <c r="H168" s="202" t="s">
        <v>3</v>
      </c>
      <c r="I168" s="204"/>
      <c r="J168" s="15"/>
      <c r="K168" s="15"/>
      <c r="L168" s="201"/>
      <c r="M168" s="205"/>
      <c r="N168" s="206"/>
      <c r="O168" s="206"/>
      <c r="P168" s="206"/>
      <c r="Q168" s="206"/>
      <c r="R168" s="206"/>
      <c r="S168" s="206"/>
      <c r="T168" s="20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02" t="s">
        <v>128</v>
      </c>
      <c r="AU168" s="202" t="s">
        <v>79</v>
      </c>
      <c r="AV168" s="15" t="s">
        <v>77</v>
      </c>
      <c r="AW168" s="15" t="s">
        <v>31</v>
      </c>
      <c r="AX168" s="15" t="s">
        <v>69</v>
      </c>
      <c r="AY168" s="202" t="s">
        <v>117</v>
      </c>
    </row>
    <row r="169" s="13" customFormat="1">
      <c r="A169" s="13"/>
      <c r="B169" s="184"/>
      <c r="C169" s="13"/>
      <c r="D169" s="185" t="s">
        <v>128</v>
      </c>
      <c r="E169" s="186" t="s">
        <v>3</v>
      </c>
      <c r="F169" s="187" t="s">
        <v>222</v>
      </c>
      <c r="G169" s="13"/>
      <c r="H169" s="188">
        <v>9.5999999999999996</v>
      </c>
      <c r="I169" s="189"/>
      <c r="J169" s="13"/>
      <c r="K169" s="13"/>
      <c r="L169" s="184"/>
      <c r="M169" s="190"/>
      <c r="N169" s="191"/>
      <c r="O169" s="191"/>
      <c r="P169" s="191"/>
      <c r="Q169" s="191"/>
      <c r="R169" s="191"/>
      <c r="S169" s="191"/>
      <c r="T169" s="19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6" t="s">
        <v>128</v>
      </c>
      <c r="AU169" s="186" t="s">
        <v>79</v>
      </c>
      <c r="AV169" s="13" t="s">
        <v>79</v>
      </c>
      <c r="AW169" s="13" t="s">
        <v>31</v>
      </c>
      <c r="AX169" s="13" t="s">
        <v>69</v>
      </c>
      <c r="AY169" s="186" t="s">
        <v>117</v>
      </c>
    </row>
    <row r="170" s="13" customFormat="1">
      <c r="A170" s="13"/>
      <c r="B170" s="184"/>
      <c r="C170" s="13"/>
      <c r="D170" s="185" t="s">
        <v>128</v>
      </c>
      <c r="E170" s="186" t="s">
        <v>3</v>
      </c>
      <c r="F170" s="187" t="s">
        <v>223</v>
      </c>
      <c r="G170" s="13"/>
      <c r="H170" s="188">
        <v>11.199999999999999</v>
      </c>
      <c r="I170" s="189"/>
      <c r="J170" s="13"/>
      <c r="K170" s="13"/>
      <c r="L170" s="184"/>
      <c r="M170" s="190"/>
      <c r="N170" s="191"/>
      <c r="O170" s="191"/>
      <c r="P170" s="191"/>
      <c r="Q170" s="191"/>
      <c r="R170" s="191"/>
      <c r="S170" s="191"/>
      <c r="T170" s="19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86" t="s">
        <v>128</v>
      </c>
      <c r="AU170" s="186" t="s">
        <v>79</v>
      </c>
      <c r="AV170" s="13" t="s">
        <v>79</v>
      </c>
      <c r="AW170" s="13" t="s">
        <v>31</v>
      </c>
      <c r="AX170" s="13" t="s">
        <v>69</v>
      </c>
      <c r="AY170" s="186" t="s">
        <v>117</v>
      </c>
    </row>
    <row r="171" s="16" customFormat="1">
      <c r="A171" s="16"/>
      <c r="B171" s="208"/>
      <c r="C171" s="16"/>
      <c r="D171" s="185" t="s">
        <v>128</v>
      </c>
      <c r="E171" s="209" t="s">
        <v>3</v>
      </c>
      <c r="F171" s="210" t="s">
        <v>137</v>
      </c>
      <c r="G171" s="16"/>
      <c r="H171" s="211">
        <v>20.799999999999997</v>
      </c>
      <c r="I171" s="212"/>
      <c r="J171" s="16"/>
      <c r="K171" s="16"/>
      <c r="L171" s="208"/>
      <c r="M171" s="213"/>
      <c r="N171" s="214"/>
      <c r="O171" s="214"/>
      <c r="P171" s="214"/>
      <c r="Q171" s="214"/>
      <c r="R171" s="214"/>
      <c r="S171" s="214"/>
      <c r="T171" s="215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T171" s="209" t="s">
        <v>128</v>
      </c>
      <c r="AU171" s="209" t="s">
        <v>79</v>
      </c>
      <c r="AV171" s="16" t="s">
        <v>138</v>
      </c>
      <c r="AW171" s="16" t="s">
        <v>31</v>
      </c>
      <c r="AX171" s="16" t="s">
        <v>69</v>
      </c>
      <c r="AY171" s="209" t="s">
        <v>117</v>
      </c>
    </row>
    <row r="172" s="13" customFormat="1">
      <c r="A172" s="13"/>
      <c r="B172" s="184"/>
      <c r="C172" s="13"/>
      <c r="D172" s="185" t="s">
        <v>128</v>
      </c>
      <c r="E172" s="186" t="s">
        <v>3</v>
      </c>
      <c r="F172" s="187" t="s">
        <v>224</v>
      </c>
      <c r="G172" s="13"/>
      <c r="H172" s="188">
        <v>5.5999999999999996</v>
      </c>
      <c r="I172" s="189"/>
      <c r="J172" s="13"/>
      <c r="K172" s="13"/>
      <c r="L172" s="184"/>
      <c r="M172" s="190"/>
      <c r="N172" s="191"/>
      <c r="O172" s="191"/>
      <c r="P172" s="191"/>
      <c r="Q172" s="191"/>
      <c r="R172" s="191"/>
      <c r="S172" s="191"/>
      <c r="T172" s="19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6" t="s">
        <v>128</v>
      </c>
      <c r="AU172" s="186" t="s">
        <v>79</v>
      </c>
      <c r="AV172" s="13" t="s">
        <v>79</v>
      </c>
      <c r="AW172" s="13" t="s">
        <v>31</v>
      </c>
      <c r="AX172" s="13" t="s">
        <v>69</v>
      </c>
      <c r="AY172" s="186" t="s">
        <v>117</v>
      </c>
    </row>
    <row r="173" s="13" customFormat="1">
      <c r="A173" s="13"/>
      <c r="B173" s="184"/>
      <c r="C173" s="13"/>
      <c r="D173" s="185" t="s">
        <v>128</v>
      </c>
      <c r="E173" s="186" t="s">
        <v>3</v>
      </c>
      <c r="F173" s="187" t="s">
        <v>225</v>
      </c>
      <c r="G173" s="13"/>
      <c r="H173" s="188">
        <v>4.7999999999999998</v>
      </c>
      <c r="I173" s="189"/>
      <c r="J173" s="13"/>
      <c r="K173" s="13"/>
      <c r="L173" s="184"/>
      <c r="M173" s="190"/>
      <c r="N173" s="191"/>
      <c r="O173" s="191"/>
      <c r="P173" s="191"/>
      <c r="Q173" s="191"/>
      <c r="R173" s="191"/>
      <c r="S173" s="191"/>
      <c r="T173" s="19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6" t="s">
        <v>128</v>
      </c>
      <c r="AU173" s="186" t="s">
        <v>79</v>
      </c>
      <c r="AV173" s="13" t="s">
        <v>79</v>
      </c>
      <c r="AW173" s="13" t="s">
        <v>31</v>
      </c>
      <c r="AX173" s="13" t="s">
        <v>69</v>
      </c>
      <c r="AY173" s="186" t="s">
        <v>117</v>
      </c>
    </row>
    <row r="174" s="16" customFormat="1">
      <c r="A174" s="16"/>
      <c r="B174" s="208"/>
      <c r="C174" s="16"/>
      <c r="D174" s="185" t="s">
        <v>128</v>
      </c>
      <c r="E174" s="209" t="s">
        <v>3</v>
      </c>
      <c r="F174" s="210" t="s">
        <v>137</v>
      </c>
      <c r="G174" s="16"/>
      <c r="H174" s="211">
        <v>10.399999999999999</v>
      </c>
      <c r="I174" s="212"/>
      <c r="J174" s="16"/>
      <c r="K174" s="16"/>
      <c r="L174" s="208"/>
      <c r="M174" s="213"/>
      <c r="N174" s="214"/>
      <c r="O174" s="214"/>
      <c r="P174" s="214"/>
      <c r="Q174" s="214"/>
      <c r="R174" s="214"/>
      <c r="S174" s="214"/>
      <c r="T174" s="215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T174" s="209" t="s">
        <v>128</v>
      </c>
      <c r="AU174" s="209" t="s">
        <v>79</v>
      </c>
      <c r="AV174" s="16" t="s">
        <v>138</v>
      </c>
      <c r="AW174" s="16" t="s">
        <v>31</v>
      </c>
      <c r="AX174" s="16" t="s">
        <v>69</v>
      </c>
      <c r="AY174" s="209" t="s">
        <v>117</v>
      </c>
    </row>
    <row r="175" s="14" customFormat="1">
      <c r="A175" s="14"/>
      <c r="B175" s="193"/>
      <c r="C175" s="14"/>
      <c r="D175" s="185" t="s">
        <v>128</v>
      </c>
      <c r="E175" s="194" t="s">
        <v>3</v>
      </c>
      <c r="F175" s="195" t="s">
        <v>130</v>
      </c>
      <c r="G175" s="14"/>
      <c r="H175" s="196">
        <v>31.199999999999999</v>
      </c>
      <c r="I175" s="197"/>
      <c r="J175" s="14"/>
      <c r="K175" s="14"/>
      <c r="L175" s="193"/>
      <c r="M175" s="198"/>
      <c r="N175" s="199"/>
      <c r="O175" s="199"/>
      <c r="P175" s="199"/>
      <c r="Q175" s="199"/>
      <c r="R175" s="199"/>
      <c r="S175" s="199"/>
      <c r="T175" s="20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4" t="s">
        <v>128</v>
      </c>
      <c r="AU175" s="194" t="s">
        <v>79</v>
      </c>
      <c r="AV175" s="14" t="s">
        <v>124</v>
      </c>
      <c r="AW175" s="14" t="s">
        <v>31</v>
      </c>
      <c r="AX175" s="14" t="s">
        <v>77</v>
      </c>
      <c r="AY175" s="194" t="s">
        <v>117</v>
      </c>
    </row>
    <row r="176" s="2" customFormat="1" ht="24.15" customHeight="1">
      <c r="A176" s="39"/>
      <c r="B176" s="165"/>
      <c r="C176" s="166" t="s">
        <v>226</v>
      </c>
      <c r="D176" s="166" t="s">
        <v>119</v>
      </c>
      <c r="E176" s="167" t="s">
        <v>227</v>
      </c>
      <c r="F176" s="168" t="s">
        <v>228</v>
      </c>
      <c r="G176" s="169" t="s">
        <v>122</v>
      </c>
      <c r="H176" s="170">
        <v>1012.098</v>
      </c>
      <c r="I176" s="171"/>
      <c r="J176" s="172">
        <f>ROUND(I176*H176,2)</f>
        <v>0</v>
      </c>
      <c r="K176" s="168" t="s">
        <v>123</v>
      </c>
      <c r="L176" s="40"/>
      <c r="M176" s="173" t="s">
        <v>3</v>
      </c>
      <c r="N176" s="174" t="s">
        <v>40</v>
      </c>
      <c r="O176" s="73"/>
      <c r="P176" s="175">
        <f>O176*H176</f>
        <v>0</v>
      </c>
      <c r="Q176" s="175">
        <v>0.00058135999999999995</v>
      </c>
      <c r="R176" s="175">
        <f>Q176*H176</f>
        <v>0.5883932932799999</v>
      </c>
      <c r="S176" s="175">
        <v>0</v>
      </c>
      <c r="T176" s="176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177" t="s">
        <v>124</v>
      </c>
      <c r="AT176" s="177" t="s">
        <v>119</v>
      </c>
      <c r="AU176" s="177" t="s">
        <v>79</v>
      </c>
      <c r="AY176" s="20" t="s">
        <v>117</v>
      </c>
      <c r="BE176" s="178">
        <f>IF(N176="základní",J176,0)</f>
        <v>0</v>
      </c>
      <c r="BF176" s="178">
        <f>IF(N176="snížená",J176,0)</f>
        <v>0</v>
      </c>
      <c r="BG176" s="178">
        <f>IF(N176="zákl. přenesená",J176,0)</f>
        <v>0</v>
      </c>
      <c r="BH176" s="178">
        <f>IF(N176="sníž. přenesená",J176,0)</f>
        <v>0</v>
      </c>
      <c r="BI176" s="178">
        <f>IF(N176="nulová",J176,0)</f>
        <v>0</v>
      </c>
      <c r="BJ176" s="20" t="s">
        <v>77</v>
      </c>
      <c r="BK176" s="178">
        <f>ROUND(I176*H176,2)</f>
        <v>0</v>
      </c>
      <c r="BL176" s="20" t="s">
        <v>124</v>
      </c>
      <c r="BM176" s="177" t="s">
        <v>229</v>
      </c>
    </row>
    <row r="177" s="2" customFormat="1">
      <c r="A177" s="39"/>
      <c r="B177" s="40"/>
      <c r="C177" s="39"/>
      <c r="D177" s="179" t="s">
        <v>126</v>
      </c>
      <c r="E177" s="39"/>
      <c r="F177" s="180" t="s">
        <v>230</v>
      </c>
      <c r="G177" s="39"/>
      <c r="H177" s="39"/>
      <c r="I177" s="181"/>
      <c r="J177" s="39"/>
      <c r="K177" s="39"/>
      <c r="L177" s="40"/>
      <c r="M177" s="182"/>
      <c r="N177" s="183"/>
      <c r="O177" s="73"/>
      <c r="P177" s="73"/>
      <c r="Q177" s="73"/>
      <c r="R177" s="73"/>
      <c r="S177" s="73"/>
      <c r="T177" s="74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20" t="s">
        <v>126</v>
      </c>
      <c r="AU177" s="20" t="s">
        <v>79</v>
      </c>
    </row>
    <row r="178" s="15" customFormat="1">
      <c r="A178" s="15"/>
      <c r="B178" s="201"/>
      <c r="C178" s="15"/>
      <c r="D178" s="185" t="s">
        <v>128</v>
      </c>
      <c r="E178" s="202" t="s">
        <v>3</v>
      </c>
      <c r="F178" s="203" t="s">
        <v>201</v>
      </c>
      <c r="G178" s="15"/>
      <c r="H178" s="202" t="s">
        <v>3</v>
      </c>
      <c r="I178" s="204"/>
      <c r="J178" s="15"/>
      <c r="K178" s="15"/>
      <c r="L178" s="201"/>
      <c r="M178" s="205"/>
      <c r="N178" s="206"/>
      <c r="O178" s="206"/>
      <c r="P178" s="206"/>
      <c r="Q178" s="206"/>
      <c r="R178" s="206"/>
      <c r="S178" s="206"/>
      <c r="T178" s="207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02" t="s">
        <v>128</v>
      </c>
      <c r="AU178" s="202" t="s">
        <v>79</v>
      </c>
      <c r="AV178" s="15" t="s">
        <v>77</v>
      </c>
      <c r="AW178" s="15" t="s">
        <v>31</v>
      </c>
      <c r="AX178" s="15" t="s">
        <v>69</v>
      </c>
      <c r="AY178" s="202" t="s">
        <v>117</v>
      </c>
    </row>
    <row r="179" s="13" customFormat="1">
      <c r="A179" s="13"/>
      <c r="B179" s="184"/>
      <c r="C179" s="13"/>
      <c r="D179" s="185" t="s">
        <v>128</v>
      </c>
      <c r="E179" s="186" t="s">
        <v>3</v>
      </c>
      <c r="F179" s="187" t="s">
        <v>231</v>
      </c>
      <c r="G179" s="13"/>
      <c r="H179" s="188">
        <v>417.50299999999999</v>
      </c>
      <c r="I179" s="189"/>
      <c r="J179" s="13"/>
      <c r="K179" s="13"/>
      <c r="L179" s="184"/>
      <c r="M179" s="190"/>
      <c r="N179" s="191"/>
      <c r="O179" s="191"/>
      <c r="P179" s="191"/>
      <c r="Q179" s="191"/>
      <c r="R179" s="191"/>
      <c r="S179" s="191"/>
      <c r="T179" s="19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6" t="s">
        <v>128</v>
      </c>
      <c r="AU179" s="186" t="s">
        <v>79</v>
      </c>
      <c r="AV179" s="13" t="s">
        <v>79</v>
      </c>
      <c r="AW179" s="13" t="s">
        <v>31</v>
      </c>
      <c r="AX179" s="13" t="s">
        <v>69</v>
      </c>
      <c r="AY179" s="186" t="s">
        <v>117</v>
      </c>
    </row>
    <row r="180" s="13" customFormat="1">
      <c r="A180" s="13"/>
      <c r="B180" s="184"/>
      <c r="C180" s="13"/>
      <c r="D180" s="185" t="s">
        <v>128</v>
      </c>
      <c r="E180" s="186" t="s">
        <v>3</v>
      </c>
      <c r="F180" s="187" t="s">
        <v>232</v>
      </c>
      <c r="G180" s="13"/>
      <c r="H180" s="188">
        <v>15</v>
      </c>
      <c r="I180" s="189"/>
      <c r="J180" s="13"/>
      <c r="K180" s="13"/>
      <c r="L180" s="184"/>
      <c r="M180" s="190"/>
      <c r="N180" s="191"/>
      <c r="O180" s="191"/>
      <c r="P180" s="191"/>
      <c r="Q180" s="191"/>
      <c r="R180" s="191"/>
      <c r="S180" s="191"/>
      <c r="T180" s="19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6" t="s">
        <v>128</v>
      </c>
      <c r="AU180" s="186" t="s">
        <v>79</v>
      </c>
      <c r="AV180" s="13" t="s">
        <v>79</v>
      </c>
      <c r="AW180" s="13" t="s">
        <v>31</v>
      </c>
      <c r="AX180" s="13" t="s">
        <v>69</v>
      </c>
      <c r="AY180" s="186" t="s">
        <v>117</v>
      </c>
    </row>
    <row r="181" s="16" customFormat="1">
      <c r="A181" s="16"/>
      <c r="B181" s="208"/>
      <c r="C181" s="16"/>
      <c r="D181" s="185" t="s">
        <v>128</v>
      </c>
      <c r="E181" s="209" t="s">
        <v>3</v>
      </c>
      <c r="F181" s="210" t="s">
        <v>137</v>
      </c>
      <c r="G181" s="16"/>
      <c r="H181" s="211">
        <v>432.50299999999999</v>
      </c>
      <c r="I181" s="212"/>
      <c r="J181" s="16"/>
      <c r="K181" s="16"/>
      <c r="L181" s="208"/>
      <c r="M181" s="213"/>
      <c r="N181" s="214"/>
      <c r="O181" s="214"/>
      <c r="P181" s="214"/>
      <c r="Q181" s="214"/>
      <c r="R181" s="214"/>
      <c r="S181" s="214"/>
      <c r="T181" s="215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09" t="s">
        <v>128</v>
      </c>
      <c r="AU181" s="209" t="s">
        <v>79</v>
      </c>
      <c r="AV181" s="16" t="s">
        <v>138</v>
      </c>
      <c r="AW181" s="16" t="s">
        <v>31</v>
      </c>
      <c r="AX181" s="16" t="s">
        <v>69</v>
      </c>
      <c r="AY181" s="209" t="s">
        <v>117</v>
      </c>
    </row>
    <row r="182" s="13" customFormat="1">
      <c r="A182" s="13"/>
      <c r="B182" s="184"/>
      <c r="C182" s="13"/>
      <c r="D182" s="185" t="s">
        <v>128</v>
      </c>
      <c r="E182" s="186" t="s">
        <v>3</v>
      </c>
      <c r="F182" s="187" t="s">
        <v>233</v>
      </c>
      <c r="G182" s="13"/>
      <c r="H182" s="188">
        <v>243.51499999999999</v>
      </c>
      <c r="I182" s="189"/>
      <c r="J182" s="13"/>
      <c r="K182" s="13"/>
      <c r="L182" s="184"/>
      <c r="M182" s="190"/>
      <c r="N182" s="191"/>
      <c r="O182" s="191"/>
      <c r="P182" s="191"/>
      <c r="Q182" s="191"/>
      <c r="R182" s="191"/>
      <c r="S182" s="191"/>
      <c r="T182" s="19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6" t="s">
        <v>128</v>
      </c>
      <c r="AU182" s="186" t="s">
        <v>79</v>
      </c>
      <c r="AV182" s="13" t="s">
        <v>79</v>
      </c>
      <c r="AW182" s="13" t="s">
        <v>31</v>
      </c>
      <c r="AX182" s="13" t="s">
        <v>69</v>
      </c>
      <c r="AY182" s="186" t="s">
        <v>117</v>
      </c>
    </row>
    <row r="183" s="13" customFormat="1">
      <c r="A183" s="13"/>
      <c r="B183" s="184"/>
      <c r="C183" s="13"/>
      <c r="D183" s="185" t="s">
        <v>128</v>
      </c>
      <c r="E183" s="186" t="s">
        <v>3</v>
      </c>
      <c r="F183" s="187" t="s">
        <v>206</v>
      </c>
      <c r="G183" s="13"/>
      <c r="H183" s="188">
        <v>10</v>
      </c>
      <c r="I183" s="189"/>
      <c r="J183" s="13"/>
      <c r="K183" s="13"/>
      <c r="L183" s="184"/>
      <c r="M183" s="190"/>
      <c r="N183" s="191"/>
      <c r="O183" s="191"/>
      <c r="P183" s="191"/>
      <c r="Q183" s="191"/>
      <c r="R183" s="191"/>
      <c r="S183" s="191"/>
      <c r="T183" s="19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6" t="s">
        <v>128</v>
      </c>
      <c r="AU183" s="186" t="s">
        <v>79</v>
      </c>
      <c r="AV183" s="13" t="s">
        <v>79</v>
      </c>
      <c r="AW183" s="13" t="s">
        <v>31</v>
      </c>
      <c r="AX183" s="13" t="s">
        <v>69</v>
      </c>
      <c r="AY183" s="186" t="s">
        <v>117</v>
      </c>
    </row>
    <row r="184" s="16" customFormat="1">
      <c r="A184" s="16"/>
      <c r="B184" s="208"/>
      <c r="C184" s="16"/>
      <c r="D184" s="185" t="s">
        <v>128</v>
      </c>
      <c r="E184" s="209" t="s">
        <v>3</v>
      </c>
      <c r="F184" s="210" t="s">
        <v>137</v>
      </c>
      <c r="G184" s="16"/>
      <c r="H184" s="211">
        <v>253.51499999999999</v>
      </c>
      <c r="I184" s="212"/>
      <c r="J184" s="16"/>
      <c r="K184" s="16"/>
      <c r="L184" s="208"/>
      <c r="M184" s="213"/>
      <c r="N184" s="214"/>
      <c r="O184" s="214"/>
      <c r="P184" s="214"/>
      <c r="Q184" s="214"/>
      <c r="R184" s="214"/>
      <c r="S184" s="214"/>
      <c r="T184" s="215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T184" s="209" t="s">
        <v>128</v>
      </c>
      <c r="AU184" s="209" t="s">
        <v>79</v>
      </c>
      <c r="AV184" s="16" t="s">
        <v>138</v>
      </c>
      <c r="AW184" s="16" t="s">
        <v>31</v>
      </c>
      <c r="AX184" s="16" t="s">
        <v>69</v>
      </c>
      <c r="AY184" s="209" t="s">
        <v>117</v>
      </c>
    </row>
    <row r="185" s="13" customFormat="1">
      <c r="A185" s="13"/>
      <c r="B185" s="184"/>
      <c r="C185" s="13"/>
      <c r="D185" s="185" t="s">
        <v>128</v>
      </c>
      <c r="E185" s="186" t="s">
        <v>3</v>
      </c>
      <c r="F185" s="187" t="s">
        <v>234</v>
      </c>
      <c r="G185" s="13"/>
      <c r="H185" s="188">
        <v>253.08000000000001</v>
      </c>
      <c r="I185" s="189"/>
      <c r="J185" s="13"/>
      <c r="K185" s="13"/>
      <c r="L185" s="184"/>
      <c r="M185" s="190"/>
      <c r="N185" s="191"/>
      <c r="O185" s="191"/>
      <c r="P185" s="191"/>
      <c r="Q185" s="191"/>
      <c r="R185" s="191"/>
      <c r="S185" s="191"/>
      <c r="T185" s="19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6" t="s">
        <v>128</v>
      </c>
      <c r="AU185" s="186" t="s">
        <v>79</v>
      </c>
      <c r="AV185" s="13" t="s">
        <v>79</v>
      </c>
      <c r="AW185" s="13" t="s">
        <v>31</v>
      </c>
      <c r="AX185" s="13" t="s">
        <v>69</v>
      </c>
      <c r="AY185" s="186" t="s">
        <v>117</v>
      </c>
    </row>
    <row r="186" s="13" customFormat="1">
      <c r="A186" s="13"/>
      <c r="B186" s="184"/>
      <c r="C186" s="13"/>
      <c r="D186" s="185" t="s">
        <v>128</v>
      </c>
      <c r="E186" s="186" t="s">
        <v>3</v>
      </c>
      <c r="F186" s="187" t="s">
        <v>206</v>
      </c>
      <c r="G186" s="13"/>
      <c r="H186" s="188">
        <v>10</v>
      </c>
      <c r="I186" s="189"/>
      <c r="J186" s="13"/>
      <c r="K186" s="13"/>
      <c r="L186" s="184"/>
      <c r="M186" s="190"/>
      <c r="N186" s="191"/>
      <c r="O186" s="191"/>
      <c r="P186" s="191"/>
      <c r="Q186" s="191"/>
      <c r="R186" s="191"/>
      <c r="S186" s="191"/>
      <c r="T186" s="19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6" t="s">
        <v>128</v>
      </c>
      <c r="AU186" s="186" t="s">
        <v>79</v>
      </c>
      <c r="AV186" s="13" t="s">
        <v>79</v>
      </c>
      <c r="AW186" s="13" t="s">
        <v>31</v>
      </c>
      <c r="AX186" s="13" t="s">
        <v>69</v>
      </c>
      <c r="AY186" s="186" t="s">
        <v>117</v>
      </c>
    </row>
    <row r="187" s="16" customFormat="1">
      <c r="A187" s="16"/>
      <c r="B187" s="208"/>
      <c r="C187" s="16"/>
      <c r="D187" s="185" t="s">
        <v>128</v>
      </c>
      <c r="E187" s="209" t="s">
        <v>3</v>
      </c>
      <c r="F187" s="210" t="s">
        <v>137</v>
      </c>
      <c r="G187" s="16"/>
      <c r="H187" s="211">
        <v>263.08000000000004</v>
      </c>
      <c r="I187" s="212"/>
      <c r="J187" s="16"/>
      <c r="K187" s="16"/>
      <c r="L187" s="208"/>
      <c r="M187" s="213"/>
      <c r="N187" s="214"/>
      <c r="O187" s="214"/>
      <c r="P187" s="214"/>
      <c r="Q187" s="214"/>
      <c r="R187" s="214"/>
      <c r="S187" s="214"/>
      <c r="T187" s="215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T187" s="209" t="s">
        <v>128</v>
      </c>
      <c r="AU187" s="209" t="s">
        <v>79</v>
      </c>
      <c r="AV187" s="16" t="s">
        <v>138</v>
      </c>
      <c r="AW187" s="16" t="s">
        <v>31</v>
      </c>
      <c r="AX187" s="16" t="s">
        <v>69</v>
      </c>
      <c r="AY187" s="209" t="s">
        <v>117</v>
      </c>
    </row>
    <row r="188" s="13" customFormat="1">
      <c r="A188" s="13"/>
      <c r="B188" s="184"/>
      <c r="C188" s="13"/>
      <c r="D188" s="185" t="s">
        <v>128</v>
      </c>
      <c r="E188" s="186" t="s">
        <v>3</v>
      </c>
      <c r="F188" s="187" t="s">
        <v>235</v>
      </c>
      <c r="G188" s="13"/>
      <c r="H188" s="188">
        <v>63</v>
      </c>
      <c r="I188" s="189"/>
      <c r="J188" s="13"/>
      <c r="K188" s="13"/>
      <c r="L188" s="184"/>
      <c r="M188" s="190"/>
      <c r="N188" s="191"/>
      <c r="O188" s="191"/>
      <c r="P188" s="191"/>
      <c r="Q188" s="191"/>
      <c r="R188" s="191"/>
      <c r="S188" s="191"/>
      <c r="T188" s="19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6" t="s">
        <v>128</v>
      </c>
      <c r="AU188" s="186" t="s">
        <v>79</v>
      </c>
      <c r="AV188" s="13" t="s">
        <v>79</v>
      </c>
      <c r="AW188" s="13" t="s">
        <v>31</v>
      </c>
      <c r="AX188" s="13" t="s">
        <v>69</v>
      </c>
      <c r="AY188" s="186" t="s">
        <v>117</v>
      </c>
    </row>
    <row r="189" s="16" customFormat="1">
      <c r="A189" s="16"/>
      <c r="B189" s="208"/>
      <c r="C189" s="16"/>
      <c r="D189" s="185" t="s">
        <v>128</v>
      </c>
      <c r="E189" s="209" t="s">
        <v>3</v>
      </c>
      <c r="F189" s="210" t="s">
        <v>137</v>
      </c>
      <c r="G189" s="16"/>
      <c r="H189" s="211">
        <v>63</v>
      </c>
      <c r="I189" s="212"/>
      <c r="J189" s="16"/>
      <c r="K189" s="16"/>
      <c r="L189" s="208"/>
      <c r="M189" s="213"/>
      <c r="N189" s="214"/>
      <c r="O189" s="214"/>
      <c r="P189" s="214"/>
      <c r="Q189" s="214"/>
      <c r="R189" s="214"/>
      <c r="S189" s="214"/>
      <c r="T189" s="215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T189" s="209" t="s">
        <v>128</v>
      </c>
      <c r="AU189" s="209" t="s">
        <v>79</v>
      </c>
      <c r="AV189" s="16" t="s">
        <v>138</v>
      </c>
      <c r="AW189" s="16" t="s">
        <v>31</v>
      </c>
      <c r="AX189" s="16" t="s">
        <v>69</v>
      </c>
      <c r="AY189" s="209" t="s">
        <v>117</v>
      </c>
    </row>
    <row r="190" s="14" customFormat="1">
      <c r="A190" s="14"/>
      <c r="B190" s="193"/>
      <c r="C190" s="14"/>
      <c r="D190" s="185" t="s">
        <v>128</v>
      </c>
      <c r="E190" s="194" t="s">
        <v>3</v>
      </c>
      <c r="F190" s="195" t="s">
        <v>130</v>
      </c>
      <c r="G190" s="14"/>
      <c r="H190" s="196">
        <v>1012.0980000000001</v>
      </c>
      <c r="I190" s="197"/>
      <c r="J190" s="14"/>
      <c r="K190" s="14"/>
      <c r="L190" s="193"/>
      <c r="M190" s="198"/>
      <c r="N190" s="199"/>
      <c r="O190" s="199"/>
      <c r="P190" s="199"/>
      <c r="Q190" s="199"/>
      <c r="R190" s="199"/>
      <c r="S190" s="199"/>
      <c r="T190" s="20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194" t="s">
        <v>128</v>
      </c>
      <c r="AU190" s="194" t="s">
        <v>79</v>
      </c>
      <c r="AV190" s="14" t="s">
        <v>124</v>
      </c>
      <c r="AW190" s="14" t="s">
        <v>31</v>
      </c>
      <c r="AX190" s="14" t="s">
        <v>77</v>
      </c>
      <c r="AY190" s="194" t="s">
        <v>117</v>
      </c>
    </row>
    <row r="191" s="2" customFormat="1" ht="24.15" customHeight="1">
      <c r="A191" s="39"/>
      <c r="B191" s="165"/>
      <c r="C191" s="166" t="s">
        <v>236</v>
      </c>
      <c r="D191" s="166" t="s">
        <v>119</v>
      </c>
      <c r="E191" s="167" t="s">
        <v>237</v>
      </c>
      <c r="F191" s="168" t="s">
        <v>238</v>
      </c>
      <c r="G191" s="169" t="s">
        <v>122</v>
      </c>
      <c r="H191" s="170">
        <v>387.678</v>
      </c>
      <c r="I191" s="171"/>
      <c r="J191" s="172">
        <f>ROUND(I191*H191,2)</f>
        <v>0</v>
      </c>
      <c r="K191" s="168" t="s">
        <v>123</v>
      </c>
      <c r="L191" s="40"/>
      <c r="M191" s="173" t="s">
        <v>3</v>
      </c>
      <c r="N191" s="174" t="s">
        <v>40</v>
      </c>
      <c r="O191" s="73"/>
      <c r="P191" s="175">
        <f>O191*H191</f>
        <v>0</v>
      </c>
      <c r="Q191" s="175">
        <v>0.00059300800000000001</v>
      </c>
      <c r="R191" s="175">
        <f>Q191*H191</f>
        <v>0.22989615542399999</v>
      </c>
      <c r="S191" s="175">
        <v>0</v>
      </c>
      <c r="T191" s="176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177" t="s">
        <v>124</v>
      </c>
      <c r="AT191" s="177" t="s">
        <v>119</v>
      </c>
      <c r="AU191" s="177" t="s">
        <v>79</v>
      </c>
      <c r="AY191" s="20" t="s">
        <v>117</v>
      </c>
      <c r="BE191" s="178">
        <f>IF(N191="základní",J191,0)</f>
        <v>0</v>
      </c>
      <c r="BF191" s="178">
        <f>IF(N191="snížená",J191,0)</f>
        <v>0</v>
      </c>
      <c r="BG191" s="178">
        <f>IF(N191="zákl. přenesená",J191,0)</f>
        <v>0</v>
      </c>
      <c r="BH191" s="178">
        <f>IF(N191="sníž. přenesená",J191,0)</f>
        <v>0</v>
      </c>
      <c r="BI191" s="178">
        <f>IF(N191="nulová",J191,0)</f>
        <v>0</v>
      </c>
      <c r="BJ191" s="20" t="s">
        <v>77</v>
      </c>
      <c r="BK191" s="178">
        <f>ROUND(I191*H191,2)</f>
        <v>0</v>
      </c>
      <c r="BL191" s="20" t="s">
        <v>124</v>
      </c>
      <c r="BM191" s="177" t="s">
        <v>239</v>
      </c>
    </row>
    <row r="192" s="2" customFormat="1">
      <c r="A192" s="39"/>
      <c r="B192" s="40"/>
      <c r="C192" s="39"/>
      <c r="D192" s="179" t="s">
        <v>126</v>
      </c>
      <c r="E192" s="39"/>
      <c r="F192" s="180" t="s">
        <v>240</v>
      </c>
      <c r="G192" s="39"/>
      <c r="H192" s="39"/>
      <c r="I192" s="181"/>
      <c r="J192" s="39"/>
      <c r="K192" s="39"/>
      <c r="L192" s="40"/>
      <c r="M192" s="182"/>
      <c r="N192" s="183"/>
      <c r="O192" s="73"/>
      <c r="P192" s="73"/>
      <c r="Q192" s="73"/>
      <c r="R192" s="73"/>
      <c r="S192" s="73"/>
      <c r="T192" s="74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20" t="s">
        <v>126</v>
      </c>
      <c r="AU192" s="20" t="s">
        <v>79</v>
      </c>
    </row>
    <row r="193" s="15" customFormat="1">
      <c r="A193" s="15"/>
      <c r="B193" s="201"/>
      <c r="C193" s="15"/>
      <c r="D193" s="185" t="s">
        <v>128</v>
      </c>
      <c r="E193" s="202" t="s">
        <v>3</v>
      </c>
      <c r="F193" s="203" t="s">
        <v>201</v>
      </c>
      <c r="G193" s="15"/>
      <c r="H193" s="202" t="s">
        <v>3</v>
      </c>
      <c r="I193" s="204"/>
      <c r="J193" s="15"/>
      <c r="K193" s="15"/>
      <c r="L193" s="201"/>
      <c r="M193" s="205"/>
      <c r="N193" s="206"/>
      <c r="O193" s="206"/>
      <c r="P193" s="206"/>
      <c r="Q193" s="206"/>
      <c r="R193" s="206"/>
      <c r="S193" s="206"/>
      <c r="T193" s="207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02" t="s">
        <v>128</v>
      </c>
      <c r="AU193" s="202" t="s">
        <v>79</v>
      </c>
      <c r="AV193" s="15" t="s">
        <v>77</v>
      </c>
      <c r="AW193" s="15" t="s">
        <v>31</v>
      </c>
      <c r="AX193" s="15" t="s">
        <v>69</v>
      </c>
      <c r="AY193" s="202" t="s">
        <v>117</v>
      </c>
    </row>
    <row r="194" s="13" customFormat="1">
      <c r="A194" s="13"/>
      <c r="B194" s="184"/>
      <c r="C194" s="13"/>
      <c r="D194" s="185" t="s">
        <v>128</v>
      </c>
      <c r="E194" s="186" t="s">
        <v>3</v>
      </c>
      <c r="F194" s="187" t="s">
        <v>241</v>
      </c>
      <c r="G194" s="13"/>
      <c r="H194" s="188">
        <v>372.678</v>
      </c>
      <c r="I194" s="189"/>
      <c r="J194" s="13"/>
      <c r="K194" s="13"/>
      <c r="L194" s="184"/>
      <c r="M194" s="190"/>
      <c r="N194" s="191"/>
      <c r="O194" s="191"/>
      <c r="P194" s="191"/>
      <c r="Q194" s="191"/>
      <c r="R194" s="191"/>
      <c r="S194" s="191"/>
      <c r="T194" s="19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6" t="s">
        <v>128</v>
      </c>
      <c r="AU194" s="186" t="s">
        <v>79</v>
      </c>
      <c r="AV194" s="13" t="s">
        <v>79</v>
      </c>
      <c r="AW194" s="13" t="s">
        <v>31</v>
      </c>
      <c r="AX194" s="13" t="s">
        <v>69</v>
      </c>
      <c r="AY194" s="186" t="s">
        <v>117</v>
      </c>
    </row>
    <row r="195" s="13" customFormat="1">
      <c r="A195" s="13"/>
      <c r="B195" s="184"/>
      <c r="C195" s="13"/>
      <c r="D195" s="185" t="s">
        <v>128</v>
      </c>
      <c r="E195" s="186" t="s">
        <v>3</v>
      </c>
      <c r="F195" s="187" t="s">
        <v>232</v>
      </c>
      <c r="G195" s="13"/>
      <c r="H195" s="188">
        <v>15</v>
      </c>
      <c r="I195" s="189"/>
      <c r="J195" s="13"/>
      <c r="K195" s="13"/>
      <c r="L195" s="184"/>
      <c r="M195" s="190"/>
      <c r="N195" s="191"/>
      <c r="O195" s="191"/>
      <c r="P195" s="191"/>
      <c r="Q195" s="191"/>
      <c r="R195" s="191"/>
      <c r="S195" s="191"/>
      <c r="T195" s="19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6" t="s">
        <v>128</v>
      </c>
      <c r="AU195" s="186" t="s">
        <v>79</v>
      </c>
      <c r="AV195" s="13" t="s">
        <v>79</v>
      </c>
      <c r="AW195" s="13" t="s">
        <v>31</v>
      </c>
      <c r="AX195" s="13" t="s">
        <v>69</v>
      </c>
      <c r="AY195" s="186" t="s">
        <v>117</v>
      </c>
    </row>
    <row r="196" s="14" customFormat="1">
      <c r="A196" s="14"/>
      <c r="B196" s="193"/>
      <c r="C196" s="14"/>
      <c r="D196" s="185" t="s">
        <v>128</v>
      </c>
      <c r="E196" s="194" t="s">
        <v>3</v>
      </c>
      <c r="F196" s="195" t="s">
        <v>130</v>
      </c>
      <c r="G196" s="14"/>
      <c r="H196" s="196">
        <v>387.678</v>
      </c>
      <c r="I196" s="197"/>
      <c r="J196" s="14"/>
      <c r="K196" s="14"/>
      <c r="L196" s="193"/>
      <c r="M196" s="198"/>
      <c r="N196" s="199"/>
      <c r="O196" s="199"/>
      <c r="P196" s="199"/>
      <c r="Q196" s="199"/>
      <c r="R196" s="199"/>
      <c r="S196" s="199"/>
      <c r="T196" s="20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4" t="s">
        <v>128</v>
      </c>
      <c r="AU196" s="194" t="s">
        <v>79</v>
      </c>
      <c r="AV196" s="14" t="s">
        <v>124</v>
      </c>
      <c r="AW196" s="14" t="s">
        <v>31</v>
      </c>
      <c r="AX196" s="14" t="s">
        <v>77</v>
      </c>
      <c r="AY196" s="194" t="s">
        <v>117</v>
      </c>
    </row>
    <row r="197" s="2" customFormat="1" ht="24.15" customHeight="1">
      <c r="A197" s="39"/>
      <c r="B197" s="165"/>
      <c r="C197" s="166" t="s">
        <v>9</v>
      </c>
      <c r="D197" s="166" t="s">
        <v>119</v>
      </c>
      <c r="E197" s="167" t="s">
        <v>242</v>
      </c>
      <c r="F197" s="168" t="s">
        <v>243</v>
      </c>
      <c r="G197" s="169" t="s">
        <v>122</v>
      </c>
      <c r="H197" s="170">
        <v>1012.098</v>
      </c>
      <c r="I197" s="171"/>
      <c r="J197" s="172">
        <f>ROUND(I197*H197,2)</f>
        <v>0</v>
      </c>
      <c r="K197" s="168" t="s">
        <v>123</v>
      </c>
      <c r="L197" s="40"/>
      <c r="M197" s="173" t="s">
        <v>3</v>
      </c>
      <c r="N197" s="174" t="s">
        <v>40</v>
      </c>
      <c r="O197" s="73"/>
      <c r="P197" s="175">
        <f>O197*H197</f>
        <v>0</v>
      </c>
      <c r="Q197" s="175">
        <v>0</v>
      </c>
      <c r="R197" s="175">
        <f>Q197*H197</f>
        <v>0</v>
      </c>
      <c r="S197" s="175">
        <v>0</v>
      </c>
      <c r="T197" s="176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177" t="s">
        <v>124</v>
      </c>
      <c r="AT197" s="177" t="s">
        <v>119</v>
      </c>
      <c r="AU197" s="177" t="s">
        <v>79</v>
      </c>
      <c r="AY197" s="20" t="s">
        <v>117</v>
      </c>
      <c r="BE197" s="178">
        <f>IF(N197="základní",J197,0)</f>
        <v>0</v>
      </c>
      <c r="BF197" s="178">
        <f>IF(N197="snížená",J197,0)</f>
        <v>0</v>
      </c>
      <c r="BG197" s="178">
        <f>IF(N197="zákl. přenesená",J197,0)</f>
        <v>0</v>
      </c>
      <c r="BH197" s="178">
        <f>IF(N197="sníž. přenesená",J197,0)</f>
        <v>0</v>
      </c>
      <c r="BI197" s="178">
        <f>IF(N197="nulová",J197,0)</f>
        <v>0</v>
      </c>
      <c r="BJ197" s="20" t="s">
        <v>77</v>
      </c>
      <c r="BK197" s="178">
        <f>ROUND(I197*H197,2)</f>
        <v>0</v>
      </c>
      <c r="BL197" s="20" t="s">
        <v>124</v>
      </c>
      <c r="BM197" s="177" t="s">
        <v>244</v>
      </c>
    </row>
    <row r="198" s="2" customFormat="1">
      <c r="A198" s="39"/>
      <c r="B198" s="40"/>
      <c r="C198" s="39"/>
      <c r="D198" s="179" t="s">
        <v>126</v>
      </c>
      <c r="E198" s="39"/>
      <c r="F198" s="180" t="s">
        <v>245</v>
      </c>
      <c r="G198" s="39"/>
      <c r="H198" s="39"/>
      <c r="I198" s="181"/>
      <c r="J198" s="39"/>
      <c r="K198" s="39"/>
      <c r="L198" s="40"/>
      <c r="M198" s="182"/>
      <c r="N198" s="183"/>
      <c r="O198" s="73"/>
      <c r="P198" s="73"/>
      <c r="Q198" s="73"/>
      <c r="R198" s="73"/>
      <c r="S198" s="73"/>
      <c r="T198" s="74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20" t="s">
        <v>126</v>
      </c>
      <c r="AU198" s="20" t="s">
        <v>79</v>
      </c>
    </row>
    <row r="199" s="2" customFormat="1" ht="24.15" customHeight="1">
      <c r="A199" s="39"/>
      <c r="B199" s="165"/>
      <c r="C199" s="166" t="s">
        <v>246</v>
      </c>
      <c r="D199" s="166" t="s">
        <v>119</v>
      </c>
      <c r="E199" s="167" t="s">
        <v>247</v>
      </c>
      <c r="F199" s="168" t="s">
        <v>248</v>
      </c>
      <c r="G199" s="169" t="s">
        <v>122</v>
      </c>
      <c r="H199" s="170">
        <v>387.678</v>
      </c>
      <c r="I199" s="171"/>
      <c r="J199" s="172">
        <f>ROUND(I199*H199,2)</f>
        <v>0</v>
      </c>
      <c r="K199" s="168" t="s">
        <v>123</v>
      </c>
      <c r="L199" s="40"/>
      <c r="M199" s="173" t="s">
        <v>3</v>
      </c>
      <c r="N199" s="174" t="s">
        <v>40</v>
      </c>
      <c r="O199" s="73"/>
      <c r="P199" s="175">
        <f>O199*H199</f>
        <v>0</v>
      </c>
      <c r="Q199" s="175">
        <v>0</v>
      </c>
      <c r="R199" s="175">
        <f>Q199*H199</f>
        <v>0</v>
      </c>
      <c r="S199" s="175">
        <v>0</v>
      </c>
      <c r="T199" s="176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177" t="s">
        <v>124</v>
      </c>
      <c r="AT199" s="177" t="s">
        <v>119</v>
      </c>
      <c r="AU199" s="177" t="s">
        <v>79</v>
      </c>
      <c r="AY199" s="20" t="s">
        <v>117</v>
      </c>
      <c r="BE199" s="178">
        <f>IF(N199="základní",J199,0)</f>
        <v>0</v>
      </c>
      <c r="BF199" s="178">
        <f>IF(N199="snížená",J199,0)</f>
        <v>0</v>
      </c>
      <c r="BG199" s="178">
        <f>IF(N199="zákl. přenesená",J199,0)</f>
        <v>0</v>
      </c>
      <c r="BH199" s="178">
        <f>IF(N199="sníž. přenesená",J199,0)</f>
        <v>0</v>
      </c>
      <c r="BI199" s="178">
        <f>IF(N199="nulová",J199,0)</f>
        <v>0</v>
      </c>
      <c r="BJ199" s="20" t="s">
        <v>77</v>
      </c>
      <c r="BK199" s="178">
        <f>ROUND(I199*H199,2)</f>
        <v>0</v>
      </c>
      <c r="BL199" s="20" t="s">
        <v>124</v>
      </c>
      <c r="BM199" s="177" t="s">
        <v>249</v>
      </c>
    </row>
    <row r="200" s="2" customFormat="1">
      <c r="A200" s="39"/>
      <c r="B200" s="40"/>
      <c r="C200" s="39"/>
      <c r="D200" s="179" t="s">
        <v>126</v>
      </c>
      <c r="E200" s="39"/>
      <c r="F200" s="180" t="s">
        <v>250</v>
      </c>
      <c r="G200" s="39"/>
      <c r="H200" s="39"/>
      <c r="I200" s="181"/>
      <c r="J200" s="39"/>
      <c r="K200" s="39"/>
      <c r="L200" s="40"/>
      <c r="M200" s="182"/>
      <c r="N200" s="183"/>
      <c r="O200" s="73"/>
      <c r="P200" s="73"/>
      <c r="Q200" s="73"/>
      <c r="R200" s="73"/>
      <c r="S200" s="73"/>
      <c r="T200" s="74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20" t="s">
        <v>126</v>
      </c>
      <c r="AU200" s="20" t="s">
        <v>79</v>
      </c>
    </row>
    <row r="201" s="2" customFormat="1" ht="37.8" customHeight="1">
      <c r="A201" s="39"/>
      <c r="B201" s="165"/>
      <c r="C201" s="166" t="s">
        <v>251</v>
      </c>
      <c r="D201" s="166" t="s">
        <v>119</v>
      </c>
      <c r="E201" s="167" t="s">
        <v>252</v>
      </c>
      <c r="F201" s="168" t="s">
        <v>253</v>
      </c>
      <c r="G201" s="169" t="s">
        <v>198</v>
      </c>
      <c r="H201" s="170">
        <v>22.263999999999999</v>
      </c>
      <c r="I201" s="171"/>
      <c r="J201" s="172">
        <f>ROUND(I201*H201,2)</f>
        <v>0</v>
      </c>
      <c r="K201" s="168" t="s">
        <v>123</v>
      </c>
      <c r="L201" s="40"/>
      <c r="M201" s="173" t="s">
        <v>3</v>
      </c>
      <c r="N201" s="174" t="s">
        <v>40</v>
      </c>
      <c r="O201" s="73"/>
      <c r="P201" s="175">
        <f>O201*H201</f>
        <v>0</v>
      </c>
      <c r="Q201" s="175">
        <v>0</v>
      </c>
      <c r="R201" s="175">
        <f>Q201*H201</f>
        <v>0</v>
      </c>
      <c r="S201" s="175">
        <v>0</v>
      </c>
      <c r="T201" s="176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77" t="s">
        <v>124</v>
      </c>
      <c r="AT201" s="177" t="s">
        <v>119</v>
      </c>
      <c r="AU201" s="177" t="s">
        <v>79</v>
      </c>
      <c r="AY201" s="20" t="s">
        <v>117</v>
      </c>
      <c r="BE201" s="178">
        <f>IF(N201="základní",J201,0)</f>
        <v>0</v>
      </c>
      <c r="BF201" s="178">
        <f>IF(N201="snížená",J201,0)</f>
        <v>0</v>
      </c>
      <c r="BG201" s="178">
        <f>IF(N201="zákl. přenesená",J201,0)</f>
        <v>0</v>
      </c>
      <c r="BH201" s="178">
        <f>IF(N201="sníž. přenesená",J201,0)</f>
        <v>0</v>
      </c>
      <c r="BI201" s="178">
        <f>IF(N201="nulová",J201,0)</f>
        <v>0</v>
      </c>
      <c r="BJ201" s="20" t="s">
        <v>77</v>
      </c>
      <c r="BK201" s="178">
        <f>ROUND(I201*H201,2)</f>
        <v>0</v>
      </c>
      <c r="BL201" s="20" t="s">
        <v>124</v>
      </c>
      <c r="BM201" s="177" t="s">
        <v>254</v>
      </c>
    </row>
    <row r="202" s="2" customFormat="1">
      <c r="A202" s="39"/>
      <c r="B202" s="40"/>
      <c r="C202" s="39"/>
      <c r="D202" s="179" t="s">
        <v>126</v>
      </c>
      <c r="E202" s="39"/>
      <c r="F202" s="180" t="s">
        <v>255</v>
      </c>
      <c r="G202" s="39"/>
      <c r="H202" s="39"/>
      <c r="I202" s="181"/>
      <c r="J202" s="39"/>
      <c r="K202" s="39"/>
      <c r="L202" s="40"/>
      <c r="M202" s="182"/>
      <c r="N202" s="183"/>
      <c r="O202" s="73"/>
      <c r="P202" s="73"/>
      <c r="Q202" s="73"/>
      <c r="R202" s="73"/>
      <c r="S202" s="73"/>
      <c r="T202" s="74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20" t="s">
        <v>126</v>
      </c>
      <c r="AU202" s="20" t="s">
        <v>79</v>
      </c>
    </row>
    <row r="203" s="15" customFormat="1">
      <c r="A203" s="15"/>
      <c r="B203" s="201"/>
      <c r="C203" s="15"/>
      <c r="D203" s="185" t="s">
        <v>128</v>
      </c>
      <c r="E203" s="202" t="s">
        <v>3</v>
      </c>
      <c r="F203" s="203" t="s">
        <v>256</v>
      </c>
      <c r="G203" s="15"/>
      <c r="H203" s="202" t="s">
        <v>3</v>
      </c>
      <c r="I203" s="204"/>
      <c r="J203" s="15"/>
      <c r="K203" s="15"/>
      <c r="L203" s="201"/>
      <c r="M203" s="205"/>
      <c r="N203" s="206"/>
      <c r="O203" s="206"/>
      <c r="P203" s="206"/>
      <c r="Q203" s="206"/>
      <c r="R203" s="206"/>
      <c r="S203" s="206"/>
      <c r="T203" s="20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02" t="s">
        <v>128</v>
      </c>
      <c r="AU203" s="202" t="s">
        <v>79</v>
      </c>
      <c r="AV203" s="15" t="s">
        <v>77</v>
      </c>
      <c r="AW203" s="15" t="s">
        <v>31</v>
      </c>
      <c r="AX203" s="15" t="s">
        <v>69</v>
      </c>
      <c r="AY203" s="202" t="s">
        <v>117</v>
      </c>
    </row>
    <row r="204" s="15" customFormat="1">
      <c r="A204" s="15"/>
      <c r="B204" s="201"/>
      <c r="C204" s="15"/>
      <c r="D204" s="185" t="s">
        <v>128</v>
      </c>
      <c r="E204" s="202" t="s">
        <v>3</v>
      </c>
      <c r="F204" s="203" t="s">
        <v>257</v>
      </c>
      <c r="G204" s="15"/>
      <c r="H204" s="202" t="s">
        <v>3</v>
      </c>
      <c r="I204" s="204"/>
      <c r="J204" s="15"/>
      <c r="K204" s="15"/>
      <c r="L204" s="201"/>
      <c r="M204" s="205"/>
      <c r="N204" s="206"/>
      <c r="O204" s="206"/>
      <c r="P204" s="206"/>
      <c r="Q204" s="206"/>
      <c r="R204" s="206"/>
      <c r="S204" s="206"/>
      <c r="T204" s="207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02" t="s">
        <v>128</v>
      </c>
      <c r="AU204" s="202" t="s">
        <v>79</v>
      </c>
      <c r="AV204" s="15" t="s">
        <v>77</v>
      </c>
      <c r="AW204" s="15" t="s">
        <v>31</v>
      </c>
      <c r="AX204" s="15" t="s">
        <v>69</v>
      </c>
      <c r="AY204" s="202" t="s">
        <v>117</v>
      </c>
    </row>
    <row r="205" s="13" customFormat="1">
      <c r="A205" s="13"/>
      <c r="B205" s="184"/>
      <c r="C205" s="13"/>
      <c r="D205" s="185" t="s">
        <v>128</v>
      </c>
      <c r="E205" s="186" t="s">
        <v>3</v>
      </c>
      <c r="F205" s="187" t="s">
        <v>258</v>
      </c>
      <c r="G205" s="13"/>
      <c r="H205" s="188">
        <v>4.0430000000000001</v>
      </c>
      <c r="I205" s="189"/>
      <c r="J205" s="13"/>
      <c r="K205" s="13"/>
      <c r="L205" s="184"/>
      <c r="M205" s="190"/>
      <c r="N205" s="191"/>
      <c r="O205" s="191"/>
      <c r="P205" s="191"/>
      <c r="Q205" s="191"/>
      <c r="R205" s="191"/>
      <c r="S205" s="191"/>
      <c r="T205" s="19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6" t="s">
        <v>128</v>
      </c>
      <c r="AU205" s="186" t="s">
        <v>79</v>
      </c>
      <c r="AV205" s="13" t="s">
        <v>79</v>
      </c>
      <c r="AW205" s="13" t="s">
        <v>31</v>
      </c>
      <c r="AX205" s="13" t="s">
        <v>69</v>
      </c>
      <c r="AY205" s="186" t="s">
        <v>117</v>
      </c>
    </row>
    <row r="206" s="15" customFormat="1">
      <c r="A206" s="15"/>
      <c r="B206" s="201"/>
      <c r="C206" s="15"/>
      <c r="D206" s="185" t="s">
        <v>128</v>
      </c>
      <c r="E206" s="202" t="s">
        <v>3</v>
      </c>
      <c r="F206" s="203" t="s">
        <v>259</v>
      </c>
      <c r="G206" s="15"/>
      <c r="H206" s="202" t="s">
        <v>3</v>
      </c>
      <c r="I206" s="204"/>
      <c r="J206" s="15"/>
      <c r="K206" s="15"/>
      <c r="L206" s="201"/>
      <c r="M206" s="205"/>
      <c r="N206" s="206"/>
      <c r="O206" s="206"/>
      <c r="P206" s="206"/>
      <c r="Q206" s="206"/>
      <c r="R206" s="206"/>
      <c r="S206" s="206"/>
      <c r="T206" s="207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02" t="s">
        <v>128</v>
      </c>
      <c r="AU206" s="202" t="s">
        <v>79</v>
      </c>
      <c r="AV206" s="15" t="s">
        <v>77</v>
      </c>
      <c r="AW206" s="15" t="s">
        <v>31</v>
      </c>
      <c r="AX206" s="15" t="s">
        <v>69</v>
      </c>
      <c r="AY206" s="202" t="s">
        <v>117</v>
      </c>
    </row>
    <row r="207" s="13" customFormat="1">
      <c r="A207" s="13"/>
      <c r="B207" s="184"/>
      <c r="C207" s="13"/>
      <c r="D207" s="185" t="s">
        <v>128</v>
      </c>
      <c r="E207" s="186" t="s">
        <v>3</v>
      </c>
      <c r="F207" s="187" t="s">
        <v>260</v>
      </c>
      <c r="G207" s="13"/>
      <c r="H207" s="188">
        <v>2.3170000000000002</v>
      </c>
      <c r="I207" s="189"/>
      <c r="J207" s="13"/>
      <c r="K207" s="13"/>
      <c r="L207" s="184"/>
      <c r="M207" s="190"/>
      <c r="N207" s="191"/>
      <c r="O207" s="191"/>
      <c r="P207" s="191"/>
      <c r="Q207" s="191"/>
      <c r="R207" s="191"/>
      <c r="S207" s="191"/>
      <c r="T207" s="19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6" t="s">
        <v>128</v>
      </c>
      <c r="AU207" s="186" t="s">
        <v>79</v>
      </c>
      <c r="AV207" s="13" t="s">
        <v>79</v>
      </c>
      <c r="AW207" s="13" t="s">
        <v>31</v>
      </c>
      <c r="AX207" s="13" t="s">
        <v>69</v>
      </c>
      <c r="AY207" s="186" t="s">
        <v>117</v>
      </c>
    </row>
    <row r="208" s="16" customFormat="1">
      <c r="A208" s="16"/>
      <c r="B208" s="208"/>
      <c r="C208" s="16"/>
      <c r="D208" s="185" t="s">
        <v>128</v>
      </c>
      <c r="E208" s="209" t="s">
        <v>3</v>
      </c>
      <c r="F208" s="210" t="s">
        <v>137</v>
      </c>
      <c r="G208" s="16"/>
      <c r="H208" s="211">
        <v>6.3600000000000003</v>
      </c>
      <c r="I208" s="212"/>
      <c r="J208" s="16"/>
      <c r="K208" s="16"/>
      <c r="L208" s="208"/>
      <c r="M208" s="213"/>
      <c r="N208" s="214"/>
      <c r="O208" s="214"/>
      <c r="P208" s="214"/>
      <c r="Q208" s="214"/>
      <c r="R208" s="214"/>
      <c r="S208" s="214"/>
      <c r="T208" s="215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T208" s="209" t="s">
        <v>128</v>
      </c>
      <c r="AU208" s="209" t="s">
        <v>79</v>
      </c>
      <c r="AV208" s="16" t="s">
        <v>138</v>
      </c>
      <c r="AW208" s="16" t="s">
        <v>31</v>
      </c>
      <c r="AX208" s="16" t="s">
        <v>69</v>
      </c>
      <c r="AY208" s="209" t="s">
        <v>117</v>
      </c>
    </row>
    <row r="209" s="13" customFormat="1">
      <c r="A209" s="13"/>
      <c r="B209" s="184"/>
      <c r="C209" s="13"/>
      <c r="D209" s="185" t="s">
        <v>128</v>
      </c>
      <c r="E209" s="186" t="s">
        <v>3</v>
      </c>
      <c r="F209" s="187" t="s">
        <v>261</v>
      </c>
      <c r="G209" s="13"/>
      <c r="H209" s="188">
        <v>15.904</v>
      </c>
      <c r="I209" s="189"/>
      <c r="J209" s="13"/>
      <c r="K209" s="13"/>
      <c r="L209" s="184"/>
      <c r="M209" s="190"/>
      <c r="N209" s="191"/>
      <c r="O209" s="191"/>
      <c r="P209" s="191"/>
      <c r="Q209" s="191"/>
      <c r="R209" s="191"/>
      <c r="S209" s="191"/>
      <c r="T209" s="19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6" t="s">
        <v>128</v>
      </c>
      <c r="AU209" s="186" t="s">
        <v>79</v>
      </c>
      <c r="AV209" s="13" t="s">
        <v>79</v>
      </c>
      <c r="AW209" s="13" t="s">
        <v>31</v>
      </c>
      <c r="AX209" s="13" t="s">
        <v>69</v>
      </c>
      <c r="AY209" s="186" t="s">
        <v>117</v>
      </c>
    </row>
    <row r="210" s="16" customFormat="1">
      <c r="A210" s="16"/>
      <c r="B210" s="208"/>
      <c r="C210" s="16"/>
      <c r="D210" s="185" t="s">
        <v>128</v>
      </c>
      <c r="E210" s="209" t="s">
        <v>3</v>
      </c>
      <c r="F210" s="210" t="s">
        <v>137</v>
      </c>
      <c r="G210" s="16"/>
      <c r="H210" s="211">
        <v>15.904</v>
      </c>
      <c r="I210" s="212"/>
      <c r="J210" s="16"/>
      <c r="K210" s="16"/>
      <c r="L210" s="208"/>
      <c r="M210" s="213"/>
      <c r="N210" s="214"/>
      <c r="O210" s="214"/>
      <c r="P210" s="214"/>
      <c r="Q210" s="214"/>
      <c r="R210" s="214"/>
      <c r="S210" s="214"/>
      <c r="T210" s="215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T210" s="209" t="s">
        <v>128</v>
      </c>
      <c r="AU210" s="209" t="s">
        <v>79</v>
      </c>
      <c r="AV210" s="16" t="s">
        <v>138</v>
      </c>
      <c r="AW210" s="16" t="s">
        <v>31</v>
      </c>
      <c r="AX210" s="16" t="s">
        <v>69</v>
      </c>
      <c r="AY210" s="209" t="s">
        <v>117</v>
      </c>
    </row>
    <row r="211" s="14" customFormat="1">
      <c r="A211" s="14"/>
      <c r="B211" s="193"/>
      <c r="C211" s="14"/>
      <c r="D211" s="185" t="s">
        <v>128</v>
      </c>
      <c r="E211" s="194" t="s">
        <v>3</v>
      </c>
      <c r="F211" s="195" t="s">
        <v>130</v>
      </c>
      <c r="G211" s="14"/>
      <c r="H211" s="196">
        <v>22.263999999999999</v>
      </c>
      <c r="I211" s="197"/>
      <c r="J211" s="14"/>
      <c r="K211" s="14"/>
      <c r="L211" s="193"/>
      <c r="M211" s="198"/>
      <c r="N211" s="199"/>
      <c r="O211" s="199"/>
      <c r="P211" s="199"/>
      <c r="Q211" s="199"/>
      <c r="R211" s="199"/>
      <c r="S211" s="199"/>
      <c r="T211" s="20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194" t="s">
        <v>128</v>
      </c>
      <c r="AU211" s="194" t="s">
        <v>79</v>
      </c>
      <c r="AV211" s="14" t="s">
        <v>124</v>
      </c>
      <c r="AW211" s="14" t="s">
        <v>31</v>
      </c>
      <c r="AX211" s="14" t="s">
        <v>77</v>
      </c>
      <c r="AY211" s="194" t="s">
        <v>117</v>
      </c>
    </row>
    <row r="212" s="2" customFormat="1" ht="37.8" customHeight="1">
      <c r="A212" s="39"/>
      <c r="B212" s="165"/>
      <c r="C212" s="166" t="s">
        <v>262</v>
      </c>
      <c r="D212" s="166" t="s">
        <v>119</v>
      </c>
      <c r="E212" s="167" t="s">
        <v>263</v>
      </c>
      <c r="F212" s="168" t="s">
        <v>264</v>
      </c>
      <c r="G212" s="169" t="s">
        <v>198</v>
      </c>
      <c r="H212" s="170">
        <v>311.16199999999998</v>
      </c>
      <c r="I212" s="171"/>
      <c r="J212" s="172">
        <f>ROUND(I212*H212,2)</f>
        <v>0</v>
      </c>
      <c r="K212" s="168" t="s">
        <v>123</v>
      </c>
      <c r="L212" s="40"/>
      <c r="M212" s="173" t="s">
        <v>3</v>
      </c>
      <c r="N212" s="174" t="s">
        <v>40</v>
      </c>
      <c r="O212" s="73"/>
      <c r="P212" s="175">
        <f>O212*H212</f>
        <v>0</v>
      </c>
      <c r="Q212" s="175">
        <v>0</v>
      </c>
      <c r="R212" s="175">
        <f>Q212*H212</f>
        <v>0</v>
      </c>
      <c r="S212" s="175">
        <v>0</v>
      </c>
      <c r="T212" s="176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177" t="s">
        <v>124</v>
      </c>
      <c r="AT212" s="177" t="s">
        <v>119</v>
      </c>
      <c r="AU212" s="177" t="s">
        <v>79</v>
      </c>
      <c r="AY212" s="20" t="s">
        <v>117</v>
      </c>
      <c r="BE212" s="178">
        <f>IF(N212="základní",J212,0)</f>
        <v>0</v>
      </c>
      <c r="BF212" s="178">
        <f>IF(N212="snížená",J212,0)</f>
        <v>0</v>
      </c>
      <c r="BG212" s="178">
        <f>IF(N212="zákl. přenesená",J212,0)</f>
        <v>0</v>
      </c>
      <c r="BH212" s="178">
        <f>IF(N212="sníž. přenesená",J212,0)</f>
        <v>0</v>
      </c>
      <c r="BI212" s="178">
        <f>IF(N212="nulová",J212,0)</f>
        <v>0</v>
      </c>
      <c r="BJ212" s="20" t="s">
        <v>77</v>
      </c>
      <c r="BK212" s="178">
        <f>ROUND(I212*H212,2)</f>
        <v>0</v>
      </c>
      <c r="BL212" s="20" t="s">
        <v>124</v>
      </c>
      <c r="BM212" s="177" t="s">
        <v>265</v>
      </c>
    </row>
    <row r="213" s="2" customFormat="1">
      <c r="A213" s="39"/>
      <c r="B213" s="40"/>
      <c r="C213" s="39"/>
      <c r="D213" s="179" t="s">
        <v>126</v>
      </c>
      <c r="E213" s="39"/>
      <c r="F213" s="180" t="s">
        <v>266</v>
      </c>
      <c r="G213" s="39"/>
      <c r="H213" s="39"/>
      <c r="I213" s="181"/>
      <c r="J213" s="39"/>
      <c r="K213" s="39"/>
      <c r="L213" s="40"/>
      <c r="M213" s="182"/>
      <c r="N213" s="183"/>
      <c r="O213" s="73"/>
      <c r="P213" s="73"/>
      <c r="Q213" s="73"/>
      <c r="R213" s="73"/>
      <c r="S213" s="73"/>
      <c r="T213" s="74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20" t="s">
        <v>126</v>
      </c>
      <c r="AU213" s="20" t="s">
        <v>79</v>
      </c>
    </row>
    <row r="214" s="15" customFormat="1">
      <c r="A214" s="15"/>
      <c r="B214" s="201"/>
      <c r="C214" s="15"/>
      <c r="D214" s="185" t="s">
        <v>128</v>
      </c>
      <c r="E214" s="202" t="s">
        <v>3</v>
      </c>
      <c r="F214" s="203" t="s">
        <v>267</v>
      </c>
      <c r="G214" s="15"/>
      <c r="H214" s="202" t="s">
        <v>3</v>
      </c>
      <c r="I214" s="204"/>
      <c r="J214" s="15"/>
      <c r="K214" s="15"/>
      <c r="L214" s="201"/>
      <c r="M214" s="205"/>
      <c r="N214" s="206"/>
      <c r="O214" s="206"/>
      <c r="P214" s="206"/>
      <c r="Q214" s="206"/>
      <c r="R214" s="206"/>
      <c r="S214" s="206"/>
      <c r="T214" s="207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02" t="s">
        <v>128</v>
      </c>
      <c r="AU214" s="202" t="s">
        <v>79</v>
      </c>
      <c r="AV214" s="15" t="s">
        <v>77</v>
      </c>
      <c r="AW214" s="15" t="s">
        <v>31</v>
      </c>
      <c r="AX214" s="15" t="s">
        <v>69</v>
      </c>
      <c r="AY214" s="202" t="s">
        <v>117</v>
      </c>
    </row>
    <row r="215" s="13" customFormat="1">
      <c r="A215" s="13"/>
      <c r="B215" s="184"/>
      <c r="C215" s="13"/>
      <c r="D215" s="185" t="s">
        <v>128</v>
      </c>
      <c r="E215" s="186" t="s">
        <v>3</v>
      </c>
      <c r="F215" s="187" t="s">
        <v>268</v>
      </c>
      <c r="G215" s="13"/>
      <c r="H215" s="188">
        <v>154.321</v>
      </c>
      <c r="I215" s="189"/>
      <c r="J215" s="13"/>
      <c r="K215" s="13"/>
      <c r="L215" s="184"/>
      <c r="M215" s="190"/>
      <c r="N215" s="191"/>
      <c r="O215" s="191"/>
      <c r="P215" s="191"/>
      <c r="Q215" s="191"/>
      <c r="R215" s="191"/>
      <c r="S215" s="191"/>
      <c r="T215" s="19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6" t="s">
        <v>128</v>
      </c>
      <c r="AU215" s="186" t="s">
        <v>79</v>
      </c>
      <c r="AV215" s="13" t="s">
        <v>79</v>
      </c>
      <c r="AW215" s="13" t="s">
        <v>31</v>
      </c>
      <c r="AX215" s="13" t="s">
        <v>69</v>
      </c>
      <c r="AY215" s="186" t="s">
        <v>117</v>
      </c>
    </row>
    <row r="216" s="13" customFormat="1">
      <c r="A216" s="13"/>
      <c r="B216" s="184"/>
      <c r="C216" s="13"/>
      <c r="D216" s="185" t="s">
        <v>128</v>
      </c>
      <c r="E216" s="186" t="s">
        <v>3</v>
      </c>
      <c r="F216" s="187" t="s">
        <v>269</v>
      </c>
      <c r="G216" s="13"/>
      <c r="H216" s="188">
        <v>1.26</v>
      </c>
      <c r="I216" s="189"/>
      <c r="J216" s="13"/>
      <c r="K216" s="13"/>
      <c r="L216" s="184"/>
      <c r="M216" s="190"/>
      <c r="N216" s="191"/>
      <c r="O216" s="191"/>
      <c r="P216" s="191"/>
      <c r="Q216" s="191"/>
      <c r="R216" s="191"/>
      <c r="S216" s="191"/>
      <c r="T216" s="19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6" t="s">
        <v>128</v>
      </c>
      <c r="AU216" s="186" t="s">
        <v>79</v>
      </c>
      <c r="AV216" s="13" t="s">
        <v>79</v>
      </c>
      <c r="AW216" s="13" t="s">
        <v>31</v>
      </c>
      <c r="AX216" s="13" t="s">
        <v>69</v>
      </c>
      <c r="AY216" s="186" t="s">
        <v>117</v>
      </c>
    </row>
    <row r="217" s="16" customFormat="1">
      <c r="A217" s="16"/>
      <c r="B217" s="208"/>
      <c r="C217" s="16"/>
      <c r="D217" s="185" t="s">
        <v>128</v>
      </c>
      <c r="E217" s="209" t="s">
        <v>3</v>
      </c>
      <c r="F217" s="210" t="s">
        <v>137</v>
      </c>
      <c r="G217" s="16"/>
      <c r="H217" s="211">
        <v>155.58099999999999</v>
      </c>
      <c r="I217" s="212"/>
      <c r="J217" s="16"/>
      <c r="K217" s="16"/>
      <c r="L217" s="208"/>
      <c r="M217" s="213"/>
      <c r="N217" s="214"/>
      <c r="O217" s="214"/>
      <c r="P217" s="214"/>
      <c r="Q217" s="214"/>
      <c r="R217" s="214"/>
      <c r="S217" s="214"/>
      <c r="T217" s="215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T217" s="209" t="s">
        <v>128</v>
      </c>
      <c r="AU217" s="209" t="s">
        <v>79</v>
      </c>
      <c r="AV217" s="16" t="s">
        <v>138</v>
      </c>
      <c r="AW217" s="16" t="s">
        <v>31</v>
      </c>
      <c r="AX217" s="16" t="s">
        <v>69</v>
      </c>
      <c r="AY217" s="209" t="s">
        <v>117</v>
      </c>
    </row>
    <row r="218" s="15" customFormat="1">
      <c r="A218" s="15"/>
      <c r="B218" s="201"/>
      <c r="C218" s="15"/>
      <c r="D218" s="185" t="s">
        <v>128</v>
      </c>
      <c r="E218" s="202" t="s">
        <v>3</v>
      </c>
      <c r="F218" s="203" t="s">
        <v>270</v>
      </c>
      <c r="G218" s="15"/>
      <c r="H218" s="202" t="s">
        <v>3</v>
      </c>
      <c r="I218" s="204"/>
      <c r="J218" s="15"/>
      <c r="K218" s="15"/>
      <c r="L218" s="201"/>
      <c r="M218" s="205"/>
      <c r="N218" s="206"/>
      <c r="O218" s="206"/>
      <c r="P218" s="206"/>
      <c r="Q218" s="206"/>
      <c r="R218" s="206"/>
      <c r="S218" s="206"/>
      <c r="T218" s="207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02" t="s">
        <v>128</v>
      </c>
      <c r="AU218" s="202" t="s">
        <v>79</v>
      </c>
      <c r="AV218" s="15" t="s">
        <v>77</v>
      </c>
      <c r="AW218" s="15" t="s">
        <v>31</v>
      </c>
      <c r="AX218" s="15" t="s">
        <v>69</v>
      </c>
      <c r="AY218" s="202" t="s">
        <v>117</v>
      </c>
    </row>
    <row r="219" s="13" customFormat="1">
      <c r="A219" s="13"/>
      <c r="B219" s="184"/>
      <c r="C219" s="13"/>
      <c r="D219" s="185" t="s">
        <v>128</v>
      </c>
      <c r="E219" s="186" t="s">
        <v>3</v>
      </c>
      <c r="F219" s="187" t="s">
        <v>268</v>
      </c>
      <c r="G219" s="13"/>
      <c r="H219" s="188">
        <v>154.321</v>
      </c>
      <c r="I219" s="189"/>
      <c r="J219" s="13"/>
      <c r="K219" s="13"/>
      <c r="L219" s="184"/>
      <c r="M219" s="190"/>
      <c r="N219" s="191"/>
      <c r="O219" s="191"/>
      <c r="P219" s="191"/>
      <c r="Q219" s="191"/>
      <c r="R219" s="191"/>
      <c r="S219" s="191"/>
      <c r="T219" s="192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6" t="s">
        <v>128</v>
      </c>
      <c r="AU219" s="186" t="s">
        <v>79</v>
      </c>
      <c r="AV219" s="13" t="s">
        <v>79</v>
      </c>
      <c r="AW219" s="13" t="s">
        <v>31</v>
      </c>
      <c r="AX219" s="13" t="s">
        <v>69</v>
      </c>
      <c r="AY219" s="186" t="s">
        <v>117</v>
      </c>
    </row>
    <row r="220" s="13" customFormat="1">
      <c r="A220" s="13"/>
      <c r="B220" s="184"/>
      <c r="C220" s="13"/>
      <c r="D220" s="185" t="s">
        <v>128</v>
      </c>
      <c r="E220" s="186" t="s">
        <v>3</v>
      </c>
      <c r="F220" s="187" t="s">
        <v>269</v>
      </c>
      <c r="G220" s="13"/>
      <c r="H220" s="188">
        <v>1.26</v>
      </c>
      <c r="I220" s="189"/>
      <c r="J220" s="13"/>
      <c r="K220" s="13"/>
      <c r="L220" s="184"/>
      <c r="M220" s="190"/>
      <c r="N220" s="191"/>
      <c r="O220" s="191"/>
      <c r="P220" s="191"/>
      <c r="Q220" s="191"/>
      <c r="R220" s="191"/>
      <c r="S220" s="191"/>
      <c r="T220" s="19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86" t="s">
        <v>128</v>
      </c>
      <c r="AU220" s="186" t="s">
        <v>79</v>
      </c>
      <c r="AV220" s="13" t="s">
        <v>79</v>
      </c>
      <c r="AW220" s="13" t="s">
        <v>31</v>
      </c>
      <c r="AX220" s="13" t="s">
        <v>69</v>
      </c>
      <c r="AY220" s="186" t="s">
        <v>117</v>
      </c>
    </row>
    <row r="221" s="16" customFormat="1">
      <c r="A221" s="16"/>
      <c r="B221" s="208"/>
      <c r="C221" s="16"/>
      <c r="D221" s="185" t="s">
        <v>128</v>
      </c>
      <c r="E221" s="209" t="s">
        <v>3</v>
      </c>
      <c r="F221" s="210" t="s">
        <v>137</v>
      </c>
      <c r="G221" s="16"/>
      <c r="H221" s="211">
        <v>155.58099999999999</v>
      </c>
      <c r="I221" s="212"/>
      <c r="J221" s="16"/>
      <c r="K221" s="16"/>
      <c r="L221" s="208"/>
      <c r="M221" s="213"/>
      <c r="N221" s="214"/>
      <c r="O221" s="214"/>
      <c r="P221" s="214"/>
      <c r="Q221" s="214"/>
      <c r="R221" s="214"/>
      <c r="S221" s="214"/>
      <c r="T221" s="215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T221" s="209" t="s">
        <v>128</v>
      </c>
      <c r="AU221" s="209" t="s">
        <v>79</v>
      </c>
      <c r="AV221" s="16" t="s">
        <v>138</v>
      </c>
      <c r="AW221" s="16" t="s">
        <v>31</v>
      </c>
      <c r="AX221" s="16" t="s">
        <v>69</v>
      </c>
      <c r="AY221" s="209" t="s">
        <v>117</v>
      </c>
    </row>
    <row r="222" s="14" customFormat="1">
      <c r="A222" s="14"/>
      <c r="B222" s="193"/>
      <c r="C222" s="14"/>
      <c r="D222" s="185" t="s">
        <v>128</v>
      </c>
      <c r="E222" s="194" t="s">
        <v>3</v>
      </c>
      <c r="F222" s="195" t="s">
        <v>130</v>
      </c>
      <c r="G222" s="14"/>
      <c r="H222" s="196">
        <v>311.16199999999998</v>
      </c>
      <c r="I222" s="197"/>
      <c r="J222" s="14"/>
      <c r="K222" s="14"/>
      <c r="L222" s="193"/>
      <c r="M222" s="198"/>
      <c r="N222" s="199"/>
      <c r="O222" s="199"/>
      <c r="P222" s="199"/>
      <c r="Q222" s="199"/>
      <c r="R222" s="199"/>
      <c r="S222" s="199"/>
      <c r="T222" s="20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194" t="s">
        <v>128</v>
      </c>
      <c r="AU222" s="194" t="s">
        <v>79</v>
      </c>
      <c r="AV222" s="14" t="s">
        <v>124</v>
      </c>
      <c r="AW222" s="14" t="s">
        <v>31</v>
      </c>
      <c r="AX222" s="14" t="s">
        <v>77</v>
      </c>
      <c r="AY222" s="194" t="s">
        <v>117</v>
      </c>
    </row>
    <row r="223" s="2" customFormat="1" ht="37.8" customHeight="1">
      <c r="A223" s="39"/>
      <c r="B223" s="165"/>
      <c r="C223" s="166" t="s">
        <v>271</v>
      </c>
      <c r="D223" s="166" t="s">
        <v>119</v>
      </c>
      <c r="E223" s="167" t="s">
        <v>272</v>
      </c>
      <c r="F223" s="168" t="s">
        <v>273</v>
      </c>
      <c r="G223" s="169" t="s">
        <v>198</v>
      </c>
      <c r="H223" s="170">
        <v>620.29700000000003</v>
      </c>
      <c r="I223" s="171"/>
      <c r="J223" s="172">
        <f>ROUND(I223*H223,2)</f>
        <v>0</v>
      </c>
      <c r="K223" s="168" t="s">
        <v>123</v>
      </c>
      <c r="L223" s="40"/>
      <c r="M223" s="173" t="s">
        <v>3</v>
      </c>
      <c r="N223" s="174" t="s">
        <v>40</v>
      </c>
      <c r="O223" s="73"/>
      <c r="P223" s="175">
        <f>O223*H223</f>
        <v>0</v>
      </c>
      <c r="Q223" s="175">
        <v>0</v>
      </c>
      <c r="R223" s="175">
        <f>Q223*H223</f>
        <v>0</v>
      </c>
      <c r="S223" s="175">
        <v>0</v>
      </c>
      <c r="T223" s="176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77" t="s">
        <v>124</v>
      </c>
      <c r="AT223" s="177" t="s">
        <v>119</v>
      </c>
      <c r="AU223" s="177" t="s">
        <v>79</v>
      </c>
      <c r="AY223" s="20" t="s">
        <v>117</v>
      </c>
      <c r="BE223" s="178">
        <f>IF(N223="základní",J223,0)</f>
        <v>0</v>
      </c>
      <c r="BF223" s="178">
        <f>IF(N223="snížená",J223,0)</f>
        <v>0</v>
      </c>
      <c r="BG223" s="178">
        <f>IF(N223="zákl. přenesená",J223,0)</f>
        <v>0</v>
      </c>
      <c r="BH223" s="178">
        <f>IF(N223="sníž. přenesená",J223,0)</f>
        <v>0</v>
      </c>
      <c r="BI223" s="178">
        <f>IF(N223="nulová",J223,0)</f>
        <v>0</v>
      </c>
      <c r="BJ223" s="20" t="s">
        <v>77</v>
      </c>
      <c r="BK223" s="178">
        <f>ROUND(I223*H223,2)</f>
        <v>0</v>
      </c>
      <c r="BL223" s="20" t="s">
        <v>124</v>
      </c>
      <c r="BM223" s="177" t="s">
        <v>274</v>
      </c>
    </row>
    <row r="224" s="2" customFormat="1">
      <c r="A224" s="39"/>
      <c r="B224" s="40"/>
      <c r="C224" s="39"/>
      <c r="D224" s="179" t="s">
        <v>126</v>
      </c>
      <c r="E224" s="39"/>
      <c r="F224" s="180" t="s">
        <v>275</v>
      </c>
      <c r="G224" s="39"/>
      <c r="H224" s="39"/>
      <c r="I224" s="181"/>
      <c r="J224" s="39"/>
      <c r="K224" s="39"/>
      <c r="L224" s="40"/>
      <c r="M224" s="182"/>
      <c r="N224" s="183"/>
      <c r="O224" s="73"/>
      <c r="P224" s="73"/>
      <c r="Q224" s="73"/>
      <c r="R224" s="73"/>
      <c r="S224" s="73"/>
      <c r="T224" s="74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20" t="s">
        <v>126</v>
      </c>
      <c r="AU224" s="20" t="s">
        <v>79</v>
      </c>
    </row>
    <row r="225" s="15" customFormat="1">
      <c r="A225" s="15"/>
      <c r="B225" s="201"/>
      <c r="C225" s="15"/>
      <c r="D225" s="185" t="s">
        <v>128</v>
      </c>
      <c r="E225" s="202" t="s">
        <v>3</v>
      </c>
      <c r="F225" s="203" t="s">
        <v>276</v>
      </c>
      <c r="G225" s="15"/>
      <c r="H225" s="202" t="s">
        <v>3</v>
      </c>
      <c r="I225" s="204"/>
      <c r="J225" s="15"/>
      <c r="K225" s="15"/>
      <c r="L225" s="201"/>
      <c r="M225" s="205"/>
      <c r="N225" s="206"/>
      <c r="O225" s="206"/>
      <c r="P225" s="206"/>
      <c r="Q225" s="206"/>
      <c r="R225" s="206"/>
      <c r="S225" s="206"/>
      <c r="T225" s="20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02" t="s">
        <v>128</v>
      </c>
      <c r="AU225" s="202" t="s">
        <v>79</v>
      </c>
      <c r="AV225" s="15" t="s">
        <v>77</v>
      </c>
      <c r="AW225" s="15" t="s">
        <v>31</v>
      </c>
      <c r="AX225" s="15" t="s">
        <v>69</v>
      </c>
      <c r="AY225" s="202" t="s">
        <v>117</v>
      </c>
    </row>
    <row r="226" s="15" customFormat="1">
      <c r="A226" s="15"/>
      <c r="B226" s="201"/>
      <c r="C226" s="15"/>
      <c r="D226" s="185" t="s">
        <v>128</v>
      </c>
      <c r="E226" s="202" t="s">
        <v>3</v>
      </c>
      <c r="F226" s="203" t="s">
        <v>201</v>
      </c>
      <c r="G226" s="15"/>
      <c r="H226" s="202" t="s">
        <v>3</v>
      </c>
      <c r="I226" s="204"/>
      <c r="J226" s="15"/>
      <c r="K226" s="15"/>
      <c r="L226" s="201"/>
      <c r="M226" s="205"/>
      <c r="N226" s="206"/>
      <c r="O226" s="206"/>
      <c r="P226" s="206"/>
      <c r="Q226" s="206"/>
      <c r="R226" s="206"/>
      <c r="S226" s="206"/>
      <c r="T226" s="207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02" t="s">
        <v>128</v>
      </c>
      <c r="AU226" s="202" t="s">
        <v>79</v>
      </c>
      <c r="AV226" s="15" t="s">
        <v>77</v>
      </c>
      <c r="AW226" s="15" t="s">
        <v>31</v>
      </c>
      <c r="AX226" s="15" t="s">
        <v>69</v>
      </c>
      <c r="AY226" s="202" t="s">
        <v>117</v>
      </c>
    </row>
    <row r="227" s="13" customFormat="1">
      <c r="A227" s="13"/>
      <c r="B227" s="184"/>
      <c r="C227" s="13"/>
      <c r="D227" s="185" t="s">
        <v>128</v>
      </c>
      <c r="E227" s="186" t="s">
        <v>3</v>
      </c>
      <c r="F227" s="187" t="s">
        <v>202</v>
      </c>
      <c r="G227" s="13"/>
      <c r="H227" s="188">
        <v>260.875</v>
      </c>
      <c r="I227" s="189"/>
      <c r="J227" s="13"/>
      <c r="K227" s="13"/>
      <c r="L227" s="184"/>
      <c r="M227" s="190"/>
      <c r="N227" s="191"/>
      <c r="O227" s="191"/>
      <c r="P227" s="191"/>
      <c r="Q227" s="191"/>
      <c r="R227" s="191"/>
      <c r="S227" s="191"/>
      <c r="T227" s="19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6" t="s">
        <v>128</v>
      </c>
      <c r="AU227" s="186" t="s">
        <v>79</v>
      </c>
      <c r="AV227" s="13" t="s">
        <v>79</v>
      </c>
      <c r="AW227" s="13" t="s">
        <v>31</v>
      </c>
      <c r="AX227" s="13" t="s">
        <v>69</v>
      </c>
      <c r="AY227" s="186" t="s">
        <v>117</v>
      </c>
    </row>
    <row r="228" s="13" customFormat="1">
      <c r="A228" s="13"/>
      <c r="B228" s="184"/>
      <c r="C228" s="13"/>
      <c r="D228" s="185" t="s">
        <v>128</v>
      </c>
      <c r="E228" s="186" t="s">
        <v>3</v>
      </c>
      <c r="F228" s="187" t="s">
        <v>203</v>
      </c>
      <c r="G228" s="13"/>
      <c r="H228" s="188">
        <v>250.50200000000001</v>
      </c>
      <c r="I228" s="189"/>
      <c r="J228" s="13"/>
      <c r="K228" s="13"/>
      <c r="L228" s="184"/>
      <c r="M228" s="190"/>
      <c r="N228" s="191"/>
      <c r="O228" s="191"/>
      <c r="P228" s="191"/>
      <c r="Q228" s="191"/>
      <c r="R228" s="191"/>
      <c r="S228" s="191"/>
      <c r="T228" s="19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6" t="s">
        <v>128</v>
      </c>
      <c r="AU228" s="186" t="s">
        <v>79</v>
      </c>
      <c r="AV228" s="13" t="s">
        <v>79</v>
      </c>
      <c r="AW228" s="13" t="s">
        <v>31</v>
      </c>
      <c r="AX228" s="13" t="s">
        <v>69</v>
      </c>
      <c r="AY228" s="186" t="s">
        <v>117</v>
      </c>
    </row>
    <row r="229" s="13" customFormat="1">
      <c r="A229" s="13"/>
      <c r="B229" s="184"/>
      <c r="C229" s="13"/>
      <c r="D229" s="185" t="s">
        <v>128</v>
      </c>
      <c r="E229" s="186" t="s">
        <v>3</v>
      </c>
      <c r="F229" s="187" t="s">
        <v>204</v>
      </c>
      <c r="G229" s="13"/>
      <c r="H229" s="188">
        <v>30</v>
      </c>
      <c r="I229" s="189"/>
      <c r="J229" s="13"/>
      <c r="K229" s="13"/>
      <c r="L229" s="184"/>
      <c r="M229" s="190"/>
      <c r="N229" s="191"/>
      <c r="O229" s="191"/>
      <c r="P229" s="191"/>
      <c r="Q229" s="191"/>
      <c r="R229" s="191"/>
      <c r="S229" s="191"/>
      <c r="T229" s="19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6" t="s">
        <v>128</v>
      </c>
      <c r="AU229" s="186" t="s">
        <v>79</v>
      </c>
      <c r="AV229" s="13" t="s">
        <v>79</v>
      </c>
      <c r="AW229" s="13" t="s">
        <v>31</v>
      </c>
      <c r="AX229" s="13" t="s">
        <v>69</v>
      </c>
      <c r="AY229" s="186" t="s">
        <v>117</v>
      </c>
    </row>
    <row r="230" s="16" customFormat="1">
      <c r="A230" s="16"/>
      <c r="B230" s="208"/>
      <c r="C230" s="16"/>
      <c r="D230" s="185" t="s">
        <v>128</v>
      </c>
      <c r="E230" s="209" t="s">
        <v>3</v>
      </c>
      <c r="F230" s="210" t="s">
        <v>137</v>
      </c>
      <c r="G230" s="16"/>
      <c r="H230" s="211">
        <v>541.37699999999995</v>
      </c>
      <c r="I230" s="212"/>
      <c r="J230" s="16"/>
      <c r="K230" s="16"/>
      <c r="L230" s="208"/>
      <c r="M230" s="213"/>
      <c r="N230" s="214"/>
      <c r="O230" s="214"/>
      <c r="P230" s="214"/>
      <c r="Q230" s="214"/>
      <c r="R230" s="214"/>
      <c r="S230" s="214"/>
      <c r="T230" s="215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T230" s="209" t="s">
        <v>128</v>
      </c>
      <c r="AU230" s="209" t="s">
        <v>79</v>
      </c>
      <c r="AV230" s="16" t="s">
        <v>138</v>
      </c>
      <c r="AW230" s="16" t="s">
        <v>31</v>
      </c>
      <c r="AX230" s="16" t="s">
        <v>69</v>
      </c>
      <c r="AY230" s="209" t="s">
        <v>117</v>
      </c>
    </row>
    <row r="231" s="13" customFormat="1">
      <c r="A231" s="13"/>
      <c r="B231" s="184"/>
      <c r="C231" s="13"/>
      <c r="D231" s="185" t="s">
        <v>128</v>
      </c>
      <c r="E231" s="186" t="s">
        <v>3</v>
      </c>
      <c r="F231" s="187" t="s">
        <v>205</v>
      </c>
      <c r="G231" s="13"/>
      <c r="H231" s="188">
        <v>146.10900000000001</v>
      </c>
      <c r="I231" s="189"/>
      <c r="J231" s="13"/>
      <c r="K231" s="13"/>
      <c r="L231" s="184"/>
      <c r="M231" s="190"/>
      <c r="N231" s="191"/>
      <c r="O231" s="191"/>
      <c r="P231" s="191"/>
      <c r="Q231" s="191"/>
      <c r="R231" s="191"/>
      <c r="S231" s="191"/>
      <c r="T231" s="19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6" t="s">
        <v>128</v>
      </c>
      <c r="AU231" s="186" t="s">
        <v>79</v>
      </c>
      <c r="AV231" s="13" t="s">
        <v>79</v>
      </c>
      <c r="AW231" s="13" t="s">
        <v>31</v>
      </c>
      <c r="AX231" s="13" t="s">
        <v>69</v>
      </c>
      <c r="AY231" s="186" t="s">
        <v>117</v>
      </c>
    </row>
    <row r="232" s="13" customFormat="1">
      <c r="A232" s="13"/>
      <c r="B232" s="184"/>
      <c r="C232" s="13"/>
      <c r="D232" s="185" t="s">
        <v>128</v>
      </c>
      <c r="E232" s="186" t="s">
        <v>3</v>
      </c>
      <c r="F232" s="187" t="s">
        <v>206</v>
      </c>
      <c r="G232" s="13"/>
      <c r="H232" s="188">
        <v>10</v>
      </c>
      <c r="I232" s="189"/>
      <c r="J232" s="13"/>
      <c r="K232" s="13"/>
      <c r="L232" s="184"/>
      <c r="M232" s="190"/>
      <c r="N232" s="191"/>
      <c r="O232" s="191"/>
      <c r="P232" s="191"/>
      <c r="Q232" s="191"/>
      <c r="R232" s="191"/>
      <c r="S232" s="191"/>
      <c r="T232" s="19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86" t="s">
        <v>128</v>
      </c>
      <c r="AU232" s="186" t="s">
        <v>79</v>
      </c>
      <c r="AV232" s="13" t="s">
        <v>79</v>
      </c>
      <c r="AW232" s="13" t="s">
        <v>31</v>
      </c>
      <c r="AX232" s="13" t="s">
        <v>69</v>
      </c>
      <c r="AY232" s="186" t="s">
        <v>117</v>
      </c>
    </row>
    <row r="233" s="16" customFormat="1">
      <c r="A233" s="16"/>
      <c r="B233" s="208"/>
      <c r="C233" s="16"/>
      <c r="D233" s="185" t="s">
        <v>128</v>
      </c>
      <c r="E233" s="209" t="s">
        <v>3</v>
      </c>
      <c r="F233" s="210" t="s">
        <v>137</v>
      </c>
      <c r="G233" s="16"/>
      <c r="H233" s="211">
        <v>156.10900000000001</v>
      </c>
      <c r="I233" s="212"/>
      <c r="J233" s="16"/>
      <c r="K233" s="16"/>
      <c r="L233" s="208"/>
      <c r="M233" s="213"/>
      <c r="N233" s="214"/>
      <c r="O233" s="214"/>
      <c r="P233" s="214"/>
      <c r="Q233" s="214"/>
      <c r="R233" s="214"/>
      <c r="S233" s="214"/>
      <c r="T233" s="215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T233" s="209" t="s">
        <v>128</v>
      </c>
      <c r="AU233" s="209" t="s">
        <v>79</v>
      </c>
      <c r="AV233" s="16" t="s">
        <v>138</v>
      </c>
      <c r="AW233" s="16" t="s">
        <v>31</v>
      </c>
      <c r="AX233" s="16" t="s">
        <v>69</v>
      </c>
      <c r="AY233" s="209" t="s">
        <v>117</v>
      </c>
    </row>
    <row r="234" s="13" customFormat="1">
      <c r="A234" s="13"/>
      <c r="B234" s="184"/>
      <c r="C234" s="13"/>
      <c r="D234" s="185" t="s">
        <v>128</v>
      </c>
      <c r="E234" s="186" t="s">
        <v>3</v>
      </c>
      <c r="F234" s="187" t="s">
        <v>207</v>
      </c>
      <c r="G234" s="13"/>
      <c r="H234" s="188">
        <v>151.84800000000001</v>
      </c>
      <c r="I234" s="189"/>
      <c r="J234" s="13"/>
      <c r="K234" s="13"/>
      <c r="L234" s="184"/>
      <c r="M234" s="190"/>
      <c r="N234" s="191"/>
      <c r="O234" s="191"/>
      <c r="P234" s="191"/>
      <c r="Q234" s="191"/>
      <c r="R234" s="191"/>
      <c r="S234" s="191"/>
      <c r="T234" s="19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6" t="s">
        <v>128</v>
      </c>
      <c r="AU234" s="186" t="s">
        <v>79</v>
      </c>
      <c r="AV234" s="13" t="s">
        <v>79</v>
      </c>
      <c r="AW234" s="13" t="s">
        <v>31</v>
      </c>
      <c r="AX234" s="13" t="s">
        <v>69</v>
      </c>
      <c r="AY234" s="186" t="s">
        <v>117</v>
      </c>
    </row>
    <row r="235" s="13" customFormat="1">
      <c r="A235" s="13"/>
      <c r="B235" s="184"/>
      <c r="C235" s="13"/>
      <c r="D235" s="185" t="s">
        <v>128</v>
      </c>
      <c r="E235" s="186" t="s">
        <v>3</v>
      </c>
      <c r="F235" s="187" t="s">
        <v>206</v>
      </c>
      <c r="G235" s="13"/>
      <c r="H235" s="188">
        <v>10</v>
      </c>
      <c r="I235" s="189"/>
      <c r="J235" s="13"/>
      <c r="K235" s="13"/>
      <c r="L235" s="184"/>
      <c r="M235" s="190"/>
      <c r="N235" s="191"/>
      <c r="O235" s="191"/>
      <c r="P235" s="191"/>
      <c r="Q235" s="191"/>
      <c r="R235" s="191"/>
      <c r="S235" s="191"/>
      <c r="T235" s="19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6" t="s">
        <v>128</v>
      </c>
      <c r="AU235" s="186" t="s">
        <v>79</v>
      </c>
      <c r="AV235" s="13" t="s">
        <v>79</v>
      </c>
      <c r="AW235" s="13" t="s">
        <v>31</v>
      </c>
      <c r="AX235" s="13" t="s">
        <v>69</v>
      </c>
      <c r="AY235" s="186" t="s">
        <v>117</v>
      </c>
    </row>
    <row r="236" s="16" customFormat="1">
      <c r="A236" s="16"/>
      <c r="B236" s="208"/>
      <c r="C236" s="16"/>
      <c r="D236" s="185" t="s">
        <v>128</v>
      </c>
      <c r="E236" s="209" t="s">
        <v>3</v>
      </c>
      <c r="F236" s="210" t="s">
        <v>137</v>
      </c>
      <c r="G236" s="16"/>
      <c r="H236" s="211">
        <v>161.84800000000001</v>
      </c>
      <c r="I236" s="212"/>
      <c r="J236" s="16"/>
      <c r="K236" s="16"/>
      <c r="L236" s="208"/>
      <c r="M236" s="213"/>
      <c r="N236" s="214"/>
      <c r="O236" s="214"/>
      <c r="P236" s="214"/>
      <c r="Q236" s="214"/>
      <c r="R236" s="214"/>
      <c r="S236" s="214"/>
      <c r="T236" s="215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T236" s="209" t="s">
        <v>128</v>
      </c>
      <c r="AU236" s="209" t="s">
        <v>79</v>
      </c>
      <c r="AV236" s="16" t="s">
        <v>138</v>
      </c>
      <c r="AW236" s="16" t="s">
        <v>31</v>
      </c>
      <c r="AX236" s="16" t="s">
        <v>69</v>
      </c>
      <c r="AY236" s="209" t="s">
        <v>117</v>
      </c>
    </row>
    <row r="237" s="13" customFormat="1">
      <c r="A237" s="13"/>
      <c r="B237" s="184"/>
      <c r="C237" s="13"/>
      <c r="D237" s="185" t="s">
        <v>128</v>
      </c>
      <c r="E237" s="186" t="s">
        <v>3</v>
      </c>
      <c r="F237" s="187" t="s">
        <v>208</v>
      </c>
      <c r="G237" s="13"/>
      <c r="H237" s="188">
        <v>37.799999999999997</v>
      </c>
      <c r="I237" s="189"/>
      <c r="J237" s="13"/>
      <c r="K237" s="13"/>
      <c r="L237" s="184"/>
      <c r="M237" s="190"/>
      <c r="N237" s="191"/>
      <c r="O237" s="191"/>
      <c r="P237" s="191"/>
      <c r="Q237" s="191"/>
      <c r="R237" s="191"/>
      <c r="S237" s="191"/>
      <c r="T237" s="19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6" t="s">
        <v>128</v>
      </c>
      <c r="AU237" s="186" t="s">
        <v>79</v>
      </c>
      <c r="AV237" s="13" t="s">
        <v>79</v>
      </c>
      <c r="AW237" s="13" t="s">
        <v>31</v>
      </c>
      <c r="AX237" s="13" t="s">
        <v>69</v>
      </c>
      <c r="AY237" s="186" t="s">
        <v>117</v>
      </c>
    </row>
    <row r="238" s="16" customFormat="1">
      <c r="A238" s="16"/>
      <c r="B238" s="208"/>
      <c r="C238" s="16"/>
      <c r="D238" s="185" t="s">
        <v>128</v>
      </c>
      <c r="E238" s="209" t="s">
        <v>3</v>
      </c>
      <c r="F238" s="210" t="s">
        <v>137</v>
      </c>
      <c r="G238" s="16"/>
      <c r="H238" s="211">
        <v>37.799999999999997</v>
      </c>
      <c r="I238" s="212"/>
      <c r="J238" s="16"/>
      <c r="K238" s="16"/>
      <c r="L238" s="208"/>
      <c r="M238" s="213"/>
      <c r="N238" s="214"/>
      <c r="O238" s="214"/>
      <c r="P238" s="214"/>
      <c r="Q238" s="214"/>
      <c r="R238" s="214"/>
      <c r="S238" s="214"/>
      <c r="T238" s="215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T238" s="209" t="s">
        <v>128</v>
      </c>
      <c r="AU238" s="209" t="s">
        <v>79</v>
      </c>
      <c r="AV238" s="16" t="s">
        <v>138</v>
      </c>
      <c r="AW238" s="16" t="s">
        <v>31</v>
      </c>
      <c r="AX238" s="16" t="s">
        <v>69</v>
      </c>
      <c r="AY238" s="209" t="s">
        <v>117</v>
      </c>
    </row>
    <row r="239" s="15" customFormat="1">
      <c r="A239" s="15"/>
      <c r="B239" s="201"/>
      <c r="C239" s="15"/>
      <c r="D239" s="185" t="s">
        <v>128</v>
      </c>
      <c r="E239" s="202" t="s">
        <v>3</v>
      </c>
      <c r="F239" s="203" t="s">
        <v>209</v>
      </c>
      <c r="G239" s="15"/>
      <c r="H239" s="202" t="s">
        <v>3</v>
      </c>
      <c r="I239" s="204"/>
      <c r="J239" s="15"/>
      <c r="K239" s="15"/>
      <c r="L239" s="201"/>
      <c r="M239" s="205"/>
      <c r="N239" s="206"/>
      <c r="O239" s="206"/>
      <c r="P239" s="206"/>
      <c r="Q239" s="206"/>
      <c r="R239" s="206"/>
      <c r="S239" s="206"/>
      <c r="T239" s="207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02" t="s">
        <v>128</v>
      </c>
      <c r="AU239" s="202" t="s">
        <v>79</v>
      </c>
      <c r="AV239" s="15" t="s">
        <v>77</v>
      </c>
      <c r="AW239" s="15" t="s">
        <v>31</v>
      </c>
      <c r="AX239" s="15" t="s">
        <v>69</v>
      </c>
      <c r="AY239" s="202" t="s">
        <v>117</v>
      </c>
    </row>
    <row r="240" s="13" customFormat="1">
      <c r="A240" s="13"/>
      <c r="B240" s="184"/>
      <c r="C240" s="13"/>
      <c r="D240" s="185" t="s">
        <v>128</v>
      </c>
      <c r="E240" s="186" t="s">
        <v>3</v>
      </c>
      <c r="F240" s="187" t="s">
        <v>210</v>
      </c>
      <c r="G240" s="13"/>
      <c r="H240" s="188">
        <v>-38.863999999999997</v>
      </c>
      <c r="I240" s="189"/>
      <c r="J240" s="13"/>
      <c r="K240" s="13"/>
      <c r="L240" s="184"/>
      <c r="M240" s="190"/>
      <c r="N240" s="191"/>
      <c r="O240" s="191"/>
      <c r="P240" s="191"/>
      <c r="Q240" s="191"/>
      <c r="R240" s="191"/>
      <c r="S240" s="191"/>
      <c r="T240" s="19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6" t="s">
        <v>128</v>
      </c>
      <c r="AU240" s="186" t="s">
        <v>79</v>
      </c>
      <c r="AV240" s="13" t="s">
        <v>79</v>
      </c>
      <c r="AW240" s="13" t="s">
        <v>31</v>
      </c>
      <c r="AX240" s="13" t="s">
        <v>69</v>
      </c>
      <c r="AY240" s="186" t="s">
        <v>117</v>
      </c>
    </row>
    <row r="241" s="13" customFormat="1">
      <c r="A241" s="13"/>
      <c r="B241" s="184"/>
      <c r="C241" s="13"/>
      <c r="D241" s="185" t="s">
        <v>128</v>
      </c>
      <c r="E241" s="186" t="s">
        <v>3</v>
      </c>
      <c r="F241" s="187" t="s">
        <v>211</v>
      </c>
      <c r="G241" s="13"/>
      <c r="H241" s="188">
        <v>-33.456000000000003</v>
      </c>
      <c r="I241" s="189"/>
      <c r="J241" s="13"/>
      <c r="K241" s="13"/>
      <c r="L241" s="184"/>
      <c r="M241" s="190"/>
      <c r="N241" s="191"/>
      <c r="O241" s="191"/>
      <c r="P241" s="191"/>
      <c r="Q241" s="191"/>
      <c r="R241" s="191"/>
      <c r="S241" s="191"/>
      <c r="T241" s="19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6" t="s">
        <v>128</v>
      </c>
      <c r="AU241" s="186" t="s">
        <v>79</v>
      </c>
      <c r="AV241" s="13" t="s">
        <v>79</v>
      </c>
      <c r="AW241" s="13" t="s">
        <v>31</v>
      </c>
      <c r="AX241" s="13" t="s">
        <v>69</v>
      </c>
      <c r="AY241" s="186" t="s">
        <v>117</v>
      </c>
    </row>
    <row r="242" s="13" customFormat="1">
      <c r="A242" s="13"/>
      <c r="B242" s="184"/>
      <c r="C242" s="13"/>
      <c r="D242" s="185" t="s">
        <v>128</v>
      </c>
      <c r="E242" s="186" t="s">
        <v>3</v>
      </c>
      <c r="F242" s="187" t="s">
        <v>212</v>
      </c>
      <c r="G242" s="13"/>
      <c r="H242" s="188">
        <v>-4.7999999999999998</v>
      </c>
      <c r="I242" s="189"/>
      <c r="J242" s="13"/>
      <c r="K242" s="13"/>
      <c r="L242" s="184"/>
      <c r="M242" s="190"/>
      <c r="N242" s="191"/>
      <c r="O242" s="191"/>
      <c r="P242" s="191"/>
      <c r="Q242" s="191"/>
      <c r="R242" s="191"/>
      <c r="S242" s="191"/>
      <c r="T242" s="19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86" t="s">
        <v>128</v>
      </c>
      <c r="AU242" s="186" t="s">
        <v>79</v>
      </c>
      <c r="AV242" s="13" t="s">
        <v>79</v>
      </c>
      <c r="AW242" s="13" t="s">
        <v>31</v>
      </c>
      <c r="AX242" s="13" t="s">
        <v>69</v>
      </c>
      <c r="AY242" s="186" t="s">
        <v>117</v>
      </c>
    </row>
    <row r="243" s="13" customFormat="1">
      <c r="A243" s="13"/>
      <c r="B243" s="184"/>
      <c r="C243" s="13"/>
      <c r="D243" s="185" t="s">
        <v>128</v>
      </c>
      <c r="E243" s="186" t="s">
        <v>3</v>
      </c>
      <c r="F243" s="187" t="s">
        <v>213</v>
      </c>
      <c r="G243" s="13"/>
      <c r="H243" s="188">
        <v>-1.9199999999999999</v>
      </c>
      <c r="I243" s="189"/>
      <c r="J243" s="13"/>
      <c r="K243" s="13"/>
      <c r="L243" s="184"/>
      <c r="M243" s="190"/>
      <c r="N243" s="191"/>
      <c r="O243" s="191"/>
      <c r="P243" s="191"/>
      <c r="Q243" s="191"/>
      <c r="R243" s="191"/>
      <c r="S243" s="191"/>
      <c r="T243" s="19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6" t="s">
        <v>128</v>
      </c>
      <c r="AU243" s="186" t="s">
        <v>79</v>
      </c>
      <c r="AV243" s="13" t="s">
        <v>79</v>
      </c>
      <c r="AW243" s="13" t="s">
        <v>31</v>
      </c>
      <c r="AX243" s="13" t="s">
        <v>69</v>
      </c>
      <c r="AY243" s="186" t="s">
        <v>117</v>
      </c>
    </row>
    <row r="244" s="13" customFormat="1">
      <c r="A244" s="13"/>
      <c r="B244" s="184"/>
      <c r="C244" s="13"/>
      <c r="D244" s="185" t="s">
        <v>128</v>
      </c>
      <c r="E244" s="186" t="s">
        <v>3</v>
      </c>
      <c r="F244" s="187" t="s">
        <v>214</v>
      </c>
      <c r="G244" s="13"/>
      <c r="H244" s="188">
        <v>-1.512</v>
      </c>
      <c r="I244" s="189"/>
      <c r="J244" s="13"/>
      <c r="K244" s="13"/>
      <c r="L244" s="184"/>
      <c r="M244" s="190"/>
      <c r="N244" s="191"/>
      <c r="O244" s="191"/>
      <c r="P244" s="191"/>
      <c r="Q244" s="191"/>
      <c r="R244" s="191"/>
      <c r="S244" s="191"/>
      <c r="T244" s="19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6" t="s">
        <v>128</v>
      </c>
      <c r="AU244" s="186" t="s">
        <v>79</v>
      </c>
      <c r="AV244" s="13" t="s">
        <v>79</v>
      </c>
      <c r="AW244" s="13" t="s">
        <v>31</v>
      </c>
      <c r="AX244" s="13" t="s">
        <v>69</v>
      </c>
      <c r="AY244" s="186" t="s">
        <v>117</v>
      </c>
    </row>
    <row r="245" s="13" customFormat="1">
      <c r="A245" s="13"/>
      <c r="B245" s="184"/>
      <c r="C245" s="13"/>
      <c r="D245" s="185" t="s">
        <v>128</v>
      </c>
      <c r="E245" s="186" t="s">
        <v>3</v>
      </c>
      <c r="F245" s="187" t="s">
        <v>215</v>
      </c>
      <c r="G245" s="13"/>
      <c r="H245" s="188">
        <v>-16.100000000000001</v>
      </c>
      <c r="I245" s="189"/>
      <c r="J245" s="13"/>
      <c r="K245" s="13"/>
      <c r="L245" s="184"/>
      <c r="M245" s="190"/>
      <c r="N245" s="191"/>
      <c r="O245" s="191"/>
      <c r="P245" s="191"/>
      <c r="Q245" s="191"/>
      <c r="R245" s="191"/>
      <c r="S245" s="191"/>
      <c r="T245" s="19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6" t="s">
        <v>128</v>
      </c>
      <c r="AU245" s="186" t="s">
        <v>79</v>
      </c>
      <c r="AV245" s="13" t="s">
        <v>79</v>
      </c>
      <c r="AW245" s="13" t="s">
        <v>31</v>
      </c>
      <c r="AX245" s="13" t="s">
        <v>69</v>
      </c>
      <c r="AY245" s="186" t="s">
        <v>117</v>
      </c>
    </row>
    <row r="246" s="13" customFormat="1">
      <c r="A246" s="13"/>
      <c r="B246" s="184"/>
      <c r="C246" s="13"/>
      <c r="D246" s="185" t="s">
        <v>128</v>
      </c>
      <c r="E246" s="186" t="s">
        <v>3</v>
      </c>
      <c r="F246" s="187" t="s">
        <v>216</v>
      </c>
      <c r="G246" s="13"/>
      <c r="H246" s="188">
        <v>-1.6000000000000001</v>
      </c>
      <c r="I246" s="189"/>
      <c r="J246" s="13"/>
      <c r="K246" s="13"/>
      <c r="L246" s="184"/>
      <c r="M246" s="190"/>
      <c r="N246" s="191"/>
      <c r="O246" s="191"/>
      <c r="P246" s="191"/>
      <c r="Q246" s="191"/>
      <c r="R246" s="191"/>
      <c r="S246" s="191"/>
      <c r="T246" s="19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86" t="s">
        <v>128</v>
      </c>
      <c r="AU246" s="186" t="s">
        <v>79</v>
      </c>
      <c r="AV246" s="13" t="s">
        <v>79</v>
      </c>
      <c r="AW246" s="13" t="s">
        <v>31</v>
      </c>
      <c r="AX246" s="13" t="s">
        <v>69</v>
      </c>
      <c r="AY246" s="186" t="s">
        <v>117</v>
      </c>
    </row>
    <row r="247" s="16" customFormat="1">
      <c r="A247" s="16"/>
      <c r="B247" s="208"/>
      <c r="C247" s="16"/>
      <c r="D247" s="185" t="s">
        <v>128</v>
      </c>
      <c r="E247" s="209" t="s">
        <v>3</v>
      </c>
      <c r="F247" s="210" t="s">
        <v>137</v>
      </c>
      <c r="G247" s="16"/>
      <c r="H247" s="211">
        <v>-98.251999999999981</v>
      </c>
      <c r="I247" s="212"/>
      <c r="J247" s="16"/>
      <c r="K247" s="16"/>
      <c r="L247" s="208"/>
      <c r="M247" s="213"/>
      <c r="N247" s="214"/>
      <c r="O247" s="214"/>
      <c r="P247" s="214"/>
      <c r="Q247" s="214"/>
      <c r="R247" s="214"/>
      <c r="S247" s="214"/>
      <c r="T247" s="215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T247" s="209" t="s">
        <v>128</v>
      </c>
      <c r="AU247" s="209" t="s">
        <v>79</v>
      </c>
      <c r="AV247" s="16" t="s">
        <v>138</v>
      </c>
      <c r="AW247" s="16" t="s">
        <v>31</v>
      </c>
      <c r="AX247" s="16" t="s">
        <v>69</v>
      </c>
      <c r="AY247" s="209" t="s">
        <v>117</v>
      </c>
    </row>
    <row r="248" s="13" customFormat="1">
      <c r="A248" s="13"/>
      <c r="B248" s="184"/>
      <c r="C248" s="13"/>
      <c r="D248" s="185" t="s">
        <v>128</v>
      </c>
      <c r="E248" s="186" t="s">
        <v>3</v>
      </c>
      <c r="F248" s="187" t="s">
        <v>277</v>
      </c>
      <c r="G248" s="13"/>
      <c r="H248" s="188">
        <v>-178.58500000000001</v>
      </c>
      <c r="I248" s="189"/>
      <c r="J248" s="13"/>
      <c r="K248" s="13"/>
      <c r="L248" s="184"/>
      <c r="M248" s="190"/>
      <c r="N248" s="191"/>
      <c r="O248" s="191"/>
      <c r="P248" s="191"/>
      <c r="Q248" s="191"/>
      <c r="R248" s="191"/>
      <c r="S248" s="191"/>
      <c r="T248" s="19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6" t="s">
        <v>128</v>
      </c>
      <c r="AU248" s="186" t="s">
        <v>79</v>
      </c>
      <c r="AV248" s="13" t="s">
        <v>79</v>
      </c>
      <c r="AW248" s="13" t="s">
        <v>31</v>
      </c>
      <c r="AX248" s="13" t="s">
        <v>69</v>
      </c>
      <c r="AY248" s="186" t="s">
        <v>117</v>
      </c>
    </row>
    <row r="249" s="16" customFormat="1">
      <c r="A249" s="16"/>
      <c r="B249" s="208"/>
      <c r="C249" s="16"/>
      <c r="D249" s="185" t="s">
        <v>128</v>
      </c>
      <c r="E249" s="209" t="s">
        <v>3</v>
      </c>
      <c r="F249" s="210" t="s">
        <v>137</v>
      </c>
      <c r="G249" s="16"/>
      <c r="H249" s="211">
        <v>-178.58500000000001</v>
      </c>
      <c r="I249" s="212"/>
      <c r="J249" s="16"/>
      <c r="K249" s="16"/>
      <c r="L249" s="208"/>
      <c r="M249" s="213"/>
      <c r="N249" s="214"/>
      <c r="O249" s="214"/>
      <c r="P249" s="214"/>
      <c r="Q249" s="214"/>
      <c r="R249" s="214"/>
      <c r="S249" s="214"/>
      <c r="T249" s="215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T249" s="209" t="s">
        <v>128</v>
      </c>
      <c r="AU249" s="209" t="s">
        <v>79</v>
      </c>
      <c r="AV249" s="16" t="s">
        <v>138</v>
      </c>
      <c r="AW249" s="16" t="s">
        <v>31</v>
      </c>
      <c r="AX249" s="16" t="s">
        <v>69</v>
      </c>
      <c r="AY249" s="209" t="s">
        <v>117</v>
      </c>
    </row>
    <row r="250" s="14" customFormat="1">
      <c r="A250" s="14"/>
      <c r="B250" s="193"/>
      <c r="C250" s="14"/>
      <c r="D250" s="185" t="s">
        <v>128</v>
      </c>
      <c r="E250" s="194" t="s">
        <v>3</v>
      </c>
      <c r="F250" s="195" t="s">
        <v>130</v>
      </c>
      <c r="G250" s="14"/>
      <c r="H250" s="196">
        <v>620.29700000000003</v>
      </c>
      <c r="I250" s="197"/>
      <c r="J250" s="14"/>
      <c r="K250" s="14"/>
      <c r="L250" s="193"/>
      <c r="M250" s="198"/>
      <c r="N250" s="199"/>
      <c r="O250" s="199"/>
      <c r="P250" s="199"/>
      <c r="Q250" s="199"/>
      <c r="R250" s="199"/>
      <c r="S250" s="199"/>
      <c r="T250" s="20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194" t="s">
        <v>128</v>
      </c>
      <c r="AU250" s="194" t="s">
        <v>79</v>
      </c>
      <c r="AV250" s="14" t="s">
        <v>124</v>
      </c>
      <c r="AW250" s="14" t="s">
        <v>31</v>
      </c>
      <c r="AX250" s="14" t="s">
        <v>77</v>
      </c>
      <c r="AY250" s="194" t="s">
        <v>117</v>
      </c>
    </row>
    <row r="251" s="2" customFormat="1" ht="37.8" customHeight="1">
      <c r="A251" s="39"/>
      <c r="B251" s="165"/>
      <c r="C251" s="166" t="s">
        <v>278</v>
      </c>
      <c r="D251" s="166" t="s">
        <v>119</v>
      </c>
      <c r="E251" s="167" t="s">
        <v>279</v>
      </c>
      <c r="F251" s="168" t="s">
        <v>280</v>
      </c>
      <c r="G251" s="169" t="s">
        <v>198</v>
      </c>
      <c r="H251" s="170">
        <v>12405.940000000001</v>
      </c>
      <c r="I251" s="171"/>
      <c r="J251" s="172">
        <f>ROUND(I251*H251,2)</f>
        <v>0</v>
      </c>
      <c r="K251" s="168" t="s">
        <v>123</v>
      </c>
      <c r="L251" s="40"/>
      <c r="M251" s="173" t="s">
        <v>3</v>
      </c>
      <c r="N251" s="174" t="s">
        <v>40</v>
      </c>
      <c r="O251" s="73"/>
      <c r="P251" s="175">
        <f>O251*H251</f>
        <v>0</v>
      </c>
      <c r="Q251" s="175">
        <v>0</v>
      </c>
      <c r="R251" s="175">
        <f>Q251*H251</f>
        <v>0</v>
      </c>
      <c r="S251" s="175">
        <v>0</v>
      </c>
      <c r="T251" s="176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177" t="s">
        <v>124</v>
      </c>
      <c r="AT251" s="177" t="s">
        <v>119</v>
      </c>
      <c r="AU251" s="177" t="s">
        <v>79</v>
      </c>
      <c r="AY251" s="20" t="s">
        <v>117</v>
      </c>
      <c r="BE251" s="178">
        <f>IF(N251="základní",J251,0)</f>
        <v>0</v>
      </c>
      <c r="BF251" s="178">
        <f>IF(N251="snížená",J251,0)</f>
        <v>0</v>
      </c>
      <c r="BG251" s="178">
        <f>IF(N251="zákl. přenesená",J251,0)</f>
        <v>0</v>
      </c>
      <c r="BH251" s="178">
        <f>IF(N251="sníž. přenesená",J251,0)</f>
        <v>0</v>
      </c>
      <c r="BI251" s="178">
        <f>IF(N251="nulová",J251,0)</f>
        <v>0</v>
      </c>
      <c r="BJ251" s="20" t="s">
        <v>77</v>
      </c>
      <c r="BK251" s="178">
        <f>ROUND(I251*H251,2)</f>
        <v>0</v>
      </c>
      <c r="BL251" s="20" t="s">
        <v>124</v>
      </c>
      <c r="BM251" s="177" t="s">
        <v>281</v>
      </c>
    </row>
    <row r="252" s="2" customFormat="1">
      <c r="A252" s="39"/>
      <c r="B252" s="40"/>
      <c r="C252" s="39"/>
      <c r="D252" s="179" t="s">
        <v>126</v>
      </c>
      <c r="E252" s="39"/>
      <c r="F252" s="180" t="s">
        <v>282</v>
      </c>
      <c r="G252" s="39"/>
      <c r="H252" s="39"/>
      <c r="I252" s="181"/>
      <c r="J252" s="39"/>
      <c r="K252" s="39"/>
      <c r="L252" s="40"/>
      <c r="M252" s="182"/>
      <c r="N252" s="183"/>
      <c r="O252" s="73"/>
      <c r="P252" s="73"/>
      <c r="Q252" s="73"/>
      <c r="R252" s="73"/>
      <c r="S252" s="73"/>
      <c r="T252" s="74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20" t="s">
        <v>126</v>
      </c>
      <c r="AU252" s="20" t="s">
        <v>79</v>
      </c>
    </row>
    <row r="253" s="15" customFormat="1">
      <c r="A253" s="15"/>
      <c r="B253" s="201"/>
      <c r="C253" s="15"/>
      <c r="D253" s="185" t="s">
        <v>128</v>
      </c>
      <c r="E253" s="202" t="s">
        <v>3</v>
      </c>
      <c r="F253" s="203" t="s">
        <v>276</v>
      </c>
      <c r="G253" s="15"/>
      <c r="H253" s="202" t="s">
        <v>3</v>
      </c>
      <c r="I253" s="204"/>
      <c r="J253" s="15"/>
      <c r="K253" s="15"/>
      <c r="L253" s="201"/>
      <c r="M253" s="205"/>
      <c r="N253" s="206"/>
      <c r="O253" s="206"/>
      <c r="P253" s="206"/>
      <c r="Q253" s="206"/>
      <c r="R253" s="206"/>
      <c r="S253" s="206"/>
      <c r="T253" s="207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02" t="s">
        <v>128</v>
      </c>
      <c r="AU253" s="202" t="s">
        <v>79</v>
      </c>
      <c r="AV253" s="15" t="s">
        <v>77</v>
      </c>
      <c r="AW253" s="15" t="s">
        <v>31</v>
      </c>
      <c r="AX253" s="15" t="s">
        <v>69</v>
      </c>
      <c r="AY253" s="202" t="s">
        <v>117</v>
      </c>
    </row>
    <row r="254" s="15" customFormat="1">
      <c r="A254" s="15"/>
      <c r="B254" s="201"/>
      <c r="C254" s="15"/>
      <c r="D254" s="185" t="s">
        <v>128</v>
      </c>
      <c r="E254" s="202" t="s">
        <v>3</v>
      </c>
      <c r="F254" s="203" t="s">
        <v>201</v>
      </c>
      <c r="G254" s="15"/>
      <c r="H254" s="202" t="s">
        <v>3</v>
      </c>
      <c r="I254" s="204"/>
      <c r="J254" s="15"/>
      <c r="K254" s="15"/>
      <c r="L254" s="201"/>
      <c r="M254" s="205"/>
      <c r="N254" s="206"/>
      <c r="O254" s="206"/>
      <c r="P254" s="206"/>
      <c r="Q254" s="206"/>
      <c r="R254" s="206"/>
      <c r="S254" s="206"/>
      <c r="T254" s="207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02" t="s">
        <v>128</v>
      </c>
      <c r="AU254" s="202" t="s">
        <v>79</v>
      </c>
      <c r="AV254" s="15" t="s">
        <v>77</v>
      </c>
      <c r="AW254" s="15" t="s">
        <v>31</v>
      </c>
      <c r="AX254" s="15" t="s">
        <v>69</v>
      </c>
      <c r="AY254" s="202" t="s">
        <v>117</v>
      </c>
    </row>
    <row r="255" s="13" customFormat="1">
      <c r="A255" s="13"/>
      <c r="B255" s="184"/>
      <c r="C255" s="13"/>
      <c r="D255" s="185" t="s">
        <v>128</v>
      </c>
      <c r="E255" s="186" t="s">
        <v>3</v>
      </c>
      <c r="F255" s="187" t="s">
        <v>202</v>
      </c>
      <c r="G255" s="13"/>
      <c r="H255" s="188">
        <v>260.875</v>
      </c>
      <c r="I255" s="189"/>
      <c r="J255" s="13"/>
      <c r="K255" s="13"/>
      <c r="L255" s="184"/>
      <c r="M255" s="190"/>
      <c r="N255" s="191"/>
      <c r="O255" s="191"/>
      <c r="P255" s="191"/>
      <c r="Q255" s="191"/>
      <c r="R255" s="191"/>
      <c r="S255" s="191"/>
      <c r="T255" s="192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6" t="s">
        <v>128</v>
      </c>
      <c r="AU255" s="186" t="s">
        <v>79</v>
      </c>
      <c r="AV255" s="13" t="s">
        <v>79</v>
      </c>
      <c r="AW255" s="13" t="s">
        <v>31</v>
      </c>
      <c r="AX255" s="13" t="s">
        <v>69</v>
      </c>
      <c r="AY255" s="186" t="s">
        <v>117</v>
      </c>
    </row>
    <row r="256" s="13" customFormat="1">
      <c r="A256" s="13"/>
      <c r="B256" s="184"/>
      <c r="C256" s="13"/>
      <c r="D256" s="185" t="s">
        <v>128</v>
      </c>
      <c r="E256" s="186" t="s">
        <v>3</v>
      </c>
      <c r="F256" s="187" t="s">
        <v>203</v>
      </c>
      <c r="G256" s="13"/>
      <c r="H256" s="188">
        <v>250.50200000000001</v>
      </c>
      <c r="I256" s="189"/>
      <c r="J256" s="13"/>
      <c r="K256" s="13"/>
      <c r="L256" s="184"/>
      <c r="M256" s="190"/>
      <c r="N256" s="191"/>
      <c r="O256" s="191"/>
      <c r="P256" s="191"/>
      <c r="Q256" s="191"/>
      <c r="R256" s="191"/>
      <c r="S256" s="191"/>
      <c r="T256" s="19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6" t="s">
        <v>128</v>
      </c>
      <c r="AU256" s="186" t="s">
        <v>79</v>
      </c>
      <c r="AV256" s="13" t="s">
        <v>79</v>
      </c>
      <c r="AW256" s="13" t="s">
        <v>31</v>
      </c>
      <c r="AX256" s="13" t="s">
        <v>69</v>
      </c>
      <c r="AY256" s="186" t="s">
        <v>117</v>
      </c>
    </row>
    <row r="257" s="13" customFormat="1">
      <c r="A257" s="13"/>
      <c r="B257" s="184"/>
      <c r="C257" s="13"/>
      <c r="D257" s="185" t="s">
        <v>128</v>
      </c>
      <c r="E257" s="186" t="s">
        <v>3</v>
      </c>
      <c r="F257" s="187" t="s">
        <v>204</v>
      </c>
      <c r="G257" s="13"/>
      <c r="H257" s="188">
        <v>30</v>
      </c>
      <c r="I257" s="189"/>
      <c r="J257" s="13"/>
      <c r="K257" s="13"/>
      <c r="L257" s="184"/>
      <c r="M257" s="190"/>
      <c r="N257" s="191"/>
      <c r="O257" s="191"/>
      <c r="P257" s="191"/>
      <c r="Q257" s="191"/>
      <c r="R257" s="191"/>
      <c r="S257" s="191"/>
      <c r="T257" s="19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6" t="s">
        <v>128</v>
      </c>
      <c r="AU257" s="186" t="s">
        <v>79</v>
      </c>
      <c r="AV257" s="13" t="s">
        <v>79</v>
      </c>
      <c r="AW257" s="13" t="s">
        <v>31</v>
      </c>
      <c r="AX257" s="13" t="s">
        <v>69</v>
      </c>
      <c r="AY257" s="186" t="s">
        <v>117</v>
      </c>
    </row>
    <row r="258" s="16" customFormat="1">
      <c r="A258" s="16"/>
      <c r="B258" s="208"/>
      <c r="C258" s="16"/>
      <c r="D258" s="185" t="s">
        <v>128</v>
      </c>
      <c r="E258" s="209" t="s">
        <v>3</v>
      </c>
      <c r="F258" s="210" t="s">
        <v>137</v>
      </c>
      <c r="G258" s="16"/>
      <c r="H258" s="211">
        <v>541.37699999999995</v>
      </c>
      <c r="I258" s="212"/>
      <c r="J258" s="16"/>
      <c r="K258" s="16"/>
      <c r="L258" s="208"/>
      <c r="M258" s="213"/>
      <c r="N258" s="214"/>
      <c r="O258" s="214"/>
      <c r="P258" s="214"/>
      <c r="Q258" s="214"/>
      <c r="R258" s="214"/>
      <c r="S258" s="214"/>
      <c r="T258" s="215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T258" s="209" t="s">
        <v>128</v>
      </c>
      <c r="AU258" s="209" t="s">
        <v>79</v>
      </c>
      <c r="AV258" s="16" t="s">
        <v>138</v>
      </c>
      <c r="AW258" s="16" t="s">
        <v>31</v>
      </c>
      <c r="AX258" s="16" t="s">
        <v>69</v>
      </c>
      <c r="AY258" s="209" t="s">
        <v>117</v>
      </c>
    </row>
    <row r="259" s="13" customFormat="1">
      <c r="A259" s="13"/>
      <c r="B259" s="184"/>
      <c r="C259" s="13"/>
      <c r="D259" s="185" t="s">
        <v>128</v>
      </c>
      <c r="E259" s="186" t="s">
        <v>3</v>
      </c>
      <c r="F259" s="187" t="s">
        <v>205</v>
      </c>
      <c r="G259" s="13"/>
      <c r="H259" s="188">
        <v>146.10900000000001</v>
      </c>
      <c r="I259" s="189"/>
      <c r="J259" s="13"/>
      <c r="K259" s="13"/>
      <c r="L259" s="184"/>
      <c r="M259" s="190"/>
      <c r="N259" s="191"/>
      <c r="O259" s="191"/>
      <c r="P259" s="191"/>
      <c r="Q259" s="191"/>
      <c r="R259" s="191"/>
      <c r="S259" s="191"/>
      <c r="T259" s="192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86" t="s">
        <v>128</v>
      </c>
      <c r="AU259" s="186" t="s">
        <v>79</v>
      </c>
      <c r="AV259" s="13" t="s">
        <v>79</v>
      </c>
      <c r="AW259" s="13" t="s">
        <v>31</v>
      </c>
      <c r="AX259" s="13" t="s">
        <v>69</v>
      </c>
      <c r="AY259" s="186" t="s">
        <v>117</v>
      </c>
    </row>
    <row r="260" s="13" customFormat="1">
      <c r="A260" s="13"/>
      <c r="B260" s="184"/>
      <c r="C260" s="13"/>
      <c r="D260" s="185" t="s">
        <v>128</v>
      </c>
      <c r="E260" s="186" t="s">
        <v>3</v>
      </c>
      <c r="F260" s="187" t="s">
        <v>206</v>
      </c>
      <c r="G260" s="13"/>
      <c r="H260" s="188">
        <v>10</v>
      </c>
      <c r="I260" s="189"/>
      <c r="J260" s="13"/>
      <c r="K260" s="13"/>
      <c r="L260" s="184"/>
      <c r="M260" s="190"/>
      <c r="N260" s="191"/>
      <c r="O260" s="191"/>
      <c r="P260" s="191"/>
      <c r="Q260" s="191"/>
      <c r="R260" s="191"/>
      <c r="S260" s="191"/>
      <c r="T260" s="19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6" t="s">
        <v>128</v>
      </c>
      <c r="AU260" s="186" t="s">
        <v>79</v>
      </c>
      <c r="AV260" s="13" t="s">
        <v>79</v>
      </c>
      <c r="AW260" s="13" t="s">
        <v>31</v>
      </c>
      <c r="AX260" s="13" t="s">
        <v>69</v>
      </c>
      <c r="AY260" s="186" t="s">
        <v>117</v>
      </c>
    </row>
    <row r="261" s="16" customFormat="1">
      <c r="A261" s="16"/>
      <c r="B261" s="208"/>
      <c r="C261" s="16"/>
      <c r="D261" s="185" t="s">
        <v>128</v>
      </c>
      <c r="E261" s="209" t="s">
        <v>3</v>
      </c>
      <c r="F261" s="210" t="s">
        <v>137</v>
      </c>
      <c r="G261" s="16"/>
      <c r="H261" s="211">
        <v>156.10900000000001</v>
      </c>
      <c r="I261" s="212"/>
      <c r="J261" s="16"/>
      <c r="K261" s="16"/>
      <c r="L261" s="208"/>
      <c r="M261" s="213"/>
      <c r="N261" s="214"/>
      <c r="O261" s="214"/>
      <c r="P261" s="214"/>
      <c r="Q261" s="214"/>
      <c r="R261" s="214"/>
      <c r="S261" s="214"/>
      <c r="T261" s="215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T261" s="209" t="s">
        <v>128</v>
      </c>
      <c r="AU261" s="209" t="s">
        <v>79</v>
      </c>
      <c r="AV261" s="16" t="s">
        <v>138</v>
      </c>
      <c r="AW261" s="16" t="s">
        <v>31</v>
      </c>
      <c r="AX261" s="16" t="s">
        <v>69</v>
      </c>
      <c r="AY261" s="209" t="s">
        <v>117</v>
      </c>
    </row>
    <row r="262" s="13" customFormat="1">
      <c r="A262" s="13"/>
      <c r="B262" s="184"/>
      <c r="C262" s="13"/>
      <c r="D262" s="185" t="s">
        <v>128</v>
      </c>
      <c r="E262" s="186" t="s">
        <v>3</v>
      </c>
      <c r="F262" s="187" t="s">
        <v>207</v>
      </c>
      <c r="G262" s="13"/>
      <c r="H262" s="188">
        <v>151.84800000000001</v>
      </c>
      <c r="I262" s="189"/>
      <c r="J262" s="13"/>
      <c r="K262" s="13"/>
      <c r="L262" s="184"/>
      <c r="M262" s="190"/>
      <c r="N262" s="191"/>
      <c r="O262" s="191"/>
      <c r="P262" s="191"/>
      <c r="Q262" s="191"/>
      <c r="R262" s="191"/>
      <c r="S262" s="191"/>
      <c r="T262" s="19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86" t="s">
        <v>128</v>
      </c>
      <c r="AU262" s="186" t="s">
        <v>79</v>
      </c>
      <c r="AV262" s="13" t="s">
        <v>79</v>
      </c>
      <c r="AW262" s="13" t="s">
        <v>31</v>
      </c>
      <c r="AX262" s="13" t="s">
        <v>69</v>
      </c>
      <c r="AY262" s="186" t="s">
        <v>117</v>
      </c>
    </row>
    <row r="263" s="13" customFormat="1">
      <c r="A263" s="13"/>
      <c r="B263" s="184"/>
      <c r="C263" s="13"/>
      <c r="D263" s="185" t="s">
        <v>128</v>
      </c>
      <c r="E263" s="186" t="s">
        <v>3</v>
      </c>
      <c r="F263" s="187" t="s">
        <v>206</v>
      </c>
      <c r="G263" s="13"/>
      <c r="H263" s="188">
        <v>10</v>
      </c>
      <c r="I263" s="189"/>
      <c r="J263" s="13"/>
      <c r="K263" s="13"/>
      <c r="L263" s="184"/>
      <c r="M263" s="190"/>
      <c r="N263" s="191"/>
      <c r="O263" s="191"/>
      <c r="P263" s="191"/>
      <c r="Q263" s="191"/>
      <c r="R263" s="191"/>
      <c r="S263" s="191"/>
      <c r="T263" s="19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86" t="s">
        <v>128</v>
      </c>
      <c r="AU263" s="186" t="s">
        <v>79</v>
      </c>
      <c r="AV263" s="13" t="s">
        <v>79</v>
      </c>
      <c r="AW263" s="13" t="s">
        <v>31</v>
      </c>
      <c r="AX263" s="13" t="s">
        <v>69</v>
      </c>
      <c r="AY263" s="186" t="s">
        <v>117</v>
      </c>
    </row>
    <row r="264" s="16" customFormat="1">
      <c r="A264" s="16"/>
      <c r="B264" s="208"/>
      <c r="C264" s="16"/>
      <c r="D264" s="185" t="s">
        <v>128</v>
      </c>
      <c r="E264" s="209" t="s">
        <v>3</v>
      </c>
      <c r="F264" s="210" t="s">
        <v>137</v>
      </c>
      <c r="G264" s="16"/>
      <c r="H264" s="211">
        <v>161.84800000000001</v>
      </c>
      <c r="I264" s="212"/>
      <c r="J264" s="16"/>
      <c r="K264" s="16"/>
      <c r="L264" s="208"/>
      <c r="M264" s="213"/>
      <c r="N264" s="214"/>
      <c r="O264" s="214"/>
      <c r="P264" s="214"/>
      <c r="Q264" s="214"/>
      <c r="R264" s="214"/>
      <c r="S264" s="214"/>
      <c r="T264" s="215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T264" s="209" t="s">
        <v>128</v>
      </c>
      <c r="AU264" s="209" t="s">
        <v>79</v>
      </c>
      <c r="AV264" s="16" t="s">
        <v>138</v>
      </c>
      <c r="AW264" s="16" t="s">
        <v>31</v>
      </c>
      <c r="AX264" s="16" t="s">
        <v>69</v>
      </c>
      <c r="AY264" s="209" t="s">
        <v>117</v>
      </c>
    </row>
    <row r="265" s="13" customFormat="1">
      <c r="A265" s="13"/>
      <c r="B265" s="184"/>
      <c r="C265" s="13"/>
      <c r="D265" s="185" t="s">
        <v>128</v>
      </c>
      <c r="E265" s="186" t="s">
        <v>3</v>
      </c>
      <c r="F265" s="187" t="s">
        <v>208</v>
      </c>
      <c r="G265" s="13"/>
      <c r="H265" s="188">
        <v>37.799999999999997</v>
      </c>
      <c r="I265" s="189"/>
      <c r="J265" s="13"/>
      <c r="K265" s="13"/>
      <c r="L265" s="184"/>
      <c r="M265" s="190"/>
      <c r="N265" s="191"/>
      <c r="O265" s="191"/>
      <c r="P265" s="191"/>
      <c r="Q265" s="191"/>
      <c r="R265" s="191"/>
      <c r="S265" s="191"/>
      <c r="T265" s="19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6" t="s">
        <v>128</v>
      </c>
      <c r="AU265" s="186" t="s">
        <v>79</v>
      </c>
      <c r="AV265" s="13" t="s">
        <v>79</v>
      </c>
      <c r="AW265" s="13" t="s">
        <v>31</v>
      </c>
      <c r="AX265" s="13" t="s">
        <v>69</v>
      </c>
      <c r="AY265" s="186" t="s">
        <v>117</v>
      </c>
    </row>
    <row r="266" s="16" customFormat="1">
      <c r="A266" s="16"/>
      <c r="B266" s="208"/>
      <c r="C266" s="16"/>
      <c r="D266" s="185" t="s">
        <v>128</v>
      </c>
      <c r="E266" s="209" t="s">
        <v>3</v>
      </c>
      <c r="F266" s="210" t="s">
        <v>137</v>
      </c>
      <c r="G266" s="16"/>
      <c r="H266" s="211">
        <v>37.799999999999997</v>
      </c>
      <c r="I266" s="212"/>
      <c r="J266" s="16"/>
      <c r="K266" s="16"/>
      <c r="L266" s="208"/>
      <c r="M266" s="213"/>
      <c r="N266" s="214"/>
      <c r="O266" s="214"/>
      <c r="P266" s="214"/>
      <c r="Q266" s="214"/>
      <c r="R266" s="214"/>
      <c r="S266" s="214"/>
      <c r="T266" s="215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T266" s="209" t="s">
        <v>128</v>
      </c>
      <c r="AU266" s="209" t="s">
        <v>79</v>
      </c>
      <c r="AV266" s="16" t="s">
        <v>138</v>
      </c>
      <c r="AW266" s="16" t="s">
        <v>31</v>
      </c>
      <c r="AX266" s="16" t="s">
        <v>69</v>
      </c>
      <c r="AY266" s="209" t="s">
        <v>117</v>
      </c>
    </row>
    <row r="267" s="15" customFormat="1">
      <c r="A267" s="15"/>
      <c r="B267" s="201"/>
      <c r="C267" s="15"/>
      <c r="D267" s="185" t="s">
        <v>128</v>
      </c>
      <c r="E267" s="202" t="s">
        <v>3</v>
      </c>
      <c r="F267" s="203" t="s">
        <v>209</v>
      </c>
      <c r="G267" s="15"/>
      <c r="H267" s="202" t="s">
        <v>3</v>
      </c>
      <c r="I267" s="204"/>
      <c r="J267" s="15"/>
      <c r="K267" s="15"/>
      <c r="L267" s="201"/>
      <c r="M267" s="205"/>
      <c r="N267" s="206"/>
      <c r="O267" s="206"/>
      <c r="P267" s="206"/>
      <c r="Q267" s="206"/>
      <c r="R267" s="206"/>
      <c r="S267" s="206"/>
      <c r="T267" s="20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02" t="s">
        <v>128</v>
      </c>
      <c r="AU267" s="202" t="s">
        <v>79</v>
      </c>
      <c r="AV267" s="15" t="s">
        <v>77</v>
      </c>
      <c r="AW267" s="15" t="s">
        <v>31</v>
      </c>
      <c r="AX267" s="15" t="s">
        <v>69</v>
      </c>
      <c r="AY267" s="202" t="s">
        <v>117</v>
      </c>
    </row>
    <row r="268" s="13" customFormat="1">
      <c r="A268" s="13"/>
      <c r="B268" s="184"/>
      <c r="C268" s="13"/>
      <c r="D268" s="185" t="s">
        <v>128</v>
      </c>
      <c r="E268" s="186" t="s">
        <v>3</v>
      </c>
      <c r="F268" s="187" t="s">
        <v>210</v>
      </c>
      <c r="G268" s="13"/>
      <c r="H268" s="188">
        <v>-38.863999999999997</v>
      </c>
      <c r="I268" s="189"/>
      <c r="J268" s="13"/>
      <c r="K268" s="13"/>
      <c r="L268" s="184"/>
      <c r="M268" s="190"/>
      <c r="N268" s="191"/>
      <c r="O268" s="191"/>
      <c r="P268" s="191"/>
      <c r="Q268" s="191"/>
      <c r="R268" s="191"/>
      <c r="S268" s="191"/>
      <c r="T268" s="19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6" t="s">
        <v>128</v>
      </c>
      <c r="AU268" s="186" t="s">
        <v>79</v>
      </c>
      <c r="AV268" s="13" t="s">
        <v>79</v>
      </c>
      <c r="AW268" s="13" t="s">
        <v>31</v>
      </c>
      <c r="AX268" s="13" t="s">
        <v>69</v>
      </c>
      <c r="AY268" s="186" t="s">
        <v>117</v>
      </c>
    </row>
    <row r="269" s="13" customFormat="1">
      <c r="A269" s="13"/>
      <c r="B269" s="184"/>
      <c r="C269" s="13"/>
      <c r="D269" s="185" t="s">
        <v>128</v>
      </c>
      <c r="E269" s="186" t="s">
        <v>3</v>
      </c>
      <c r="F269" s="187" t="s">
        <v>211</v>
      </c>
      <c r="G269" s="13"/>
      <c r="H269" s="188">
        <v>-33.456000000000003</v>
      </c>
      <c r="I269" s="189"/>
      <c r="J269" s="13"/>
      <c r="K269" s="13"/>
      <c r="L269" s="184"/>
      <c r="M269" s="190"/>
      <c r="N269" s="191"/>
      <c r="O269" s="191"/>
      <c r="P269" s="191"/>
      <c r="Q269" s="191"/>
      <c r="R269" s="191"/>
      <c r="S269" s="191"/>
      <c r="T269" s="19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86" t="s">
        <v>128</v>
      </c>
      <c r="AU269" s="186" t="s">
        <v>79</v>
      </c>
      <c r="AV269" s="13" t="s">
        <v>79</v>
      </c>
      <c r="AW269" s="13" t="s">
        <v>31</v>
      </c>
      <c r="AX269" s="13" t="s">
        <v>69</v>
      </c>
      <c r="AY269" s="186" t="s">
        <v>117</v>
      </c>
    </row>
    <row r="270" s="13" customFormat="1">
      <c r="A270" s="13"/>
      <c r="B270" s="184"/>
      <c r="C270" s="13"/>
      <c r="D270" s="185" t="s">
        <v>128</v>
      </c>
      <c r="E270" s="186" t="s">
        <v>3</v>
      </c>
      <c r="F270" s="187" t="s">
        <v>212</v>
      </c>
      <c r="G270" s="13"/>
      <c r="H270" s="188">
        <v>-4.7999999999999998</v>
      </c>
      <c r="I270" s="189"/>
      <c r="J270" s="13"/>
      <c r="K270" s="13"/>
      <c r="L270" s="184"/>
      <c r="M270" s="190"/>
      <c r="N270" s="191"/>
      <c r="O270" s="191"/>
      <c r="P270" s="191"/>
      <c r="Q270" s="191"/>
      <c r="R270" s="191"/>
      <c r="S270" s="191"/>
      <c r="T270" s="19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86" t="s">
        <v>128</v>
      </c>
      <c r="AU270" s="186" t="s">
        <v>79</v>
      </c>
      <c r="AV270" s="13" t="s">
        <v>79</v>
      </c>
      <c r="AW270" s="13" t="s">
        <v>31</v>
      </c>
      <c r="AX270" s="13" t="s">
        <v>69</v>
      </c>
      <c r="AY270" s="186" t="s">
        <v>117</v>
      </c>
    </row>
    <row r="271" s="13" customFormat="1">
      <c r="A271" s="13"/>
      <c r="B271" s="184"/>
      <c r="C271" s="13"/>
      <c r="D271" s="185" t="s">
        <v>128</v>
      </c>
      <c r="E271" s="186" t="s">
        <v>3</v>
      </c>
      <c r="F271" s="187" t="s">
        <v>213</v>
      </c>
      <c r="G271" s="13"/>
      <c r="H271" s="188">
        <v>-1.9199999999999999</v>
      </c>
      <c r="I271" s="189"/>
      <c r="J271" s="13"/>
      <c r="K271" s="13"/>
      <c r="L271" s="184"/>
      <c r="M271" s="190"/>
      <c r="N271" s="191"/>
      <c r="O271" s="191"/>
      <c r="P271" s="191"/>
      <c r="Q271" s="191"/>
      <c r="R271" s="191"/>
      <c r="S271" s="191"/>
      <c r="T271" s="19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6" t="s">
        <v>128</v>
      </c>
      <c r="AU271" s="186" t="s">
        <v>79</v>
      </c>
      <c r="AV271" s="13" t="s">
        <v>79</v>
      </c>
      <c r="AW271" s="13" t="s">
        <v>31</v>
      </c>
      <c r="AX271" s="13" t="s">
        <v>69</v>
      </c>
      <c r="AY271" s="186" t="s">
        <v>117</v>
      </c>
    </row>
    <row r="272" s="13" customFormat="1">
      <c r="A272" s="13"/>
      <c r="B272" s="184"/>
      <c r="C272" s="13"/>
      <c r="D272" s="185" t="s">
        <v>128</v>
      </c>
      <c r="E272" s="186" t="s">
        <v>3</v>
      </c>
      <c r="F272" s="187" t="s">
        <v>214</v>
      </c>
      <c r="G272" s="13"/>
      <c r="H272" s="188">
        <v>-1.512</v>
      </c>
      <c r="I272" s="189"/>
      <c r="J272" s="13"/>
      <c r="K272" s="13"/>
      <c r="L272" s="184"/>
      <c r="M272" s="190"/>
      <c r="N272" s="191"/>
      <c r="O272" s="191"/>
      <c r="P272" s="191"/>
      <c r="Q272" s="191"/>
      <c r="R272" s="191"/>
      <c r="S272" s="191"/>
      <c r="T272" s="19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86" t="s">
        <v>128</v>
      </c>
      <c r="AU272" s="186" t="s">
        <v>79</v>
      </c>
      <c r="AV272" s="13" t="s">
        <v>79</v>
      </c>
      <c r="AW272" s="13" t="s">
        <v>31</v>
      </c>
      <c r="AX272" s="13" t="s">
        <v>69</v>
      </c>
      <c r="AY272" s="186" t="s">
        <v>117</v>
      </c>
    </row>
    <row r="273" s="13" customFormat="1">
      <c r="A273" s="13"/>
      <c r="B273" s="184"/>
      <c r="C273" s="13"/>
      <c r="D273" s="185" t="s">
        <v>128</v>
      </c>
      <c r="E273" s="186" t="s">
        <v>3</v>
      </c>
      <c r="F273" s="187" t="s">
        <v>215</v>
      </c>
      <c r="G273" s="13"/>
      <c r="H273" s="188">
        <v>-16.100000000000001</v>
      </c>
      <c r="I273" s="189"/>
      <c r="J273" s="13"/>
      <c r="K273" s="13"/>
      <c r="L273" s="184"/>
      <c r="M273" s="190"/>
      <c r="N273" s="191"/>
      <c r="O273" s="191"/>
      <c r="P273" s="191"/>
      <c r="Q273" s="191"/>
      <c r="R273" s="191"/>
      <c r="S273" s="191"/>
      <c r="T273" s="19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6" t="s">
        <v>128</v>
      </c>
      <c r="AU273" s="186" t="s">
        <v>79</v>
      </c>
      <c r="AV273" s="13" t="s">
        <v>79</v>
      </c>
      <c r="AW273" s="13" t="s">
        <v>31</v>
      </c>
      <c r="AX273" s="13" t="s">
        <v>69</v>
      </c>
      <c r="AY273" s="186" t="s">
        <v>117</v>
      </c>
    </row>
    <row r="274" s="13" customFormat="1">
      <c r="A274" s="13"/>
      <c r="B274" s="184"/>
      <c r="C274" s="13"/>
      <c r="D274" s="185" t="s">
        <v>128</v>
      </c>
      <c r="E274" s="186" t="s">
        <v>3</v>
      </c>
      <c r="F274" s="187" t="s">
        <v>216</v>
      </c>
      <c r="G274" s="13"/>
      <c r="H274" s="188">
        <v>-1.6000000000000001</v>
      </c>
      <c r="I274" s="189"/>
      <c r="J274" s="13"/>
      <c r="K274" s="13"/>
      <c r="L274" s="184"/>
      <c r="M274" s="190"/>
      <c r="N274" s="191"/>
      <c r="O274" s="191"/>
      <c r="P274" s="191"/>
      <c r="Q274" s="191"/>
      <c r="R274" s="191"/>
      <c r="S274" s="191"/>
      <c r="T274" s="19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6" t="s">
        <v>128</v>
      </c>
      <c r="AU274" s="186" t="s">
        <v>79</v>
      </c>
      <c r="AV274" s="13" t="s">
        <v>79</v>
      </c>
      <c r="AW274" s="13" t="s">
        <v>31</v>
      </c>
      <c r="AX274" s="13" t="s">
        <v>69</v>
      </c>
      <c r="AY274" s="186" t="s">
        <v>117</v>
      </c>
    </row>
    <row r="275" s="16" customFormat="1">
      <c r="A275" s="16"/>
      <c r="B275" s="208"/>
      <c r="C275" s="16"/>
      <c r="D275" s="185" t="s">
        <v>128</v>
      </c>
      <c r="E275" s="209" t="s">
        <v>3</v>
      </c>
      <c r="F275" s="210" t="s">
        <v>137</v>
      </c>
      <c r="G275" s="16"/>
      <c r="H275" s="211">
        <v>-98.251999999999981</v>
      </c>
      <c r="I275" s="212"/>
      <c r="J275" s="16"/>
      <c r="K275" s="16"/>
      <c r="L275" s="208"/>
      <c r="M275" s="213"/>
      <c r="N275" s="214"/>
      <c r="O275" s="214"/>
      <c r="P275" s="214"/>
      <c r="Q275" s="214"/>
      <c r="R275" s="214"/>
      <c r="S275" s="214"/>
      <c r="T275" s="215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T275" s="209" t="s">
        <v>128</v>
      </c>
      <c r="AU275" s="209" t="s">
        <v>79</v>
      </c>
      <c r="AV275" s="16" t="s">
        <v>138</v>
      </c>
      <c r="AW275" s="16" t="s">
        <v>31</v>
      </c>
      <c r="AX275" s="16" t="s">
        <v>69</v>
      </c>
      <c r="AY275" s="209" t="s">
        <v>117</v>
      </c>
    </row>
    <row r="276" s="13" customFormat="1">
      <c r="A276" s="13"/>
      <c r="B276" s="184"/>
      <c r="C276" s="13"/>
      <c r="D276" s="185" t="s">
        <v>128</v>
      </c>
      <c r="E276" s="186" t="s">
        <v>3</v>
      </c>
      <c r="F276" s="187" t="s">
        <v>277</v>
      </c>
      <c r="G276" s="13"/>
      <c r="H276" s="188">
        <v>-178.58500000000001</v>
      </c>
      <c r="I276" s="189"/>
      <c r="J276" s="13"/>
      <c r="K276" s="13"/>
      <c r="L276" s="184"/>
      <c r="M276" s="190"/>
      <c r="N276" s="191"/>
      <c r="O276" s="191"/>
      <c r="P276" s="191"/>
      <c r="Q276" s="191"/>
      <c r="R276" s="191"/>
      <c r="S276" s="191"/>
      <c r="T276" s="19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86" t="s">
        <v>128</v>
      </c>
      <c r="AU276" s="186" t="s">
        <v>79</v>
      </c>
      <c r="AV276" s="13" t="s">
        <v>79</v>
      </c>
      <c r="AW276" s="13" t="s">
        <v>31</v>
      </c>
      <c r="AX276" s="13" t="s">
        <v>69</v>
      </c>
      <c r="AY276" s="186" t="s">
        <v>117</v>
      </c>
    </row>
    <row r="277" s="16" customFormat="1">
      <c r="A277" s="16"/>
      <c r="B277" s="208"/>
      <c r="C277" s="16"/>
      <c r="D277" s="185" t="s">
        <v>128</v>
      </c>
      <c r="E277" s="209" t="s">
        <v>3</v>
      </c>
      <c r="F277" s="210" t="s">
        <v>137</v>
      </c>
      <c r="G277" s="16"/>
      <c r="H277" s="211">
        <v>-178.58500000000001</v>
      </c>
      <c r="I277" s="212"/>
      <c r="J277" s="16"/>
      <c r="K277" s="16"/>
      <c r="L277" s="208"/>
      <c r="M277" s="213"/>
      <c r="N277" s="214"/>
      <c r="O277" s="214"/>
      <c r="P277" s="214"/>
      <c r="Q277" s="214"/>
      <c r="R277" s="214"/>
      <c r="S277" s="214"/>
      <c r="T277" s="215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09" t="s">
        <v>128</v>
      </c>
      <c r="AU277" s="209" t="s">
        <v>79</v>
      </c>
      <c r="AV277" s="16" t="s">
        <v>138</v>
      </c>
      <c r="AW277" s="16" t="s">
        <v>31</v>
      </c>
      <c r="AX277" s="16" t="s">
        <v>69</v>
      </c>
      <c r="AY277" s="209" t="s">
        <v>117</v>
      </c>
    </row>
    <row r="278" s="14" customFormat="1">
      <c r="A278" s="14"/>
      <c r="B278" s="193"/>
      <c r="C278" s="14"/>
      <c r="D278" s="185" t="s">
        <v>128</v>
      </c>
      <c r="E278" s="194" t="s">
        <v>3</v>
      </c>
      <c r="F278" s="195" t="s">
        <v>130</v>
      </c>
      <c r="G278" s="14"/>
      <c r="H278" s="196">
        <v>620.29700000000003</v>
      </c>
      <c r="I278" s="197"/>
      <c r="J278" s="14"/>
      <c r="K278" s="14"/>
      <c r="L278" s="193"/>
      <c r="M278" s="198"/>
      <c r="N278" s="199"/>
      <c r="O278" s="199"/>
      <c r="P278" s="199"/>
      <c r="Q278" s="199"/>
      <c r="R278" s="199"/>
      <c r="S278" s="199"/>
      <c r="T278" s="20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194" t="s">
        <v>128</v>
      </c>
      <c r="AU278" s="194" t="s">
        <v>79</v>
      </c>
      <c r="AV278" s="14" t="s">
        <v>124</v>
      </c>
      <c r="AW278" s="14" t="s">
        <v>31</v>
      </c>
      <c r="AX278" s="14" t="s">
        <v>77</v>
      </c>
      <c r="AY278" s="194" t="s">
        <v>117</v>
      </c>
    </row>
    <row r="279" s="13" customFormat="1">
      <c r="A279" s="13"/>
      <c r="B279" s="184"/>
      <c r="C279" s="13"/>
      <c r="D279" s="185" t="s">
        <v>128</v>
      </c>
      <c r="E279" s="13"/>
      <c r="F279" s="187" t="s">
        <v>283</v>
      </c>
      <c r="G279" s="13"/>
      <c r="H279" s="188">
        <v>12405.940000000001</v>
      </c>
      <c r="I279" s="189"/>
      <c r="J279" s="13"/>
      <c r="K279" s="13"/>
      <c r="L279" s="184"/>
      <c r="M279" s="190"/>
      <c r="N279" s="191"/>
      <c r="O279" s="191"/>
      <c r="P279" s="191"/>
      <c r="Q279" s="191"/>
      <c r="R279" s="191"/>
      <c r="S279" s="191"/>
      <c r="T279" s="19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6" t="s">
        <v>128</v>
      </c>
      <c r="AU279" s="186" t="s">
        <v>79</v>
      </c>
      <c r="AV279" s="13" t="s">
        <v>79</v>
      </c>
      <c r="AW279" s="13" t="s">
        <v>4</v>
      </c>
      <c r="AX279" s="13" t="s">
        <v>77</v>
      </c>
      <c r="AY279" s="186" t="s">
        <v>117</v>
      </c>
    </row>
    <row r="280" s="2" customFormat="1" ht="24.15" customHeight="1">
      <c r="A280" s="39"/>
      <c r="B280" s="165"/>
      <c r="C280" s="166" t="s">
        <v>8</v>
      </c>
      <c r="D280" s="166" t="s">
        <v>119</v>
      </c>
      <c r="E280" s="167" t="s">
        <v>284</v>
      </c>
      <c r="F280" s="168" t="s">
        <v>285</v>
      </c>
      <c r="G280" s="169" t="s">
        <v>198</v>
      </c>
      <c r="H280" s="170">
        <v>22.263999999999999</v>
      </c>
      <c r="I280" s="171"/>
      <c r="J280" s="172">
        <f>ROUND(I280*H280,2)</f>
        <v>0</v>
      </c>
      <c r="K280" s="168" t="s">
        <v>123</v>
      </c>
      <c r="L280" s="40"/>
      <c r="M280" s="173" t="s">
        <v>3</v>
      </c>
      <c r="N280" s="174" t="s">
        <v>40</v>
      </c>
      <c r="O280" s="73"/>
      <c r="P280" s="175">
        <f>O280*H280</f>
        <v>0</v>
      </c>
      <c r="Q280" s="175">
        <v>0</v>
      </c>
      <c r="R280" s="175">
        <f>Q280*H280</f>
        <v>0</v>
      </c>
      <c r="S280" s="175">
        <v>0</v>
      </c>
      <c r="T280" s="176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177" t="s">
        <v>124</v>
      </c>
      <c r="AT280" s="177" t="s">
        <v>119</v>
      </c>
      <c r="AU280" s="177" t="s">
        <v>79</v>
      </c>
      <c r="AY280" s="20" t="s">
        <v>117</v>
      </c>
      <c r="BE280" s="178">
        <f>IF(N280="základní",J280,0)</f>
        <v>0</v>
      </c>
      <c r="BF280" s="178">
        <f>IF(N280="snížená",J280,0)</f>
        <v>0</v>
      </c>
      <c r="BG280" s="178">
        <f>IF(N280="zákl. přenesená",J280,0)</f>
        <v>0</v>
      </c>
      <c r="BH280" s="178">
        <f>IF(N280="sníž. přenesená",J280,0)</f>
        <v>0</v>
      </c>
      <c r="BI280" s="178">
        <f>IF(N280="nulová",J280,0)</f>
        <v>0</v>
      </c>
      <c r="BJ280" s="20" t="s">
        <v>77</v>
      </c>
      <c r="BK280" s="178">
        <f>ROUND(I280*H280,2)</f>
        <v>0</v>
      </c>
      <c r="BL280" s="20" t="s">
        <v>124</v>
      </c>
      <c r="BM280" s="177" t="s">
        <v>286</v>
      </c>
    </row>
    <row r="281" s="2" customFormat="1">
      <c r="A281" s="39"/>
      <c r="B281" s="40"/>
      <c r="C281" s="39"/>
      <c r="D281" s="179" t="s">
        <v>126</v>
      </c>
      <c r="E281" s="39"/>
      <c r="F281" s="180" t="s">
        <v>287</v>
      </c>
      <c r="G281" s="39"/>
      <c r="H281" s="39"/>
      <c r="I281" s="181"/>
      <c r="J281" s="39"/>
      <c r="K281" s="39"/>
      <c r="L281" s="40"/>
      <c r="M281" s="182"/>
      <c r="N281" s="183"/>
      <c r="O281" s="73"/>
      <c r="P281" s="73"/>
      <c r="Q281" s="73"/>
      <c r="R281" s="73"/>
      <c r="S281" s="73"/>
      <c r="T281" s="74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20" t="s">
        <v>126</v>
      </c>
      <c r="AU281" s="20" t="s">
        <v>79</v>
      </c>
    </row>
    <row r="282" s="15" customFormat="1">
      <c r="A282" s="15"/>
      <c r="B282" s="201"/>
      <c r="C282" s="15"/>
      <c r="D282" s="185" t="s">
        <v>128</v>
      </c>
      <c r="E282" s="202" t="s">
        <v>3</v>
      </c>
      <c r="F282" s="203" t="s">
        <v>256</v>
      </c>
      <c r="G282" s="15"/>
      <c r="H282" s="202" t="s">
        <v>3</v>
      </c>
      <c r="I282" s="204"/>
      <c r="J282" s="15"/>
      <c r="K282" s="15"/>
      <c r="L282" s="201"/>
      <c r="M282" s="205"/>
      <c r="N282" s="206"/>
      <c r="O282" s="206"/>
      <c r="P282" s="206"/>
      <c r="Q282" s="206"/>
      <c r="R282" s="206"/>
      <c r="S282" s="206"/>
      <c r="T282" s="207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02" t="s">
        <v>128</v>
      </c>
      <c r="AU282" s="202" t="s">
        <v>79</v>
      </c>
      <c r="AV282" s="15" t="s">
        <v>77</v>
      </c>
      <c r="AW282" s="15" t="s">
        <v>31</v>
      </c>
      <c r="AX282" s="15" t="s">
        <v>69</v>
      </c>
      <c r="AY282" s="202" t="s">
        <v>117</v>
      </c>
    </row>
    <row r="283" s="15" customFormat="1">
      <c r="A283" s="15"/>
      <c r="B283" s="201"/>
      <c r="C283" s="15"/>
      <c r="D283" s="185" t="s">
        <v>128</v>
      </c>
      <c r="E283" s="202" t="s">
        <v>3</v>
      </c>
      <c r="F283" s="203" t="s">
        <v>257</v>
      </c>
      <c r="G283" s="15"/>
      <c r="H283" s="202" t="s">
        <v>3</v>
      </c>
      <c r="I283" s="204"/>
      <c r="J283" s="15"/>
      <c r="K283" s="15"/>
      <c r="L283" s="201"/>
      <c r="M283" s="205"/>
      <c r="N283" s="206"/>
      <c r="O283" s="206"/>
      <c r="P283" s="206"/>
      <c r="Q283" s="206"/>
      <c r="R283" s="206"/>
      <c r="S283" s="206"/>
      <c r="T283" s="207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02" t="s">
        <v>128</v>
      </c>
      <c r="AU283" s="202" t="s">
        <v>79</v>
      </c>
      <c r="AV283" s="15" t="s">
        <v>77</v>
      </c>
      <c r="AW283" s="15" t="s">
        <v>31</v>
      </c>
      <c r="AX283" s="15" t="s">
        <v>69</v>
      </c>
      <c r="AY283" s="202" t="s">
        <v>117</v>
      </c>
    </row>
    <row r="284" s="13" customFormat="1">
      <c r="A284" s="13"/>
      <c r="B284" s="184"/>
      <c r="C284" s="13"/>
      <c r="D284" s="185" t="s">
        <v>128</v>
      </c>
      <c r="E284" s="186" t="s">
        <v>3</v>
      </c>
      <c r="F284" s="187" t="s">
        <v>258</v>
      </c>
      <c r="G284" s="13"/>
      <c r="H284" s="188">
        <v>4.0430000000000001</v>
      </c>
      <c r="I284" s="189"/>
      <c r="J284" s="13"/>
      <c r="K284" s="13"/>
      <c r="L284" s="184"/>
      <c r="M284" s="190"/>
      <c r="N284" s="191"/>
      <c r="O284" s="191"/>
      <c r="P284" s="191"/>
      <c r="Q284" s="191"/>
      <c r="R284" s="191"/>
      <c r="S284" s="191"/>
      <c r="T284" s="19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86" t="s">
        <v>128</v>
      </c>
      <c r="AU284" s="186" t="s">
        <v>79</v>
      </c>
      <c r="AV284" s="13" t="s">
        <v>79</v>
      </c>
      <c r="AW284" s="13" t="s">
        <v>31</v>
      </c>
      <c r="AX284" s="13" t="s">
        <v>69</v>
      </c>
      <c r="AY284" s="186" t="s">
        <v>117</v>
      </c>
    </row>
    <row r="285" s="15" customFormat="1">
      <c r="A285" s="15"/>
      <c r="B285" s="201"/>
      <c r="C285" s="15"/>
      <c r="D285" s="185" t="s">
        <v>128</v>
      </c>
      <c r="E285" s="202" t="s">
        <v>3</v>
      </c>
      <c r="F285" s="203" t="s">
        <v>259</v>
      </c>
      <c r="G285" s="15"/>
      <c r="H285" s="202" t="s">
        <v>3</v>
      </c>
      <c r="I285" s="204"/>
      <c r="J285" s="15"/>
      <c r="K285" s="15"/>
      <c r="L285" s="201"/>
      <c r="M285" s="205"/>
      <c r="N285" s="206"/>
      <c r="O285" s="206"/>
      <c r="P285" s="206"/>
      <c r="Q285" s="206"/>
      <c r="R285" s="206"/>
      <c r="S285" s="206"/>
      <c r="T285" s="207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02" t="s">
        <v>128</v>
      </c>
      <c r="AU285" s="202" t="s">
        <v>79</v>
      </c>
      <c r="AV285" s="15" t="s">
        <v>77</v>
      </c>
      <c r="AW285" s="15" t="s">
        <v>31</v>
      </c>
      <c r="AX285" s="15" t="s">
        <v>69</v>
      </c>
      <c r="AY285" s="202" t="s">
        <v>117</v>
      </c>
    </row>
    <row r="286" s="13" customFormat="1">
      <c r="A286" s="13"/>
      <c r="B286" s="184"/>
      <c r="C286" s="13"/>
      <c r="D286" s="185" t="s">
        <v>128</v>
      </c>
      <c r="E286" s="186" t="s">
        <v>3</v>
      </c>
      <c r="F286" s="187" t="s">
        <v>260</v>
      </c>
      <c r="G286" s="13"/>
      <c r="H286" s="188">
        <v>2.3170000000000002</v>
      </c>
      <c r="I286" s="189"/>
      <c r="J286" s="13"/>
      <c r="K286" s="13"/>
      <c r="L286" s="184"/>
      <c r="M286" s="190"/>
      <c r="N286" s="191"/>
      <c r="O286" s="191"/>
      <c r="P286" s="191"/>
      <c r="Q286" s="191"/>
      <c r="R286" s="191"/>
      <c r="S286" s="191"/>
      <c r="T286" s="19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86" t="s">
        <v>128</v>
      </c>
      <c r="AU286" s="186" t="s">
        <v>79</v>
      </c>
      <c r="AV286" s="13" t="s">
        <v>79</v>
      </c>
      <c r="AW286" s="13" t="s">
        <v>31</v>
      </c>
      <c r="AX286" s="13" t="s">
        <v>69</v>
      </c>
      <c r="AY286" s="186" t="s">
        <v>117</v>
      </c>
    </row>
    <row r="287" s="16" customFormat="1">
      <c r="A287" s="16"/>
      <c r="B287" s="208"/>
      <c r="C287" s="16"/>
      <c r="D287" s="185" t="s">
        <v>128</v>
      </c>
      <c r="E287" s="209" t="s">
        <v>3</v>
      </c>
      <c r="F287" s="210" t="s">
        <v>137</v>
      </c>
      <c r="G287" s="16"/>
      <c r="H287" s="211">
        <v>6.3600000000000003</v>
      </c>
      <c r="I287" s="212"/>
      <c r="J287" s="16"/>
      <c r="K287" s="16"/>
      <c r="L287" s="208"/>
      <c r="M287" s="213"/>
      <c r="N287" s="214"/>
      <c r="O287" s="214"/>
      <c r="P287" s="214"/>
      <c r="Q287" s="214"/>
      <c r="R287" s="214"/>
      <c r="S287" s="214"/>
      <c r="T287" s="215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T287" s="209" t="s">
        <v>128</v>
      </c>
      <c r="AU287" s="209" t="s">
        <v>79</v>
      </c>
      <c r="AV287" s="16" t="s">
        <v>138</v>
      </c>
      <c r="AW287" s="16" t="s">
        <v>31</v>
      </c>
      <c r="AX287" s="16" t="s">
        <v>69</v>
      </c>
      <c r="AY287" s="209" t="s">
        <v>117</v>
      </c>
    </row>
    <row r="288" s="13" customFormat="1">
      <c r="A288" s="13"/>
      <c r="B288" s="184"/>
      <c r="C288" s="13"/>
      <c r="D288" s="185" t="s">
        <v>128</v>
      </c>
      <c r="E288" s="186" t="s">
        <v>3</v>
      </c>
      <c r="F288" s="187" t="s">
        <v>261</v>
      </c>
      <c r="G288" s="13"/>
      <c r="H288" s="188">
        <v>15.904</v>
      </c>
      <c r="I288" s="189"/>
      <c r="J288" s="13"/>
      <c r="K288" s="13"/>
      <c r="L288" s="184"/>
      <c r="M288" s="190"/>
      <c r="N288" s="191"/>
      <c r="O288" s="191"/>
      <c r="P288" s="191"/>
      <c r="Q288" s="191"/>
      <c r="R288" s="191"/>
      <c r="S288" s="191"/>
      <c r="T288" s="19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86" t="s">
        <v>128</v>
      </c>
      <c r="AU288" s="186" t="s">
        <v>79</v>
      </c>
      <c r="AV288" s="13" t="s">
        <v>79</v>
      </c>
      <c r="AW288" s="13" t="s">
        <v>31</v>
      </c>
      <c r="AX288" s="13" t="s">
        <v>69</v>
      </c>
      <c r="AY288" s="186" t="s">
        <v>117</v>
      </c>
    </row>
    <row r="289" s="16" customFormat="1">
      <c r="A289" s="16"/>
      <c r="B289" s="208"/>
      <c r="C289" s="16"/>
      <c r="D289" s="185" t="s">
        <v>128</v>
      </c>
      <c r="E289" s="209" t="s">
        <v>3</v>
      </c>
      <c r="F289" s="210" t="s">
        <v>137</v>
      </c>
      <c r="G289" s="16"/>
      <c r="H289" s="211">
        <v>15.904</v>
      </c>
      <c r="I289" s="212"/>
      <c r="J289" s="16"/>
      <c r="K289" s="16"/>
      <c r="L289" s="208"/>
      <c r="M289" s="213"/>
      <c r="N289" s="214"/>
      <c r="O289" s="214"/>
      <c r="P289" s="214"/>
      <c r="Q289" s="214"/>
      <c r="R289" s="214"/>
      <c r="S289" s="214"/>
      <c r="T289" s="215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T289" s="209" t="s">
        <v>128</v>
      </c>
      <c r="AU289" s="209" t="s">
        <v>79</v>
      </c>
      <c r="AV289" s="16" t="s">
        <v>138</v>
      </c>
      <c r="AW289" s="16" t="s">
        <v>31</v>
      </c>
      <c r="AX289" s="16" t="s">
        <v>69</v>
      </c>
      <c r="AY289" s="209" t="s">
        <v>117</v>
      </c>
    </row>
    <row r="290" s="14" customFormat="1">
      <c r="A290" s="14"/>
      <c r="B290" s="193"/>
      <c r="C290" s="14"/>
      <c r="D290" s="185" t="s">
        <v>128</v>
      </c>
      <c r="E290" s="194" t="s">
        <v>3</v>
      </c>
      <c r="F290" s="195" t="s">
        <v>130</v>
      </c>
      <c r="G290" s="14"/>
      <c r="H290" s="196">
        <v>22.263999999999999</v>
      </c>
      <c r="I290" s="197"/>
      <c r="J290" s="14"/>
      <c r="K290" s="14"/>
      <c r="L290" s="193"/>
      <c r="M290" s="198"/>
      <c r="N290" s="199"/>
      <c r="O290" s="199"/>
      <c r="P290" s="199"/>
      <c r="Q290" s="199"/>
      <c r="R290" s="199"/>
      <c r="S290" s="199"/>
      <c r="T290" s="200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194" t="s">
        <v>128</v>
      </c>
      <c r="AU290" s="194" t="s">
        <v>79</v>
      </c>
      <c r="AV290" s="14" t="s">
        <v>124</v>
      </c>
      <c r="AW290" s="14" t="s">
        <v>31</v>
      </c>
      <c r="AX290" s="14" t="s">
        <v>77</v>
      </c>
      <c r="AY290" s="194" t="s">
        <v>117</v>
      </c>
    </row>
    <row r="291" s="2" customFormat="1" ht="24.15" customHeight="1">
      <c r="A291" s="39"/>
      <c r="B291" s="165"/>
      <c r="C291" s="166" t="s">
        <v>288</v>
      </c>
      <c r="D291" s="166" t="s">
        <v>119</v>
      </c>
      <c r="E291" s="167" t="s">
        <v>289</v>
      </c>
      <c r="F291" s="168" t="s">
        <v>290</v>
      </c>
      <c r="G291" s="169" t="s">
        <v>198</v>
      </c>
      <c r="H291" s="170">
        <v>155.58099999999999</v>
      </c>
      <c r="I291" s="171"/>
      <c r="J291" s="172">
        <f>ROUND(I291*H291,2)</f>
        <v>0</v>
      </c>
      <c r="K291" s="168" t="s">
        <v>123</v>
      </c>
      <c r="L291" s="40"/>
      <c r="M291" s="173" t="s">
        <v>3</v>
      </c>
      <c r="N291" s="174" t="s">
        <v>40</v>
      </c>
      <c r="O291" s="73"/>
      <c r="P291" s="175">
        <f>O291*H291</f>
        <v>0</v>
      </c>
      <c r="Q291" s="175">
        <v>0</v>
      </c>
      <c r="R291" s="175">
        <f>Q291*H291</f>
        <v>0</v>
      </c>
      <c r="S291" s="175">
        <v>0</v>
      </c>
      <c r="T291" s="176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177" t="s">
        <v>124</v>
      </c>
      <c r="AT291" s="177" t="s">
        <v>119</v>
      </c>
      <c r="AU291" s="177" t="s">
        <v>79</v>
      </c>
      <c r="AY291" s="20" t="s">
        <v>117</v>
      </c>
      <c r="BE291" s="178">
        <f>IF(N291="základní",J291,0)</f>
        <v>0</v>
      </c>
      <c r="BF291" s="178">
        <f>IF(N291="snížená",J291,0)</f>
        <v>0</v>
      </c>
      <c r="BG291" s="178">
        <f>IF(N291="zákl. přenesená",J291,0)</f>
        <v>0</v>
      </c>
      <c r="BH291" s="178">
        <f>IF(N291="sníž. přenesená",J291,0)</f>
        <v>0</v>
      </c>
      <c r="BI291" s="178">
        <f>IF(N291="nulová",J291,0)</f>
        <v>0</v>
      </c>
      <c r="BJ291" s="20" t="s">
        <v>77</v>
      </c>
      <c r="BK291" s="178">
        <f>ROUND(I291*H291,2)</f>
        <v>0</v>
      </c>
      <c r="BL291" s="20" t="s">
        <v>124</v>
      </c>
      <c r="BM291" s="177" t="s">
        <v>291</v>
      </c>
    </row>
    <row r="292" s="2" customFormat="1">
      <c r="A292" s="39"/>
      <c r="B292" s="40"/>
      <c r="C292" s="39"/>
      <c r="D292" s="179" t="s">
        <v>126</v>
      </c>
      <c r="E292" s="39"/>
      <c r="F292" s="180" t="s">
        <v>292</v>
      </c>
      <c r="G292" s="39"/>
      <c r="H292" s="39"/>
      <c r="I292" s="181"/>
      <c r="J292" s="39"/>
      <c r="K292" s="39"/>
      <c r="L292" s="40"/>
      <c r="M292" s="182"/>
      <c r="N292" s="183"/>
      <c r="O292" s="73"/>
      <c r="P292" s="73"/>
      <c r="Q292" s="73"/>
      <c r="R292" s="73"/>
      <c r="S292" s="73"/>
      <c r="T292" s="74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20" t="s">
        <v>126</v>
      </c>
      <c r="AU292" s="20" t="s">
        <v>79</v>
      </c>
    </row>
    <row r="293" s="15" customFormat="1">
      <c r="A293" s="15"/>
      <c r="B293" s="201"/>
      <c r="C293" s="15"/>
      <c r="D293" s="185" t="s">
        <v>128</v>
      </c>
      <c r="E293" s="202" t="s">
        <v>3</v>
      </c>
      <c r="F293" s="203" t="s">
        <v>293</v>
      </c>
      <c r="G293" s="15"/>
      <c r="H293" s="202" t="s">
        <v>3</v>
      </c>
      <c r="I293" s="204"/>
      <c r="J293" s="15"/>
      <c r="K293" s="15"/>
      <c r="L293" s="201"/>
      <c r="M293" s="205"/>
      <c r="N293" s="206"/>
      <c r="O293" s="206"/>
      <c r="P293" s="206"/>
      <c r="Q293" s="206"/>
      <c r="R293" s="206"/>
      <c r="S293" s="206"/>
      <c r="T293" s="207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02" t="s">
        <v>128</v>
      </c>
      <c r="AU293" s="202" t="s">
        <v>79</v>
      </c>
      <c r="AV293" s="15" t="s">
        <v>77</v>
      </c>
      <c r="AW293" s="15" t="s">
        <v>31</v>
      </c>
      <c r="AX293" s="15" t="s">
        <v>69</v>
      </c>
      <c r="AY293" s="202" t="s">
        <v>117</v>
      </c>
    </row>
    <row r="294" s="13" customFormat="1">
      <c r="A294" s="13"/>
      <c r="B294" s="184"/>
      <c r="C294" s="13"/>
      <c r="D294" s="185" t="s">
        <v>128</v>
      </c>
      <c r="E294" s="186" t="s">
        <v>3</v>
      </c>
      <c r="F294" s="187" t="s">
        <v>268</v>
      </c>
      <c r="G294" s="13"/>
      <c r="H294" s="188">
        <v>154.321</v>
      </c>
      <c r="I294" s="189"/>
      <c r="J294" s="13"/>
      <c r="K294" s="13"/>
      <c r="L294" s="184"/>
      <c r="M294" s="190"/>
      <c r="N294" s="191"/>
      <c r="O294" s="191"/>
      <c r="P294" s="191"/>
      <c r="Q294" s="191"/>
      <c r="R294" s="191"/>
      <c r="S294" s="191"/>
      <c r="T294" s="19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86" t="s">
        <v>128</v>
      </c>
      <c r="AU294" s="186" t="s">
        <v>79</v>
      </c>
      <c r="AV294" s="13" t="s">
        <v>79</v>
      </c>
      <c r="AW294" s="13" t="s">
        <v>31</v>
      </c>
      <c r="AX294" s="13" t="s">
        <v>69</v>
      </c>
      <c r="AY294" s="186" t="s">
        <v>117</v>
      </c>
    </row>
    <row r="295" s="13" customFormat="1">
      <c r="A295" s="13"/>
      <c r="B295" s="184"/>
      <c r="C295" s="13"/>
      <c r="D295" s="185" t="s">
        <v>128</v>
      </c>
      <c r="E295" s="186" t="s">
        <v>3</v>
      </c>
      <c r="F295" s="187" t="s">
        <v>269</v>
      </c>
      <c r="G295" s="13"/>
      <c r="H295" s="188">
        <v>1.26</v>
      </c>
      <c r="I295" s="189"/>
      <c r="J295" s="13"/>
      <c r="K295" s="13"/>
      <c r="L295" s="184"/>
      <c r="M295" s="190"/>
      <c r="N295" s="191"/>
      <c r="O295" s="191"/>
      <c r="P295" s="191"/>
      <c r="Q295" s="191"/>
      <c r="R295" s="191"/>
      <c r="S295" s="191"/>
      <c r="T295" s="19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86" t="s">
        <v>128</v>
      </c>
      <c r="AU295" s="186" t="s">
        <v>79</v>
      </c>
      <c r="AV295" s="13" t="s">
        <v>79</v>
      </c>
      <c r="AW295" s="13" t="s">
        <v>31</v>
      </c>
      <c r="AX295" s="13" t="s">
        <v>69</v>
      </c>
      <c r="AY295" s="186" t="s">
        <v>117</v>
      </c>
    </row>
    <row r="296" s="14" customFormat="1">
      <c r="A296" s="14"/>
      <c r="B296" s="193"/>
      <c r="C296" s="14"/>
      <c r="D296" s="185" t="s">
        <v>128</v>
      </c>
      <c r="E296" s="194" t="s">
        <v>3</v>
      </c>
      <c r="F296" s="195" t="s">
        <v>130</v>
      </c>
      <c r="G296" s="14"/>
      <c r="H296" s="196">
        <v>155.58099999999999</v>
      </c>
      <c r="I296" s="197"/>
      <c r="J296" s="14"/>
      <c r="K296" s="14"/>
      <c r="L296" s="193"/>
      <c r="M296" s="198"/>
      <c r="N296" s="199"/>
      <c r="O296" s="199"/>
      <c r="P296" s="199"/>
      <c r="Q296" s="199"/>
      <c r="R296" s="199"/>
      <c r="S296" s="199"/>
      <c r="T296" s="20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194" t="s">
        <v>128</v>
      </c>
      <c r="AU296" s="194" t="s">
        <v>79</v>
      </c>
      <c r="AV296" s="14" t="s">
        <v>124</v>
      </c>
      <c r="AW296" s="14" t="s">
        <v>31</v>
      </c>
      <c r="AX296" s="14" t="s">
        <v>77</v>
      </c>
      <c r="AY296" s="194" t="s">
        <v>117</v>
      </c>
    </row>
    <row r="297" s="2" customFormat="1" ht="24.15" customHeight="1">
      <c r="A297" s="39"/>
      <c r="B297" s="165"/>
      <c r="C297" s="166" t="s">
        <v>294</v>
      </c>
      <c r="D297" s="166" t="s">
        <v>119</v>
      </c>
      <c r="E297" s="167" t="s">
        <v>295</v>
      </c>
      <c r="F297" s="168" t="s">
        <v>296</v>
      </c>
      <c r="G297" s="169" t="s">
        <v>297</v>
      </c>
      <c r="H297" s="170">
        <v>1240.5940000000001</v>
      </c>
      <c r="I297" s="171"/>
      <c r="J297" s="172">
        <f>ROUND(I297*H297,2)</f>
        <v>0</v>
      </c>
      <c r="K297" s="168" t="s">
        <v>123</v>
      </c>
      <c r="L297" s="40"/>
      <c r="M297" s="173" t="s">
        <v>3</v>
      </c>
      <c r="N297" s="174" t="s">
        <v>40</v>
      </c>
      <c r="O297" s="73"/>
      <c r="P297" s="175">
        <f>O297*H297</f>
        <v>0</v>
      </c>
      <c r="Q297" s="175">
        <v>0</v>
      </c>
      <c r="R297" s="175">
        <f>Q297*H297</f>
        <v>0</v>
      </c>
      <c r="S297" s="175">
        <v>0</v>
      </c>
      <c r="T297" s="176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177" t="s">
        <v>124</v>
      </c>
      <c r="AT297" s="177" t="s">
        <v>119</v>
      </c>
      <c r="AU297" s="177" t="s">
        <v>79</v>
      </c>
      <c r="AY297" s="20" t="s">
        <v>117</v>
      </c>
      <c r="BE297" s="178">
        <f>IF(N297="základní",J297,0)</f>
        <v>0</v>
      </c>
      <c r="BF297" s="178">
        <f>IF(N297="snížená",J297,0)</f>
        <v>0</v>
      </c>
      <c r="BG297" s="178">
        <f>IF(N297="zákl. přenesená",J297,0)</f>
        <v>0</v>
      </c>
      <c r="BH297" s="178">
        <f>IF(N297="sníž. přenesená",J297,0)</f>
        <v>0</v>
      </c>
      <c r="BI297" s="178">
        <f>IF(N297="nulová",J297,0)</f>
        <v>0</v>
      </c>
      <c r="BJ297" s="20" t="s">
        <v>77</v>
      </c>
      <c r="BK297" s="178">
        <f>ROUND(I297*H297,2)</f>
        <v>0</v>
      </c>
      <c r="BL297" s="20" t="s">
        <v>124</v>
      </c>
      <c r="BM297" s="177" t="s">
        <v>298</v>
      </c>
    </row>
    <row r="298" s="2" customFormat="1">
      <c r="A298" s="39"/>
      <c r="B298" s="40"/>
      <c r="C298" s="39"/>
      <c r="D298" s="179" t="s">
        <v>126</v>
      </c>
      <c r="E298" s="39"/>
      <c r="F298" s="180" t="s">
        <v>299</v>
      </c>
      <c r="G298" s="39"/>
      <c r="H298" s="39"/>
      <c r="I298" s="181"/>
      <c r="J298" s="39"/>
      <c r="K298" s="39"/>
      <c r="L298" s="40"/>
      <c r="M298" s="182"/>
      <c r="N298" s="183"/>
      <c r="O298" s="73"/>
      <c r="P298" s="73"/>
      <c r="Q298" s="73"/>
      <c r="R298" s="73"/>
      <c r="S298" s="73"/>
      <c r="T298" s="74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20" t="s">
        <v>126</v>
      </c>
      <c r="AU298" s="20" t="s">
        <v>79</v>
      </c>
    </row>
    <row r="299" s="15" customFormat="1">
      <c r="A299" s="15"/>
      <c r="B299" s="201"/>
      <c r="C299" s="15"/>
      <c r="D299" s="185" t="s">
        <v>128</v>
      </c>
      <c r="E299" s="202" t="s">
        <v>3</v>
      </c>
      <c r="F299" s="203" t="s">
        <v>276</v>
      </c>
      <c r="G299" s="15"/>
      <c r="H299" s="202" t="s">
        <v>3</v>
      </c>
      <c r="I299" s="204"/>
      <c r="J299" s="15"/>
      <c r="K299" s="15"/>
      <c r="L299" s="201"/>
      <c r="M299" s="205"/>
      <c r="N299" s="206"/>
      <c r="O299" s="206"/>
      <c r="P299" s="206"/>
      <c r="Q299" s="206"/>
      <c r="R299" s="206"/>
      <c r="S299" s="206"/>
      <c r="T299" s="207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02" t="s">
        <v>128</v>
      </c>
      <c r="AU299" s="202" t="s">
        <v>79</v>
      </c>
      <c r="AV299" s="15" t="s">
        <v>77</v>
      </c>
      <c r="AW299" s="15" t="s">
        <v>31</v>
      </c>
      <c r="AX299" s="15" t="s">
        <v>69</v>
      </c>
      <c r="AY299" s="202" t="s">
        <v>117</v>
      </c>
    </row>
    <row r="300" s="15" customFormat="1">
      <c r="A300" s="15"/>
      <c r="B300" s="201"/>
      <c r="C300" s="15"/>
      <c r="D300" s="185" t="s">
        <v>128</v>
      </c>
      <c r="E300" s="202" t="s">
        <v>3</v>
      </c>
      <c r="F300" s="203" t="s">
        <v>201</v>
      </c>
      <c r="G300" s="15"/>
      <c r="H300" s="202" t="s">
        <v>3</v>
      </c>
      <c r="I300" s="204"/>
      <c r="J300" s="15"/>
      <c r="K300" s="15"/>
      <c r="L300" s="201"/>
      <c r="M300" s="205"/>
      <c r="N300" s="206"/>
      <c r="O300" s="206"/>
      <c r="P300" s="206"/>
      <c r="Q300" s="206"/>
      <c r="R300" s="206"/>
      <c r="S300" s="206"/>
      <c r="T300" s="207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02" t="s">
        <v>128</v>
      </c>
      <c r="AU300" s="202" t="s">
        <v>79</v>
      </c>
      <c r="AV300" s="15" t="s">
        <v>77</v>
      </c>
      <c r="AW300" s="15" t="s">
        <v>31</v>
      </c>
      <c r="AX300" s="15" t="s">
        <v>69</v>
      </c>
      <c r="AY300" s="202" t="s">
        <v>117</v>
      </c>
    </row>
    <row r="301" s="13" customFormat="1">
      <c r="A301" s="13"/>
      <c r="B301" s="184"/>
      <c r="C301" s="13"/>
      <c r="D301" s="185" t="s">
        <v>128</v>
      </c>
      <c r="E301" s="186" t="s">
        <v>3</v>
      </c>
      <c r="F301" s="187" t="s">
        <v>202</v>
      </c>
      <c r="G301" s="13"/>
      <c r="H301" s="188">
        <v>260.875</v>
      </c>
      <c r="I301" s="189"/>
      <c r="J301" s="13"/>
      <c r="K301" s="13"/>
      <c r="L301" s="184"/>
      <c r="M301" s="190"/>
      <c r="N301" s="191"/>
      <c r="O301" s="191"/>
      <c r="P301" s="191"/>
      <c r="Q301" s="191"/>
      <c r="R301" s="191"/>
      <c r="S301" s="191"/>
      <c r="T301" s="19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186" t="s">
        <v>128</v>
      </c>
      <c r="AU301" s="186" t="s">
        <v>79</v>
      </c>
      <c r="AV301" s="13" t="s">
        <v>79</v>
      </c>
      <c r="AW301" s="13" t="s">
        <v>31</v>
      </c>
      <c r="AX301" s="13" t="s">
        <v>69</v>
      </c>
      <c r="AY301" s="186" t="s">
        <v>117</v>
      </c>
    </row>
    <row r="302" s="13" customFormat="1">
      <c r="A302" s="13"/>
      <c r="B302" s="184"/>
      <c r="C302" s="13"/>
      <c r="D302" s="185" t="s">
        <v>128</v>
      </c>
      <c r="E302" s="186" t="s">
        <v>3</v>
      </c>
      <c r="F302" s="187" t="s">
        <v>203</v>
      </c>
      <c r="G302" s="13"/>
      <c r="H302" s="188">
        <v>250.50200000000001</v>
      </c>
      <c r="I302" s="189"/>
      <c r="J302" s="13"/>
      <c r="K302" s="13"/>
      <c r="L302" s="184"/>
      <c r="M302" s="190"/>
      <c r="N302" s="191"/>
      <c r="O302" s="191"/>
      <c r="P302" s="191"/>
      <c r="Q302" s="191"/>
      <c r="R302" s="191"/>
      <c r="S302" s="191"/>
      <c r="T302" s="19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86" t="s">
        <v>128</v>
      </c>
      <c r="AU302" s="186" t="s">
        <v>79</v>
      </c>
      <c r="AV302" s="13" t="s">
        <v>79</v>
      </c>
      <c r="AW302" s="13" t="s">
        <v>31</v>
      </c>
      <c r="AX302" s="13" t="s">
        <v>69</v>
      </c>
      <c r="AY302" s="186" t="s">
        <v>117</v>
      </c>
    </row>
    <row r="303" s="13" customFormat="1">
      <c r="A303" s="13"/>
      <c r="B303" s="184"/>
      <c r="C303" s="13"/>
      <c r="D303" s="185" t="s">
        <v>128</v>
      </c>
      <c r="E303" s="186" t="s">
        <v>3</v>
      </c>
      <c r="F303" s="187" t="s">
        <v>204</v>
      </c>
      <c r="G303" s="13"/>
      <c r="H303" s="188">
        <v>30</v>
      </c>
      <c r="I303" s="189"/>
      <c r="J303" s="13"/>
      <c r="K303" s="13"/>
      <c r="L303" s="184"/>
      <c r="M303" s="190"/>
      <c r="N303" s="191"/>
      <c r="O303" s="191"/>
      <c r="P303" s="191"/>
      <c r="Q303" s="191"/>
      <c r="R303" s="191"/>
      <c r="S303" s="191"/>
      <c r="T303" s="19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86" t="s">
        <v>128</v>
      </c>
      <c r="AU303" s="186" t="s">
        <v>79</v>
      </c>
      <c r="AV303" s="13" t="s">
        <v>79</v>
      </c>
      <c r="AW303" s="13" t="s">
        <v>31</v>
      </c>
      <c r="AX303" s="13" t="s">
        <v>69</v>
      </c>
      <c r="AY303" s="186" t="s">
        <v>117</v>
      </c>
    </row>
    <row r="304" s="16" customFormat="1">
      <c r="A304" s="16"/>
      <c r="B304" s="208"/>
      <c r="C304" s="16"/>
      <c r="D304" s="185" t="s">
        <v>128</v>
      </c>
      <c r="E304" s="209" t="s">
        <v>3</v>
      </c>
      <c r="F304" s="210" t="s">
        <v>137</v>
      </c>
      <c r="G304" s="16"/>
      <c r="H304" s="211">
        <v>541.37699999999995</v>
      </c>
      <c r="I304" s="212"/>
      <c r="J304" s="16"/>
      <c r="K304" s="16"/>
      <c r="L304" s="208"/>
      <c r="M304" s="213"/>
      <c r="N304" s="214"/>
      <c r="O304" s="214"/>
      <c r="P304" s="214"/>
      <c r="Q304" s="214"/>
      <c r="R304" s="214"/>
      <c r="S304" s="214"/>
      <c r="T304" s="215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T304" s="209" t="s">
        <v>128</v>
      </c>
      <c r="AU304" s="209" t="s">
        <v>79</v>
      </c>
      <c r="AV304" s="16" t="s">
        <v>138</v>
      </c>
      <c r="AW304" s="16" t="s">
        <v>31</v>
      </c>
      <c r="AX304" s="16" t="s">
        <v>69</v>
      </c>
      <c r="AY304" s="209" t="s">
        <v>117</v>
      </c>
    </row>
    <row r="305" s="13" customFormat="1">
      <c r="A305" s="13"/>
      <c r="B305" s="184"/>
      <c r="C305" s="13"/>
      <c r="D305" s="185" t="s">
        <v>128</v>
      </c>
      <c r="E305" s="186" t="s">
        <v>3</v>
      </c>
      <c r="F305" s="187" t="s">
        <v>205</v>
      </c>
      <c r="G305" s="13"/>
      <c r="H305" s="188">
        <v>146.10900000000001</v>
      </c>
      <c r="I305" s="189"/>
      <c r="J305" s="13"/>
      <c r="K305" s="13"/>
      <c r="L305" s="184"/>
      <c r="M305" s="190"/>
      <c r="N305" s="191"/>
      <c r="O305" s="191"/>
      <c r="P305" s="191"/>
      <c r="Q305" s="191"/>
      <c r="R305" s="191"/>
      <c r="S305" s="191"/>
      <c r="T305" s="19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6" t="s">
        <v>128</v>
      </c>
      <c r="AU305" s="186" t="s">
        <v>79</v>
      </c>
      <c r="AV305" s="13" t="s">
        <v>79</v>
      </c>
      <c r="AW305" s="13" t="s">
        <v>31</v>
      </c>
      <c r="AX305" s="13" t="s">
        <v>69</v>
      </c>
      <c r="AY305" s="186" t="s">
        <v>117</v>
      </c>
    </row>
    <row r="306" s="13" customFormat="1">
      <c r="A306" s="13"/>
      <c r="B306" s="184"/>
      <c r="C306" s="13"/>
      <c r="D306" s="185" t="s">
        <v>128</v>
      </c>
      <c r="E306" s="186" t="s">
        <v>3</v>
      </c>
      <c r="F306" s="187" t="s">
        <v>206</v>
      </c>
      <c r="G306" s="13"/>
      <c r="H306" s="188">
        <v>10</v>
      </c>
      <c r="I306" s="189"/>
      <c r="J306" s="13"/>
      <c r="K306" s="13"/>
      <c r="L306" s="184"/>
      <c r="M306" s="190"/>
      <c r="N306" s="191"/>
      <c r="O306" s="191"/>
      <c r="P306" s="191"/>
      <c r="Q306" s="191"/>
      <c r="R306" s="191"/>
      <c r="S306" s="191"/>
      <c r="T306" s="192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86" t="s">
        <v>128</v>
      </c>
      <c r="AU306" s="186" t="s">
        <v>79</v>
      </c>
      <c r="AV306" s="13" t="s">
        <v>79</v>
      </c>
      <c r="AW306" s="13" t="s">
        <v>31</v>
      </c>
      <c r="AX306" s="13" t="s">
        <v>69</v>
      </c>
      <c r="AY306" s="186" t="s">
        <v>117</v>
      </c>
    </row>
    <row r="307" s="16" customFormat="1">
      <c r="A307" s="16"/>
      <c r="B307" s="208"/>
      <c r="C307" s="16"/>
      <c r="D307" s="185" t="s">
        <v>128</v>
      </c>
      <c r="E307" s="209" t="s">
        <v>3</v>
      </c>
      <c r="F307" s="210" t="s">
        <v>137</v>
      </c>
      <c r="G307" s="16"/>
      <c r="H307" s="211">
        <v>156.10900000000001</v>
      </c>
      <c r="I307" s="212"/>
      <c r="J307" s="16"/>
      <c r="K307" s="16"/>
      <c r="L307" s="208"/>
      <c r="M307" s="213"/>
      <c r="N307" s="214"/>
      <c r="O307" s="214"/>
      <c r="P307" s="214"/>
      <c r="Q307" s="214"/>
      <c r="R307" s="214"/>
      <c r="S307" s="214"/>
      <c r="T307" s="215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T307" s="209" t="s">
        <v>128</v>
      </c>
      <c r="AU307" s="209" t="s">
        <v>79</v>
      </c>
      <c r="AV307" s="16" t="s">
        <v>138</v>
      </c>
      <c r="AW307" s="16" t="s">
        <v>31</v>
      </c>
      <c r="AX307" s="16" t="s">
        <v>69</v>
      </c>
      <c r="AY307" s="209" t="s">
        <v>117</v>
      </c>
    </row>
    <row r="308" s="13" customFormat="1">
      <c r="A308" s="13"/>
      <c r="B308" s="184"/>
      <c r="C308" s="13"/>
      <c r="D308" s="185" t="s">
        <v>128</v>
      </c>
      <c r="E308" s="186" t="s">
        <v>3</v>
      </c>
      <c r="F308" s="187" t="s">
        <v>207</v>
      </c>
      <c r="G308" s="13"/>
      <c r="H308" s="188">
        <v>151.84800000000001</v>
      </c>
      <c r="I308" s="189"/>
      <c r="J308" s="13"/>
      <c r="K308" s="13"/>
      <c r="L308" s="184"/>
      <c r="M308" s="190"/>
      <c r="N308" s="191"/>
      <c r="O308" s="191"/>
      <c r="P308" s="191"/>
      <c r="Q308" s="191"/>
      <c r="R308" s="191"/>
      <c r="S308" s="191"/>
      <c r="T308" s="19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86" t="s">
        <v>128</v>
      </c>
      <c r="AU308" s="186" t="s">
        <v>79</v>
      </c>
      <c r="AV308" s="13" t="s">
        <v>79</v>
      </c>
      <c r="AW308" s="13" t="s">
        <v>31</v>
      </c>
      <c r="AX308" s="13" t="s">
        <v>69</v>
      </c>
      <c r="AY308" s="186" t="s">
        <v>117</v>
      </c>
    </row>
    <row r="309" s="13" customFormat="1">
      <c r="A309" s="13"/>
      <c r="B309" s="184"/>
      <c r="C309" s="13"/>
      <c r="D309" s="185" t="s">
        <v>128</v>
      </c>
      <c r="E309" s="186" t="s">
        <v>3</v>
      </c>
      <c r="F309" s="187" t="s">
        <v>206</v>
      </c>
      <c r="G309" s="13"/>
      <c r="H309" s="188">
        <v>10</v>
      </c>
      <c r="I309" s="189"/>
      <c r="J309" s="13"/>
      <c r="K309" s="13"/>
      <c r="L309" s="184"/>
      <c r="M309" s="190"/>
      <c r="N309" s="191"/>
      <c r="O309" s="191"/>
      <c r="P309" s="191"/>
      <c r="Q309" s="191"/>
      <c r="R309" s="191"/>
      <c r="S309" s="191"/>
      <c r="T309" s="192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6" t="s">
        <v>128</v>
      </c>
      <c r="AU309" s="186" t="s">
        <v>79</v>
      </c>
      <c r="AV309" s="13" t="s">
        <v>79</v>
      </c>
      <c r="AW309" s="13" t="s">
        <v>31</v>
      </c>
      <c r="AX309" s="13" t="s">
        <v>69</v>
      </c>
      <c r="AY309" s="186" t="s">
        <v>117</v>
      </c>
    </row>
    <row r="310" s="16" customFormat="1">
      <c r="A310" s="16"/>
      <c r="B310" s="208"/>
      <c r="C310" s="16"/>
      <c r="D310" s="185" t="s">
        <v>128</v>
      </c>
      <c r="E310" s="209" t="s">
        <v>3</v>
      </c>
      <c r="F310" s="210" t="s">
        <v>137</v>
      </c>
      <c r="G310" s="16"/>
      <c r="H310" s="211">
        <v>161.84800000000001</v>
      </c>
      <c r="I310" s="212"/>
      <c r="J310" s="16"/>
      <c r="K310" s="16"/>
      <c r="L310" s="208"/>
      <c r="M310" s="213"/>
      <c r="N310" s="214"/>
      <c r="O310" s="214"/>
      <c r="P310" s="214"/>
      <c r="Q310" s="214"/>
      <c r="R310" s="214"/>
      <c r="S310" s="214"/>
      <c r="T310" s="215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09" t="s">
        <v>128</v>
      </c>
      <c r="AU310" s="209" t="s">
        <v>79</v>
      </c>
      <c r="AV310" s="16" t="s">
        <v>138</v>
      </c>
      <c r="AW310" s="16" t="s">
        <v>31</v>
      </c>
      <c r="AX310" s="16" t="s">
        <v>69</v>
      </c>
      <c r="AY310" s="209" t="s">
        <v>117</v>
      </c>
    </row>
    <row r="311" s="13" customFormat="1">
      <c r="A311" s="13"/>
      <c r="B311" s="184"/>
      <c r="C311" s="13"/>
      <c r="D311" s="185" t="s">
        <v>128</v>
      </c>
      <c r="E311" s="186" t="s">
        <v>3</v>
      </c>
      <c r="F311" s="187" t="s">
        <v>208</v>
      </c>
      <c r="G311" s="13"/>
      <c r="H311" s="188">
        <v>37.799999999999997</v>
      </c>
      <c r="I311" s="189"/>
      <c r="J311" s="13"/>
      <c r="K311" s="13"/>
      <c r="L311" s="184"/>
      <c r="M311" s="190"/>
      <c r="N311" s="191"/>
      <c r="O311" s="191"/>
      <c r="P311" s="191"/>
      <c r="Q311" s="191"/>
      <c r="R311" s="191"/>
      <c r="S311" s="191"/>
      <c r="T311" s="19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86" t="s">
        <v>128</v>
      </c>
      <c r="AU311" s="186" t="s">
        <v>79</v>
      </c>
      <c r="AV311" s="13" t="s">
        <v>79</v>
      </c>
      <c r="AW311" s="13" t="s">
        <v>31</v>
      </c>
      <c r="AX311" s="13" t="s">
        <v>69</v>
      </c>
      <c r="AY311" s="186" t="s">
        <v>117</v>
      </c>
    </row>
    <row r="312" s="16" customFormat="1">
      <c r="A312" s="16"/>
      <c r="B312" s="208"/>
      <c r="C312" s="16"/>
      <c r="D312" s="185" t="s">
        <v>128</v>
      </c>
      <c r="E312" s="209" t="s">
        <v>3</v>
      </c>
      <c r="F312" s="210" t="s">
        <v>137</v>
      </c>
      <c r="G312" s="16"/>
      <c r="H312" s="211">
        <v>37.799999999999997</v>
      </c>
      <c r="I312" s="212"/>
      <c r="J312" s="16"/>
      <c r="K312" s="16"/>
      <c r="L312" s="208"/>
      <c r="M312" s="213"/>
      <c r="N312" s="214"/>
      <c r="O312" s="214"/>
      <c r="P312" s="214"/>
      <c r="Q312" s="214"/>
      <c r="R312" s="214"/>
      <c r="S312" s="214"/>
      <c r="T312" s="215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T312" s="209" t="s">
        <v>128</v>
      </c>
      <c r="AU312" s="209" t="s">
        <v>79</v>
      </c>
      <c r="AV312" s="16" t="s">
        <v>138</v>
      </c>
      <c r="AW312" s="16" t="s">
        <v>31</v>
      </c>
      <c r="AX312" s="16" t="s">
        <v>69</v>
      </c>
      <c r="AY312" s="209" t="s">
        <v>117</v>
      </c>
    </row>
    <row r="313" s="15" customFormat="1">
      <c r="A313" s="15"/>
      <c r="B313" s="201"/>
      <c r="C313" s="15"/>
      <c r="D313" s="185" t="s">
        <v>128</v>
      </c>
      <c r="E313" s="202" t="s">
        <v>3</v>
      </c>
      <c r="F313" s="203" t="s">
        <v>209</v>
      </c>
      <c r="G313" s="15"/>
      <c r="H313" s="202" t="s">
        <v>3</v>
      </c>
      <c r="I313" s="204"/>
      <c r="J313" s="15"/>
      <c r="K313" s="15"/>
      <c r="L313" s="201"/>
      <c r="M313" s="205"/>
      <c r="N313" s="206"/>
      <c r="O313" s="206"/>
      <c r="P313" s="206"/>
      <c r="Q313" s="206"/>
      <c r="R313" s="206"/>
      <c r="S313" s="206"/>
      <c r="T313" s="207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02" t="s">
        <v>128</v>
      </c>
      <c r="AU313" s="202" t="s">
        <v>79</v>
      </c>
      <c r="AV313" s="15" t="s">
        <v>77</v>
      </c>
      <c r="AW313" s="15" t="s">
        <v>31</v>
      </c>
      <c r="AX313" s="15" t="s">
        <v>69</v>
      </c>
      <c r="AY313" s="202" t="s">
        <v>117</v>
      </c>
    </row>
    <row r="314" s="13" customFormat="1">
      <c r="A314" s="13"/>
      <c r="B314" s="184"/>
      <c r="C314" s="13"/>
      <c r="D314" s="185" t="s">
        <v>128</v>
      </c>
      <c r="E314" s="186" t="s">
        <v>3</v>
      </c>
      <c r="F314" s="187" t="s">
        <v>210</v>
      </c>
      <c r="G314" s="13"/>
      <c r="H314" s="188">
        <v>-38.863999999999997</v>
      </c>
      <c r="I314" s="189"/>
      <c r="J314" s="13"/>
      <c r="K314" s="13"/>
      <c r="L314" s="184"/>
      <c r="M314" s="190"/>
      <c r="N314" s="191"/>
      <c r="O314" s="191"/>
      <c r="P314" s="191"/>
      <c r="Q314" s="191"/>
      <c r="R314" s="191"/>
      <c r="S314" s="191"/>
      <c r="T314" s="192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86" t="s">
        <v>128</v>
      </c>
      <c r="AU314" s="186" t="s">
        <v>79</v>
      </c>
      <c r="AV314" s="13" t="s">
        <v>79</v>
      </c>
      <c r="AW314" s="13" t="s">
        <v>31</v>
      </c>
      <c r="AX314" s="13" t="s">
        <v>69</v>
      </c>
      <c r="AY314" s="186" t="s">
        <v>117</v>
      </c>
    </row>
    <row r="315" s="13" customFormat="1">
      <c r="A315" s="13"/>
      <c r="B315" s="184"/>
      <c r="C315" s="13"/>
      <c r="D315" s="185" t="s">
        <v>128</v>
      </c>
      <c r="E315" s="186" t="s">
        <v>3</v>
      </c>
      <c r="F315" s="187" t="s">
        <v>211</v>
      </c>
      <c r="G315" s="13"/>
      <c r="H315" s="188">
        <v>-33.456000000000003</v>
      </c>
      <c r="I315" s="189"/>
      <c r="J315" s="13"/>
      <c r="K315" s="13"/>
      <c r="L315" s="184"/>
      <c r="M315" s="190"/>
      <c r="N315" s="191"/>
      <c r="O315" s="191"/>
      <c r="P315" s="191"/>
      <c r="Q315" s="191"/>
      <c r="R315" s="191"/>
      <c r="S315" s="191"/>
      <c r="T315" s="19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86" t="s">
        <v>128</v>
      </c>
      <c r="AU315" s="186" t="s">
        <v>79</v>
      </c>
      <c r="AV315" s="13" t="s">
        <v>79</v>
      </c>
      <c r="AW315" s="13" t="s">
        <v>31</v>
      </c>
      <c r="AX315" s="13" t="s">
        <v>69</v>
      </c>
      <c r="AY315" s="186" t="s">
        <v>117</v>
      </c>
    </row>
    <row r="316" s="13" customFormat="1">
      <c r="A316" s="13"/>
      <c r="B316" s="184"/>
      <c r="C316" s="13"/>
      <c r="D316" s="185" t="s">
        <v>128</v>
      </c>
      <c r="E316" s="186" t="s">
        <v>3</v>
      </c>
      <c r="F316" s="187" t="s">
        <v>212</v>
      </c>
      <c r="G316" s="13"/>
      <c r="H316" s="188">
        <v>-4.7999999999999998</v>
      </c>
      <c r="I316" s="189"/>
      <c r="J316" s="13"/>
      <c r="K316" s="13"/>
      <c r="L316" s="184"/>
      <c r="M316" s="190"/>
      <c r="N316" s="191"/>
      <c r="O316" s="191"/>
      <c r="P316" s="191"/>
      <c r="Q316" s="191"/>
      <c r="R316" s="191"/>
      <c r="S316" s="191"/>
      <c r="T316" s="19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86" t="s">
        <v>128</v>
      </c>
      <c r="AU316" s="186" t="s">
        <v>79</v>
      </c>
      <c r="AV316" s="13" t="s">
        <v>79</v>
      </c>
      <c r="AW316" s="13" t="s">
        <v>31</v>
      </c>
      <c r="AX316" s="13" t="s">
        <v>69</v>
      </c>
      <c r="AY316" s="186" t="s">
        <v>117</v>
      </c>
    </row>
    <row r="317" s="13" customFormat="1">
      <c r="A317" s="13"/>
      <c r="B317" s="184"/>
      <c r="C317" s="13"/>
      <c r="D317" s="185" t="s">
        <v>128</v>
      </c>
      <c r="E317" s="186" t="s">
        <v>3</v>
      </c>
      <c r="F317" s="187" t="s">
        <v>213</v>
      </c>
      <c r="G317" s="13"/>
      <c r="H317" s="188">
        <v>-1.9199999999999999</v>
      </c>
      <c r="I317" s="189"/>
      <c r="J317" s="13"/>
      <c r="K317" s="13"/>
      <c r="L317" s="184"/>
      <c r="M317" s="190"/>
      <c r="N317" s="191"/>
      <c r="O317" s="191"/>
      <c r="P317" s="191"/>
      <c r="Q317" s="191"/>
      <c r="R317" s="191"/>
      <c r="S317" s="191"/>
      <c r="T317" s="19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86" t="s">
        <v>128</v>
      </c>
      <c r="AU317" s="186" t="s">
        <v>79</v>
      </c>
      <c r="AV317" s="13" t="s">
        <v>79</v>
      </c>
      <c r="AW317" s="13" t="s">
        <v>31</v>
      </c>
      <c r="AX317" s="13" t="s">
        <v>69</v>
      </c>
      <c r="AY317" s="186" t="s">
        <v>117</v>
      </c>
    </row>
    <row r="318" s="13" customFormat="1">
      <c r="A318" s="13"/>
      <c r="B318" s="184"/>
      <c r="C318" s="13"/>
      <c r="D318" s="185" t="s">
        <v>128</v>
      </c>
      <c r="E318" s="186" t="s">
        <v>3</v>
      </c>
      <c r="F318" s="187" t="s">
        <v>214</v>
      </c>
      <c r="G318" s="13"/>
      <c r="H318" s="188">
        <v>-1.512</v>
      </c>
      <c r="I318" s="189"/>
      <c r="J318" s="13"/>
      <c r="K318" s="13"/>
      <c r="L318" s="184"/>
      <c r="M318" s="190"/>
      <c r="N318" s="191"/>
      <c r="O318" s="191"/>
      <c r="P318" s="191"/>
      <c r="Q318" s="191"/>
      <c r="R318" s="191"/>
      <c r="S318" s="191"/>
      <c r="T318" s="192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86" t="s">
        <v>128</v>
      </c>
      <c r="AU318" s="186" t="s">
        <v>79</v>
      </c>
      <c r="AV318" s="13" t="s">
        <v>79</v>
      </c>
      <c r="AW318" s="13" t="s">
        <v>31</v>
      </c>
      <c r="AX318" s="13" t="s">
        <v>69</v>
      </c>
      <c r="AY318" s="186" t="s">
        <v>117</v>
      </c>
    </row>
    <row r="319" s="13" customFormat="1">
      <c r="A319" s="13"/>
      <c r="B319" s="184"/>
      <c r="C319" s="13"/>
      <c r="D319" s="185" t="s">
        <v>128</v>
      </c>
      <c r="E319" s="186" t="s">
        <v>3</v>
      </c>
      <c r="F319" s="187" t="s">
        <v>215</v>
      </c>
      <c r="G319" s="13"/>
      <c r="H319" s="188">
        <v>-16.100000000000001</v>
      </c>
      <c r="I319" s="189"/>
      <c r="J319" s="13"/>
      <c r="K319" s="13"/>
      <c r="L319" s="184"/>
      <c r="M319" s="190"/>
      <c r="N319" s="191"/>
      <c r="O319" s="191"/>
      <c r="P319" s="191"/>
      <c r="Q319" s="191"/>
      <c r="R319" s="191"/>
      <c r="S319" s="191"/>
      <c r="T319" s="192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86" t="s">
        <v>128</v>
      </c>
      <c r="AU319" s="186" t="s">
        <v>79</v>
      </c>
      <c r="AV319" s="13" t="s">
        <v>79</v>
      </c>
      <c r="AW319" s="13" t="s">
        <v>31</v>
      </c>
      <c r="AX319" s="13" t="s">
        <v>69</v>
      </c>
      <c r="AY319" s="186" t="s">
        <v>117</v>
      </c>
    </row>
    <row r="320" s="13" customFormat="1">
      <c r="A320" s="13"/>
      <c r="B320" s="184"/>
      <c r="C320" s="13"/>
      <c r="D320" s="185" t="s">
        <v>128</v>
      </c>
      <c r="E320" s="186" t="s">
        <v>3</v>
      </c>
      <c r="F320" s="187" t="s">
        <v>216</v>
      </c>
      <c r="G320" s="13"/>
      <c r="H320" s="188">
        <v>-1.6000000000000001</v>
      </c>
      <c r="I320" s="189"/>
      <c r="J320" s="13"/>
      <c r="K320" s="13"/>
      <c r="L320" s="184"/>
      <c r="M320" s="190"/>
      <c r="N320" s="191"/>
      <c r="O320" s="191"/>
      <c r="P320" s="191"/>
      <c r="Q320" s="191"/>
      <c r="R320" s="191"/>
      <c r="S320" s="191"/>
      <c r="T320" s="192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86" t="s">
        <v>128</v>
      </c>
      <c r="AU320" s="186" t="s">
        <v>79</v>
      </c>
      <c r="AV320" s="13" t="s">
        <v>79</v>
      </c>
      <c r="AW320" s="13" t="s">
        <v>31</v>
      </c>
      <c r="AX320" s="13" t="s">
        <v>69</v>
      </c>
      <c r="AY320" s="186" t="s">
        <v>117</v>
      </c>
    </row>
    <row r="321" s="16" customFormat="1">
      <c r="A321" s="16"/>
      <c r="B321" s="208"/>
      <c r="C321" s="16"/>
      <c r="D321" s="185" t="s">
        <v>128</v>
      </c>
      <c r="E321" s="209" t="s">
        <v>3</v>
      </c>
      <c r="F321" s="210" t="s">
        <v>137</v>
      </c>
      <c r="G321" s="16"/>
      <c r="H321" s="211">
        <v>-98.251999999999981</v>
      </c>
      <c r="I321" s="212"/>
      <c r="J321" s="16"/>
      <c r="K321" s="16"/>
      <c r="L321" s="208"/>
      <c r="M321" s="213"/>
      <c r="N321" s="214"/>
      <c r="O321" s="214"/>
      <c r="P321" s="214"/>
      <c r="Q321" s="214"/>
      <c r="R321" s="214"/>
      <c r="S321" s="214"/>
      <c r="T321" s="215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T321" s="209" t="s">
        <v>128</v>
      </c>
      <c r="AU321" s="209" t="s">
        <v>79</v>
      </c>
      <c r="AV321" s="16" t="s">
        <v>138</v>
      </c>
      <c r="AW321" s="16" t="s">
        <v>31</v>
      </c>
      <c r="AX321" s="16" t="s">
        <v>69</v>
      </c>
      <c r="AY321" s="209" t="s">
        <v>117</v>
      </c>
    </row>
    <row r="322" s="13" customFormat="1">
      <c r="A322" s="13"/>
      <c r="B322" s="184"/>
      <c r="C322" s="13"/>
      <c r="D322" s="185" t="s">
        <v>128</v>
      </c>
      <c r="E322" s="186" t="s">
        <v>3</v>
      </c>
      <c r="F322" s="187" t="s">
        <v>277</v>
      </c>
      <c r="G322" s="13"/>
      <c r="H322" s="188">
        <v>-178.58500000000001</v>
      </c>
      <c r="I322" s="189"/>
      <c r="J322" s="13"/>
      <c r="K322" s="13"/>
      <c r="L322" s="184"/>
      <c r="M322" s="190"/>
      <c r="N322" s="191"/>
      <c r="O322" s="191"/>
      <c r="P322" s="191"/>
      <c r="Q322" s="191"/>
      <c r="R322" s="191"/>
      <c r="S322" s="191"/>
      <c r="T322" s="192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86" t="s">
        <v>128</v>
      </c>
      <c r="AU322" s="186" t="s">
        <v>79</v>
      </c>
      <c r="AV322" s="13" t="s">
        <v>79</v>
      </c>
      <c r="AW322" s="13" t="s">
        <v>31</v>
      </c>
      <c r="AX322" s="13" t="s">
        <v>69</v>
      </c>
      <c r="AY322" s="186" t="s">
        <v>117</v>
      </c>
    </row>
    <row r="323" s="16" customFormat="1">
      <c r="A323" s="16"/>
      <c r="B323" s="208"/>
      <c r="C323" s="16"/>
      <c r="D323" s="185" t="s">
        <v>128</v>
      </c>
      <c r="E323" s="209" t="s">
        <v>3</v>
      </c>
      <c r="F323" s="210" t="s">
        <v>137</v>
      </c>
      <c r="G323" s="16"/>
      <c r="H323" s="211">
        <v>-178.58500000000001</v>
      </c>
      <c r="I323" s="212"/>
      <c r="J323" s="16"/>
      <c r="K323" s="16"/>
      <c r="L323" s="208"/>
      <c r="M323" s="213"/>
      <c r="N323" s="214"/>
      <c r="O323" s="214"/>
      <c r="P323" s="214"/>
      <c r="Q323" s="214"/>
      <c r="R323" s="214"/>
      <c r="S323" s="214"/>
      <c r="T323" s="215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209" t="s">
        <v>128</v>
      </c>
      <c r="AU323" s="209" t="s">
        <v>79</v>
      </c>
      <c r="AV323" s="16" t="s">
        <v>138</v>
      </c>
      <c r="AW323" s="16" t="s">
        <v>31</v>
      </c>
      <c r="AX323" s="16" t="s">
        <v>69</v>
      </c>
      <c r="AY323" s="209" t="s">
        <v>117</v>
      </c>
    </row>
    <row r="324" s="14" customFormat="1">
      <c r="A324" s="14"/>
      <c r="B324" s="193"/>
      <c r="C324" s="14"/>
      <c r="D324" s="185" t="s">
        <v>128</v>
      </c>
      <c r="E324" s="194" t="s">
        <v>3</v>
      </c>
      <c r="F324" s="195" t="s">
        <v>130</v>
      </c>
      <c r="G324" s="14"/>
      <c r="H324" s="196">
        <v>620.29700000000003</v>
      </c>
      <c r="I324" s="197"/>
      <c r="J324" s="14"/>
      <c r="K324" s="14"/>
      <c r="L324" s="193"/>
      <c r="M324" s="198"/>
      <c r="N324" s="199"/>
      <c r="O324" s="199"/>
      <c r="P324" s="199"/>
      <c r="Q324" s="199"/>
      <c r="R324" s="199"/>
      <c r="S324" s="199"/>
      <c r="T324" s="200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194" t="s">
        <v>128</v>
      </c>
      <c r="AU324" s="194" t="s">
        <v>79</v>
      </c>
      <c r="AV324" s="14" t="s">
        <v>124</v>
      </c>
      <c r="AW324" s="14" t="s">
        <v>31</v>
      </c>
      <c r="AX324" s="14" t="s">
        <v>77</v>
      </c>
      <c r="AY324" s="194" t="s">
        <v>117</v>
      </c>
    </row>
    <row r="325" s="13" customFormat="1">
      <c r="A325" s="13"/>
      <c r="B325" s="184"/>
      <c r="C325" s="13"/>
      <c r="D325" s="185" t="s">
        <v>128</v>
      </c>
      <c r="E325" s="13"/>
      <c r="F325" s="187" t="s">
        <v>300</v>
      </c>
      <c r="G325" s="13"/>
      <c r="H325" s="188">
        <v>1240.5940000000001</v>
      </c>
      <c r="I325" s="189"/>
      <c r="J325" s="13"/>
      <c r="K325" s="13"/>
      <c r="L325" s="184"/>
      <c r="M325" s="190"/>
      <c r="N325" s="191"/>
      <c r="O325" s="191"/>
      <c r="P325" s="191"/>
      <c r="Q325" s="191"/>
      <c r="R325" s="191"/>
      <c r="S325" s="191"/>
      <c r="T325" s="192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86" t="s">
        <v>128</v>
      </c>
      <c r="AU325" s="186" t="s">
        <v>79</v>
      </c>
      <c r="AV325" s="13" t="s">
        <v>79</v>
      </c>
      <c r="AW325" s="13" t="s">
        <v>4</v>
      </c>
      <c r="AX325" s="13" t="s">
        <v>77</v>
      </c>
      <c r="AY325" s="186" t="s">
        <v>117</v>
      </c>
    </row>
    <row r="326" s="2" customFormat="1" ht="24.15" customHeight="1">
      <c r="A326" s="39"/>
      <c r="B326" s="165"/>
      <c r="C326" s="166" t="s">
        <v>301</v>
      </c>
      <c r="D326" s="166" t="s">
        <v>119</v>
      </c>
      <c r="E326" s="167" t="s">
        <v>302</v>
      </c>
      <c r="F326" s="168" t="s">
        <v>303</v>
      </c>
      <c r="G326" s="169" t="s">
        <v>198</v>
      </c>
      <c r="H326" s="170">
        <v>155.58099999999999</v>
      </c>
      <c r="I326" s="171"/>
      <c r="J326" s="172">
        <f>ROUND(I326*H326,2)</f>
        <v>0</v>
      </c>
      <c r="K326" s="168" t="s">
        <v>123</v>
      </c>
      <c r="L326" s="40"/>
      <c r="M326" s="173" t="s">
        <v>3</v>
      </c>
      <c r="N326" s="174" t="s">
        <v>40</v>
      </c>
      <c r="O326" s="73"/>
      <c r="P326" s="175">
        <f>O326*H326</f>
        <v>0</v>
      </c>
      <c r="Q326" s="175">
        <v>0</v>
      </c>
      <c r="R326" s="175">
        <f>Q326*H326</f>
        <v>0</v>
      </c>
      <c r="S326" s="175">
        <v>0</v>
      </c>
      <c r="T326" s="176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177" t="s">
        <v>124</v>
      </c>
      <c r="AT326" s="177" t="s">
        <v>119</v>
      </c>
      <c r="AU326" s="177" t="s">
        <v>79</v>
      </c>
      <c r="AY326" s="20" t="s">
        <v>117</v>
      </c>
      <c r="BE326" s="178">
        <f>IF(N326="základní",J326,0)</f>
        <v>0</v>
      </c>
      <c r="BF326" s="178">
        <f>IF(N326="snížená",J326,0)</f>
        <v>0</v>
      </c>
      <c r="BG326" s="178">
        <f>IF(N326="zákl. přenesená",J326,0)</f>
        <v>0</v>
      </c>
      <c r="BH326" s="178">
        <f>IF(N326="sníž. přenesená",J326,0)</f>
        <v>0</v>
      </c>
      <c r="BI326" s="178">
        <f>IF(N326="nulová",J326,0)</f>
        <v>0</v>
      </c>
      <c r="BJ326" s="20" t="s">
        <v>77</v>
      </c>
      <c r="BK326" s="178">
        <f>ROUND(I326*H326,2)</f>
        <v>0</v>
      </c>
      <c r="BL326" s="20" t="s">
        <v>124</v>
      </c>
      <c r="BM326" s="177" t="s">
        <v>304</v>
      </c>
    </row>
    <row r="327" s="2" customFormat="1">
      <c r="A327" s="39"/>
      <c r="B327" s="40"/>
      <c r="C327" s="39"/>
      <c r="D327" s="179" t="s">
        <v>126</v>
      </c>
      <c r="E327" s="39"/>
      <c r="F327" s="180" t="s">
        <v>305</v>
      </c>
      <c r="G327" s="39"/>
      <c r="H327" s="39"/>
      <c r="I327" s="181"/>
      <c r="J327" s="39"/>
      <c r="K327" s="39"/>
      <c r="L327" s="40"/>
      <c r="M327" s="182"/>
      <c r="N327" s="183"/>
      <c r="O327" s="73"/>
      <c r="P327" s="73"/>
      <c r="Q327" s="73"/>
      <c r="R327" s="73"/>
      <c r="S327" s="73"/>
      <c r="T327" s="74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20" t="s">
        <v>126</v>
      </c>
      <c r="AU327" s="20" t="s">
        <v>79</v>
      </c>
    </row>
    <row r="328" s="15" customFormat="1">
      <c r="A328" s="15"/>
      <c r="B328" s="201"/>
      <c r="C328" s="15"/>
      <c r="D328" s="185" t="s">
        <v>128</v>
      </c>
      <c r="E328" s="202" t="s">
        <v>3</v>
      </c>
      <c r="F328" s="203" t="s">
        <v>306</v>
      </c>
      <c r="G328" s="15"/>
      <c r="H328" s="202" t="s">
        <v>3</v>
      </c>
      <c r="I328" s="204"/>
      <c r="J328" s="15"/>
      <c r="K328" s="15"/>
      <c r="L328" s="201"/>
      <c r="M328" s="205"/>
      <c r="N328" s="206"/>
      <c r="O328" s="206"/>
      <c r="P328" s="206"/>
      <c r="Q328" s="206"/>
      <c r="R328" s="206"/>
      <c r="S328" s="206"/>
      <c r="T328" s="207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02" t="s">
        <v>128</v>
      </c>
      <c r="AU328" s="202" t="s">
        <v>79</v>
      </c>
      <c r="AV328" s="15" t="s">
        <v>77</v>
      </c>
      <c r="AW328" s="15" t="s">
        <v>31</v>
      </c>
      <c r="AX328" s="15" t="s">
        <v>69</v>
      </c>
      <c r="AY328" s="202" t="s">
        <v>117</v>
      </c>
    </row>
    <row r="329" s="13" customFormat="1">
      <c r="A329" s="13"/>
      <c r="B329" s="184"/>
      <c r="C329" s="13"/>
      <c r="D329" s="185" t="s">
        <v>128</v>
      </c>
      <c r="E329" s="186" t="s">
        <v>3</v>
      </c>
      <c r="F329" s="187" t="s">
        <v>268</v>
      </c>
      <c r="G329" s="13"/>
      <c r="H329" s="188">
        <v>154.321</v>
      </c>
      <c r="I329" s="189"/>
      <c r="J329" s="13"/>
      <c r="K329" s="13"/>
      <c r="L329" s="184"/>
      <c r="M329" s="190"/>
      <c r="N329" s="191"/>
      <c r="O329" s="191"/>
      <c r="P329" s="191"/>
      <c r="Q329" s="191"/>
      <c r="R329" s="191"/>
      <c r="S329" s="191"/>
      <c r="T329" s="192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86" t="s">
        <v>128</v>
      </c>
      <c r="AU329" s="186" t="s">
        <v>79</v>
      </c>
      <c r="AV329" s="13" t="s">
        <v>79</v>
      </c>
      <c r="AW329" s="13" t="s">
        <v>31</v>
      </c>
      <c r="AX329" s="13" t="s">
        <v>69</v>
      </c>
      <c r="AY329" s="186" t="s">
        <v>117</v>
      </c>
    </row>
    <row r="330" s="13" customFormat="1">
      <c r="A330" s="13"/>
      <c r="B330" s="184"/>
      <c r="C330" s="13"/>
      <c r="D330" s="185" t="s">
        <v>128</v>
      </c>
      <c r="E330" s="186" t="s">
        <v>3</v>
      </c>
      <c r="F330" s="187" t="s">
        <v>269</v>
      </c>
      <c r="G330" s="13"/>
      <c r="H330" s="188">
        <v>1.26</v>
      </c>
      <c r="I330" s="189"/>
      <c r="J330" s="13"/>
      <c r="K330" s="13"/>
      <c r="L330" s="184"/>
      <c r="M330" s="190"/>
      <c r="N330" s="191"/>
      <c r="O330" s="191"/>
      <c r="P330" s="191"/>
      <c r="Q330" s="191"/>
      <c r="R330" s="191"/>
      <c r="S330" s="191"/>
      <c r="T330" s="192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86" t="s">
        <v>128</v>
      </c>
      <c r="AU330" s="186" t="s">
        <v>79</v>
      </c>
      <c r="AV330" s="13" t="s">
        <v>79</v>
      </c>
      <c r="AW330" s="13" t="s">
        <v>31</v>
      </c>
      <c r="AX330" s="13" t="s">
        <v>69</v>
      </c>
      <c r="AY330" s="186" t="s">
        <v>117</v>
      </c>
    </row>
    <row r="331" s="14" customFormat="1">
      <c r="A331" s="14"/>
      <c r="B331" s="193"/>
      <c r="C331" s="14"/>
      <c r="D331" s="185" t="s">
        <v>128</v>
      </c>
      <c r="E331" s="194" t="s">
        <v>3</v>
      </c>
      <c r="F331" s="195" t="s">
        <v>130</v>
      </c>
      <c r="G331" s="14"/>
      <c r="H331" s="196">
        <v>155.58099999999999</v>
      </c>
      <c r="I331" s="197"/>
      <c r="J331" s="14"/>
      <c r="K331" s="14"/>
      <c r="L331" s="193"/>
      <c r="M331" s="198"/>
      <c r="N331" s="199"/>
      <c r="O331" s="199"/>
      <c r="P331" s="199"/>
      <c r="Q331" s="199"/>
      <c r="R331" s="199"/>
      <c r="S331" s="199"/>
      <c r="T331" s="200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194" t="s">
        <v>128</v>
      </c>
      <c r="AU331" s="194" t="s">
        <v>79</v>
      </c>
      <c r="AV331" s="14" t="s">
        <v>124</v>
      </c>
      <c r="AW331" s="14" t="s">
        <v>31</v>
      </c>
      <c r="AX331" s="14" t="s">
        <v>77</v>
      </c>
      <c r="AY331" s="194" t="s">
        <v>117</v>
      </c>
    </row>
    <row r="332" s="2" customFormat="1" ht="24.15" customHeight="1">
      <c r="A332" s="39"/>
      <c r="B332" s="165"/>
      <c r="C332" s="166" t="s">
        <v>307</v>
      </c>
      <c r="D332" s="166" t="s">
        <v>119</v>
      </c>
      <c r="E332" s="167" t="s">
        <v>308</v>
      </c>
      <c r="F332" s="168" t="s">
        <v>309</v>
      </c>
      <c r="G332" s="169" t="s">
        <v>198</v>
      </c>
      <c r="H332" s="170">
        <v>178.58500000000001</v>
      </c>
      <c r="I332" s="171"/>
      <c r="J332" s="172">
        <f>ROUND(I332*H332,2)</f>
        <v>0</v>
      </c>
      <c r="K332" s="168" t="s">
        <v>123</v>
      </c>
      <c r="L332" s="40"/>
      <c r="M332" s="173" t="s">
        <v>3</v>
      </c>
      <c r="N332" s="174" t="s">
        <v>40</v>
      </c>
      <c r="O332" s="73"/>
      <c r="P332" s="175">
        <f>O332*H332</f>
        <v>0</v>
      </c>
      <c r="Q332" s="175">
        <v>0</v>
      </c>
      <c r="R332" s="175">
        <f>Q332*H332</f>
        <v>0</v>
      </c>
      <c r="S332" s="175">
        <v>0</v>
      </c>
      <c r="T332" s="176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177" t="s">
        <v>124</v>
      </c>
      <c r="AT332" s="177" t="s">
        <v>119</v>
      </c>
      <c r="AU332" s="177" t="s">
        <v>79</v>
      </c>
      <c r="AY332" s="20" t="s">
        <v>117</v>
      </c>
      <c r="BE332" s="178">
        <f>IF(N332="základní",J332,0)</f>
        <v>0</v>
      </c>
      <c r="BF332" s="178">
        <f>IF(N332="snížená",J332,0)</f>
        <v>0</v>
      </c>
      <c r="BG332" s="178">
        <f>IF(N332="zákl. přenesená",J332,0)</f>
        <v>0</v>
      </c>
      <c r="BH332" s="178">
        <f>IF(N332="sníž. přenesená",J332,0)</f>
        <v>0</v>
      </c>
      <c r="BI332" s="178">
        <f>IF(N332="nulová",J332,0)</f>
        <v>0</v>
      </c>
      <c r="BJ332" s="20" t="s">
        <v>77</v>
      </c>
      <c r="BK332" s="178">
        <f>ROUND(I332*H332,2)</f>
        <v>0</v>
      </c>
      <c r="BL332" s="20" t="s">
        <v>124</v>
      </c>
      <c r="BM332" s="177" t="s">
        <v>310</v>
      </c>
    </row>
    <row r="333" s="2" customFormat="1">
      <c r="A333" s="39"/>
      <c r="B333" s="40"/>
      <c r="C333" s="39"/>
      <c r="D333" s="179" t="s">
        <v>126</v>
      </c>
      <c r="E333" s="39"/>
      <c r="F333" s="180" t="s">
        <v>311</v>
      </c>
      <c r="G333" s="39"/>
      <c r="H333" s="39"/>
      <c r="I333" s="181"/>
      <c r="J333" s="39"/>
      <c r="K333" s="39"/>
      <c r="L333" s="40"/>
      <c r="M333" s="182"/>
      <c r="N333" s="183"/>
      <c r="O333" s="73"/>
      <c r="P333" s="73"/>
      <c r="Q333" s="73"/>
      <c r="R333" s="73"/>
      <c r="S333" s="73"/>
      <c r="T333" s="74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20" t="s">
        <v>126</v>
      </c>
      <c r="AU333" s="20" t="s">
        <v>79</v>
      </c>
    </row>
    <row r="334" s="15" customFormat="1">
      <c r="A334" s="15"/>
      <c r="B334" s="201"/>
      <c r="C334" s="15"/>
      <c r="D334" s="185" t="s">
        <v>128</v>
      </c>
      <c r="E334" s="202" t="s">
        <v>3</v>
      </c>
      <c r="F334" s="203" t="s">
        <v>312</v>
      </c>
      <c r="G334" s="15"/>
      <c r="H334" s="202" t="s">
        <v>3</v>
      </c>
      <c r="I334" s="204"/>
      <c r="J334" s="15"/>
      <c r="K334" s="15"/>
      <c r="L334" s="201"/>
      <c r="M334" s="205"/>
      <c r="N334" s="206"/>
      <c r="O334" s="206"/>
      <c r="P334" s="206"/>
      <c r="Q334" s="206"/>
      <c r="R334" s="206"/>
      <c r="S334" s="206"/>
      <c r="T334" s="207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02" t="s">
        <v>128</v>
      </c>
      <c r="AU334" s="202" t="s">
        <v>79</v>
      </c>
      <c r="AV334" s="15" t="s">
        <v>77</v>
      </c>
      <c r="AW334" s="15" t="s">
        <v>31</v>
      </c>
      <c r="AX334" s="15" t="s">
        <v>69</v>
      </c>
      <c r="AY334" s="202" t="s">
        <v>117</v>
      </c>
    </row>
    <row r="335" s="13" customFormat="1">
      <c r="A335" s="13"/>
      <c r="B335" s="184"/>
      <c r="C335" s="13"/>
      <c r="D335" s="185" t="s">
        <v>128</v>
      </c>
      <c r="E335" s="186" t="s">
        <v>3</v>
      </c>
      <c r="F335" s="187" t="s">
        <v>313</v>
      </c>
      <c r="G335" s="13"/>
      <c r="H335" s="188">
        <v>86.625</v>
      </c>
      <c r="I335" s="189"/>
      <c r="J335" s="13"/>
      <c r="K335" s="13"/>
      <c r="L335" s="184"/>
      <c r="M335" s="190"/>
      <c r="N335" s="191"/>
      <c r="O335" s="191"/>
      <c r="P335" s="191"/>
      <c r="Q335" s="191"/>
      <c r="R335" s="191"/>
      <c r="S335" s="191"/>
      <c r="T335" s="192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6" t="s">
        <v>128</v>
      </c>
      <c r="AU335" s="186" t="s">
        <v>79</v>
      </c>
      <c r="AV335" s="13" t="s">
        <v>79</v>
      </c>
      <c r="AW335" s="13" t="s">
        <v>31</v>
      </c>
      <c r="AX335" s="13" t="s">
        <v>69</v>
      </c>
      <c r="AY335" s="186" t="s">
        <v>117</v>
      </c>
    </row>
    <row r="336" s="13" customFormat="1">
      <c r="A336" s="13"/>
      <c r="B336" s="184"/>
      <c r="C336" s="13"/>
      <c r="D336" s="185" t="s">
        <v>128</v>
      </c>
      <c r="E336" s="186" t="s">
        <v>3</v>
      </c>
      <c r="F336" s="187" t="s">
        <v>314</v>
      </c>
      <c r="G336" s="13"/>
      <c r="H336" s="188">
        <v>94.170000000000002</v>
      </c>
      <c r="I336" s="189"/>
      <c r="J336" s="13"/>
      <c r="K336" s="13"/>
      <c r="L336" s="184"/>
      <c r="M336" s="190"/>
      <c r="N336" s="191"/>
      <c r="O336" s="191"/>
      <c r="P336" s="191"/>
      <c r="Q336" s="191"/>
      <c r="R336" s="191"/>
      <c r="S336" s="191"/>
      <c r="T336" s="19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86" t="s">
        <v>128</v>
      </c>
      <c r="AU336" s="186" t="s">
        <v>79</v>
      </c>
      <c r="AV336" s="13" t="s">
        <v>79</v>
      </c>
      <c r="AW336" s="13" t="s">
        <v>31</v>
      </c>
      <c r="AX336" s="13" t="s">
        <v>69</v>
      </c>
      <c r="AY336" s="186" t="s">
        <v>117</v>
      </c>
    </row>
    <row r="337" s="16" customFormat="1">
      <c r="A337" s="16"/>
      <c r="B337" s="208"/>
      <c r="C337" s="16"/>
      <c r="D337" s="185" t="s">
        <v>128</v>
      </c>
      <c r="E337" s="209" t="s">
        <v>3</v>
      </c>
      <c r="F337" s="210" t="s">
        <v>137</v>
      </c>
      <c r="G337" s="16"/>
      <c r="H337" s="211">
        <v>180.79500000000002</v>
      </c>
      <c r="I337" s="212"/>
      <c r="J337" s="16"/>
      <c r="K337" s="16"/>
      <c r="L337" s="208"/>
      <c r="M337" s="213"/>
      <c r="N337" s="214"/>
      <c r="O337" s="214"/>
      <c r="P337" s="214"/>
      <c r="Q337" s="214"/>
      <c r="R337" s="214"/>
      <c r="S337" s="214"/>
      <c r="T337" s="215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T337" s="209" t="s">
        <v>128</v>
      </c>
      <c r="AU337" s="209" t="s">
        <v>79</v>
      </c>
      <c r="AV337" s="16" t="s">
        <v>138</v>
      </c>
      <c r="AW337" s="16" t="s">
        <v>31</v>
      </c>
      <c r="AX337" s="16" t="s">
        <v>69</v>
      </c>
      <c r="AY337" s="209" t="s">
        <v>117</v>
      </c>
    </row>
    <row r="338" s="13" customFormat="1">
      <c r="A338" s="13"/>
      <c r="B338" s="184"/>
      <c r="C338" s="13"/>
      <c r="D338" s="185" t="s">
        <v>128</v>
      </c>
      <c r="E338" s="186" t="s">
        <v>3</v>
      </c>
      <c r="F338" s="187" t="s">
        <v>206</v>
      </c>
      <c r="G338" s="13"/>
      <c r="H338" s="188">
        <v>10</v>
      </c>
      <c r="I338" s="189"/>
      <c r="J338" s="13"/>
      <c r="K338" s="13"/>
      <c r="L338" s="184"/>
      <c r="M338" s="190"/>
      <c r="N338" s="191"/>
      <c r="O338" s="191"/>
      <c r="P338" s="191"/>
      <c r="Q338" s="191"/>
      <c r="R338" s="191"/>
      <c r="S338" s="191"/>
      <c r="T338" s="192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6" t="s">
        <v>128</v>
      </c>
      <c r="AU338" s="186" t="s">
        <v>79</v>
      </c>
      <c r="AV338" s="13" t="s">
        <v>79</v>
      </c>
      <c r="AW338" s="13" t="s">
        <v>31</v>
      </c>
      <c r="AX338" s="13" t="s">
        <v>69</v>
      </c>
      <c r="AY338" s="186" t="s">
        <v>117</v>
      </c>
    </row>
    <row r="339" s="13" customFormat="1">
      <c r="A339" s="13"/>
      <c r="B339" s="184"/>
      <c r="C339" s="13"/>
      <c r="D339" s="185" t="s">
        <v>128</v>
      </c>
      <c r="E339" s="186" t="s">
        <v>3</v>
      </c>
      <c r="F339" s="187" t="s">
        <v>315</v>
      </c>
      <c r="G339" s="13"/>
      <c r="H339" s="188">
        <v>-0.90000000000000002</v>
      </c>
      <c r="I339" s="189"/>
      <c r="J339" s="13"/>
      <c r="K339" s="13"/>
      <c r="L339" s="184"/>
      <c r="M339" s="190"/>
      <c r="N339" s="191"/>
      <c r="O339" s="191"/>
      <c r="P339" s="191"/>
      <c r="Q339" s="191"/>
      <c r="R339" s="191"/>
      <c r="S339" s="191"/>
      <c r="T339" s="192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6" t="s">
        <v>128</v>
      </c>
      <c r="AU339" s="186" t="s">
        <v>79</v>
      </c>
      <c r="AV339" s="13" t="s">
        <v>79</v>
      </c>
      <c r="AW339" s="13" t="s">
        <v>31</v>
      </c>
      <c r="AX339" s="13" t="s">
        <v>69</v>
      </c>
      <c r="AY339" s="186" t="s">
        <v>117</v>
      </c>
    </row>
    <row r="340" s="13" customFormat="1">
      <c r="A340" s="13"/>
      <c r="B340" s="184"/>
      <c r="C340" s="13"/>
      <c r="D340" s="185" t="s">
        <v>128</v>
      </c>
      <c r="E340" s="186" t="s">
        <v>3</v>
      </c>
      <c r="F340" s="187" t="s">
        <v>316</v>
      </c>
      <c r="G340" s="13"/>
      <c r="H340" s="188">
        <v>-11.310000000000001</v>
      </c>
      <c r="I340" s="189"/>
      <c r="J340" s="13"/>
      <c r="K340" s="13"/>
      <c r="L340" s="184"/>
      <c r="M340" s="190"/>
      <c r="N340" s="191"/>
      <c r="O340" s="191"/>
      <c r="P340" s="191"/>
      <c r="Q340" s="191"/>
      <c r="R340" s="191"/>
      <c r="S340" s="191"/>
      <c r="T340" s="192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86" t="s">
        <v>128</v>
      </c>
      <c r="AU340" s="186" t="s">
        <v>79</v>
      </c>
      <c r="AV340" s="13" t="s">
        <v>79</v>
      </c>
      <c r="AW340" s="13" t="s">
        <v>31</v>
      </c>
      <c r="AX340" s="13" t="s">
        <v>69</v>
      </c>
      <c r="AY340" s="186" t="s">
        <v>117</v>
      </c>
    </row>
    <row r="341" s="16" customFormat="1">
      <c r="A341" s="16"/>
      <c r="B341" s="208"/>
      <c r="C341" s="16"/>
      <c r="D341" s="185" t="s">
        <v>128</v>
      </c>
      <c r="E341" s="209" t="s">
        <v>3</v>
      </c>
      <c r="F341" s="210" t="s">
        <v>137</v>
      </c>
      <c r="G341" s="16"/>
      <c r="H341" s="211">
        <v>-2.2100000000000009</v>
      </c>
      <c r="I341" s="212"/>
      <c r="J341" s="16"/>
      <c r="K341" s="16"/>
      <c r="L341" s="208"/>
      <c r="M341" s="213"/>
      <c r="N341" s="214"/>
      <c r="O341" s="214"/>
      <c r="P341" s="214"/>
      <c r="Q341" s="214"/>
      <c r="R341" s="214"/>
      <c r="S341" s="214"/>
      <c r="T341" s="215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T341" s="209" t="s">
        <v>128</v>
      </c>
      <c r="AU341" s="209" t="s">
        <v>79</v>
      </c>
      <c r="AV341" s="16" t="s">
        <v>138</v>
      </c>
      <c r="AW341" s="16" t="s">
        <v>31</v>
      </c>
      <c r="AX341" s="16" t="s">
        <v>69</v>
      </c>
      <c r="AY341" s="209" t="s">
        <v>117</v>
      </c>
    </row>
    <row r="342" s="14" customFormat="1">
      <c r="A342" s="14"/>
      <c r="B342" s="193"/>
      <c r="C342" s="14"/>
      <c r="D342" s="185" t="s">
        <v>128</v>
      </c>
      <c r="E342" s="194" t="s">
        <v>3</v>
      </c>
      <c r="F342" s="195" t="s">
        <v>130</v>
      </c>
      <c r="G342" s="14"/>
      <c r="H342" s="196">
        <v>178.58500000000001</v>
      </c>
      <c r="I342" s="197"/>
      <c r="J342" s="14"/>
      <c r="K342" s="14"/>
      <c r="L342" s="193"/>
      <c r="M342" s="198"/>
      <c r="N342" s="199"/>
      <c r="O342" s="199"/>
      <c r="P342" s="199"/>
      <c r="Q342" s="199"/>
      <c r="R342" s="199"/>
      <c r="S342" s="199"/>
      <c r="T342" s="200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194" t="s">
        <v>128</v>
      </c>
      <c r="AU342" s="194" t="s">
        <v>79</v>
      </c>
      <c r="AV342" s="14" t="s">
        <v>124</v>
      </c>
      <c r="AW342" s="14" t="s">
        <v>31</v>
      </c>
      <c r="AX342" s="14" t="s">
        <v>77</v>
      </c>
      <c r="AY342" s="194" t="s">
        <v>117</v>
      </c>
    </row>
    <row r="343" s="2" customFormat="1" ht="24.15" customHeight="1">
      <c r="A343" s="39"/>
      <c r="B343" s="165"/>
      <c r="C343" s="166" t="s">
        <v>317</v>
      </c>
      <c r="D343" s="166" t="s">
        <v>119</v>
      </c>
      <c r="E343" s="167" t="s">
        <v>308</v>
      </c>
      <c r="F343" s="168" t="s">
        <v>309</v>
      </c>
      <c r="G343" s="169" t="s">
        <v>198</v>
      </c>
      <c r="H343" s="170">
        <v>1.26</v>
      </c>
      <c r="I343" s="171"/>
      <c r="J343" s="172">
        <f>ROUND(I343*H343,2)</f>
        <v>0</v>
      </c>
      <c r="K343" s="168" t="s">
        <v>123</v>
      </c>
      <c r="L343" s="40"/>
      <c r="M343" s="173" t="s">
        <v>3</v>
      </c>
      <c r="N343" s="174" t="s">
        <v>40</v>
      </c>
      <c r="O343" s="73"/>
      <c r="P343" s="175">
        <f>O343*H343</f>
        <v>0</v>
      </c>
      <c r="Q343" s="175">
        <v>0</v>
      </c>
      <c r="R343" s="175">
        <f>Q343*H343</f>
        <v>0</v>
      </c>
      <c r="S343" s="175">
        <v>0</v>
      </c>
      <c r="T343" s="176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177" t="s">
        <v>124</v>
      </c>
      <c r="AT343" s="177" t="s">
        <v>119</v>
      </c>
      <c r="AU343" s="177" t="s">
        <v>79</v>
      </c>
      <c r="AY343" s="20" t="s">
        <v>117</v>
      </c>
      <c r="BE343" s="178">
        <f>IF(N343="základní",J343,0)</f>
        <v>0</v>
      </c>
      <c r="BF343" s="178">
        <f>IF(N343="snížená",J343,0)</f>
        <v>0</v>
      </c>
      <c r="BG343" s="178">
        <f>IF(N343="zákl. přenesená",J343,0)</f>
        <v>0</v>
      </c>
      <c r="BH343" s="178">
        <f>IF(N343="sníž. přenesená",J343,0)</f>
        <v>0</v>
      </c>
      <c r="BI343" s="178">
        <f>IF(N343="nulová",J343,0)</f>
        <v>0</v>
      </c>
      <c r="BJ343" s="20" t="s">
        <v>77</v>
      </c>
      <c r="BK343" s="178">
        <f>ROUND(I343*H343,2)</f>
        <v>0</v>
      </c>
      <c r="BL343" s="20" t="s">
        <v>124</v>
      </c>
      <c r="BM343" s="177" t="s">
        <v>318</v>
      </c>
    </row>
    <row r="344" s="2" customFormat="1">
      <c r="A344" s="39"/>
      <c r="B344" s="40"/>
      <c r="C344" s="39"/>
      <c r="D344" s="179" t="s">
        <v>126</v>
      </c>
      <c r="E344" s="39"/>
      <c r="F344" s="180" t="s">
        <v>311</v>
      </c>
      <c r="G344" s="39"/>
      <c r="H344" s="39"/>
      <c r="I344" s="181"/>
      <c r="J344" s="39"/>
      <c r="K344" s="39"/>
      <c r="L344" s="40"/>
      <c r="M344" s="182"/>
      <c r="N344" s="183"/>
      <c r="O344" s="73"/>
      <c r="P344" s="73"/>
      <c r="Q344" s="73"/>
      <c r="R344" s="73"/>
      <c r="S344" s="73"/>
      <c r="T344" s="74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20" t="s">
        <v>126</v>
      </c>
      <c r="AU344" s="20" t="s">
        <v>79</v>
      </c>
    </row>
    <row r="345" s="15" customFormat="1">
      <c r="A345" s="15"/>
      <c r="B345" s="201"/>
      <c r="C345" s="15"/>
      <c r="D345" s="185" t="s">
        <v>128</v>
      </c>
      <c r="E345" s="202" t="s">
        <v>3</v>
      </c>
      <c r="F345" s="203" t="s">
        <v>319</v>
      </c>
      <c r="G345" s="15"/>
      <c r="H345" s="202" t="s">
        <v>3</v>
      </c>
      <c r="I345" s="204"/>
      <c r="J345" s="15"/>
      <c r="K345" s="15"/>
      <c r="L345" s="201"/>
      <c r="M345" s="205"/>
      <c r="N345" s="206"/>
      <c r="O345" s="206"/>
      <c r="P345" s="206"/>
      <c r="Q345" s="206"/>
      <c r="R345" s="206"/>
      <c r="S345" s="206"/>
      <c r="T345" s="207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02" t="s">
        <v>128</v>
      </c>
      <c r="AU345" s="202" t="s">
        <v>79</v>
      </c>
      <c r="AV345" s="15" t="s">
        <v>77</v>
      </c>
      <c r="AW345" s="15" t="s">
        <v>31</v>
      </c>
      <c r="AX345" s="15" t="s">
        <v>69</v>
      </c>
      <c r="AY345" s="202" t="s">
        <v>117</v>
      </c>
    </row>
    <row r="346" s="13" customFormat="1">
      <c r="A346" s="13"/>
      <c r="B346" s="184"/>
      <c r="C346" s="13"/>
      <c r="D346" s="185" t="s">
        <v>128</v>
      </c>
      <c r="E346" s="186" t="s">
        <v>3</v>
      </c>
      <c r="F346" s="187" t="s">
        <v>320</v>
      </c>
      <c r="G346" s="13"/>
      <c r="H346" s="188">
        <v>1.26</v>
      </c>
      <c r="I346" s="189"/>
      <c r="J346" s="13"/>
      <c r="K346" s="13"/>
      <c r="L346" s="184"/>
      <c r="M346" s="190"/>
      <c r="N346" s="191"/>
      <c r="O346" s="191"/>
      <c r="P346" s="191"/>
      <c r="Q346" s="191"/>
      <c r="R346" s="191"/>
      <c r="S346" s="191"/>
      <c r="T346" s="19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86" t="s">
        <v>128</v>
      </c>
      <c r="AU346" s="186" t="s">
        <v>79</v>
      </c>
      <c r="AV346" s="13" t="s">
        <v>79</v>
      </c>
      <c r="AW346" s="13" t="s">
        <v>31</v>
      </c>
      <c r="AX346" s="13" t="s">
        <v>69</v>
      </c>
      <c r="AY346" s="186" t="s">
        <v>117</v>
      </c>
    </row>
    <row r="347" s="14" customFormat="1">
      <c r="A347" s="14"/>
      <c r="B347" s="193"/>
      <c r="C347" s="14"/>
      <c r="D347" s="185" t="s">
        <v>128</v>
      </c>
      <c r="E347" s="194" t="s">
        <v>3</v>
      </c>
      <c r="F347" s="195" t="s">
        <v>130</v>
      </c>
      <c r="G347" s="14"/>
      <c r="H347" s="196">
        <v>1.26</v>
      </c>
      <c r="I347" s="197"/>
      <c r="J347" s="14"/>
      <c r="K347" s="14"/>
      <c r="L347" s="193"/>
      <c r="M347" s="198"/>
      <c r="N347" s="199"/>
      <c r="O347" s="199"/>
      <c r="P347" s="199"/>
      <c r="Q347" s="199"/>
      <c r="R347" s="199"/>
      <c r="S347" s="199"/>
      <c r="T347" s="200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194" t="s">
        <v>128</v>
      </c>
      <c r="AU347" s="194" t="s">
        <v>79</v>
      </c>
      <c r="AV347" s="14" t="s">
        <v>124</v>
      </c>
      <c r="AW347" s="14" t="s">
        <v>31</v>
      </c>
      <c r="AX347" s="14" t="s">
        <v>77</v>
      </c>
      <c r="AY347" s="194" t="s">
        <v>117</v>
      </c>
    </row>
    <row r="348" s="2" customFormat="1" ht="24.15" customHeight="1">
      <c r="A348" s="39"/>
      <c r="B348" s="165"/>
      <c r="C348" s="166" t="s">
        <v>321</v>
      </c>
      <c r="D348" s="166" t="s">
        <v>119</v>
      </c>
      <c r="E348" s="167" t="s">
        <v>308</v>
      </c>
      <c r="F348" s="168" t="s">
        <v>309</v>
      </c>
      <c r="G348" s="169" t="s">
        <v>198</v>
      </c>
      <c r="H348" s="170">
        <v>336.16699999999997</v>
      </c>
      <c r="I348" s="171"/>
      <c r="J348" s="172">
        <f>ROUND(I348*H348,2)</f>
        <v>0</v>
      </c>
      <c r="K348" s="168" t="s">
        <v>123</v>
      </c>
      <c r="L348" s="40"/>
      <c r="M348" s="173" t="s">
        <v>3</v>
      </c>
      <c r="N348" s="174" t="s">
        <v>40</v>
      </c>
      <c r="O348" s="73"/>
      <c r="P348" s="175">
        <f>O348*H348</f>
        <v>0</v>
      </c>
      <c r="Q348" s="175">
        <v>0</v>
      </c>
      <c r="R348" s="175">
        <f>Q348*H348</f>
        <v>0</v>
      </c>
      <c r="S348" s="175">
        <v>0</v>
      </c>
      <c r="T348" s="176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177" t="s">
        <v>124</v>
      </c>
      <c r="AT348" s="177" t="s">
        <v>119</v>
      </c>
      <c r="AU348" s="177" t="s">
        <v>79</v>
      </c>
      <c r="AY348" s="20" t="s">
        <v>117</v>
      </c>
      <c r="BE348" s="178">
        <f>IF(N348="základní",J348,0)</f>
        <v>0</v>
      </c>
      <c r="BF348" s="178">
        <f>IF(N348="snížená",J348,0)</f>
        <v>0</v>
      </c>
      <c r="BG348" s="178">
        <f>IF(N348="zákl. přenesená",J348,0)</f>
        <v>0</v>
      </c>
      <c r="BH348" s="178">
        <f>IF(N348="sníž. přenesená",J348,0)</f>
        <v>0</v>
      </c>
      <c r="BI348" s="178">
        <f>IF(N348="nulová",J348,0)</f>
        <v>0</v>
      </c>
      <c r="BJ348" s="20" t="s">
        <v>77</v>
      </c>
      <c r="BK348" s="178">
        <f>ROUND(I348*H348,2)</f>
        <v>0</v>
      </c>
      <c r="BL348" s="20" t="s">
        <v>124</v>
      </c>
      <c r="BM348" s="177" t="s">
        <v>322</v>
      </c>
    </row>
    <row r="349" s="2" customFormat="1">
      <c r="A349" s="39"/>
      <c r="B349" s="40"/>
      <c r="C349" s="39"/>
      <c r="D349" s="179" t="s">
        <v>126</v>
      </c>
      <c r="E349" s="39"/>
      <c r="F349" s="180" t="s">
        <v>311</v>
      </c>
      <c r="G349" s="39"/>
      <c r="H349" s="39"/>
      <c r="I349" s="181"/>
      <c r="J349" s="39"/>
      <c r="K349" s="39"/>
      <c r="L349" s="40"/>
      <c r="M349" s="182"/>
      <c r="N349" s="183"/>
      <c r="O349" s="73"/>
      <c r="P349" s="73"/>
      <c r="Q349" s="73"/>
      <c r="R349" s="73"/>
      <c r="S349" s="73"/>
      <c r="T349" s="74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20" t="s">
        <v>126</v>
      </c>
      <c r="AU349" s="20" t="s">
        <v>79</v>
      </c>
    </row>
    <row r="350" s="2" customFormat="1">
      <c r="A350" s="39"/>
      <c r="B350" s="40"/>
      <c r="C350" s="39"/>
      <c r="D350" s="185" t="s">
        <v>323</v>
      </c>
      <c r="E350" s="39"/>
      <c r="F350" s="216" t="s">
        <v>324</v>
      </c>
      <c r="G350" s="39"/>
      <c r="H350" s="39"/>
      <c r="I350" s="181"/>
      <c r="J350" s="39"/>
      <c r="K350" s="39"/>
      <c r="L350" s="40"/>
      <c r="M350" s="182"/>
      <c r="N350" s="183"/>
      <c r="O350" s="73"/>
      <c r="P350" s="73"/>
      <c r="Q350" s="73"/>
      <c r="R350" s="73"/>
      <c r="S350" s="73"/>
      <c r="T350" s="74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20" t="s">
        <v>323</v>
      </c>
      <c r="AU350" s="20" t="s">
        <v>79</v>
      </c>
    </row>
    <row r="351" s="15" customFormat="1">
      <c r="A351" s="15"/>
      <c r="B351" s="201"/>
      <c r="C351" s="15"/>
      <c r="D351" s="185" t="s">
        <v>128</v>
      </c>
      <c r="E351" s="202" t="s">
        <v>3</v>
      </c>
      <c r="F351" s="203" t="s">
        <v>325</v>
      </c>
      <c r="G351" s="15"/>
      <c r="H351" s="202" t="s">
        <v>3</v>
      </c>
      <c r="I351" s="204"/>
      <c r="J351" s="15"/>
      <c r="K351" s="15"/>
      <c r="L351" s="201"/>
      <c r="M351" s="205"/>
      <c r="N351" s="206"/>
      <c r="O351" s="206"/>
      <c r="P351" s="206"/>
      <c r="Q351" s="206"/>
      <c r="R351" s="206"/>
      <c r="S351" s="206"/>
      <c r="T351" s="207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02" t="s">
        <v>128</v>
      </c>
      <c r="AU351" s="202" t="s">
        <v>79</v>
      </c>
      <c r="AV351" s="15" t="s">
        <v>77</v>
      </c>
      <c r="AW351" s="15" t="s">
        <v>31</v>
      </c>
      <c r="AX351" s="15" t="s">
        <v>69</v>
      </c>
      <c r="AY351" s="202" t="s">
        <v>117</v>
      </c>
    </row>
    <row r="352" s="15" customFormat="1">
      <c r="A352" s="15"/>
      <c r="B352" s="201"/>
      <c r="C352" s="15"/>
      <c r="D352" s="185" t="s">
        <v>128</v>
      </c>
      <c r="E352" s="202" t="s">
        <v>3</v>
      </c>
      <c r="F352" s="203" t="s">
        <v>201</v>
      </c>
      <c r="G352" s="15"/>
      <c r="H352" s="202" t="s">
        <v>3</v>
      </c>
      <c r="I352" s="204"/>
      <c r="J352" s="15"/>
      <c r="K352" s="15"/>
      <c r="L352" s="201"/>
      <c r="M352" s="205"/>
      <c r="N352" s="206"/>
      <c r="O352" s="206"/>
      <c r="P352" s="206"/>
      <c r="Q352" s="206"/>
      <c r="R352" s="206"/>
      <c r="S352" s="206"/>
      <c r="T352" s="207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02" t="s">
        <v>128</v>
      </c>
      <c r="AU352" s="202" t="s">
        <v>79</v>
      </c>
      <c r="AV352" s="15" t="s">
        <v>77</v>
      </c>
      <c r="AW352" s="15" t="s">
        <v>31</v>
      </c>
      <c r="AX352" s="15" t="s">
        <v>69</v>
      </c>
      <c r="AY352" s="202" t="s">
        <v>117</v>
      </c>
    </row>
    <row r="353" s="13" customFormat="1">
      <c r="A353" s="13"/>
      <c r="B353" s="184"/>
      <c r="C353" s="13"/>
      <c r="D353" s="185" t="s">
        <v>128</v>
      </c>
      <c r="E353" s="186" t="s">
        <v>3</v>
      </c>
      <c r="F353" s="187" t="s">
        <v>202</v>
      </c>
      <c r="G353" s="13"/>
      <c r="H353" s="188">
        <v>260.875</v>
      </c>
      <c r="I353" s="189"/>
      <c r="J353" s="13"/>
      <c r="K353" s="13"/>
      <c r="L353" s="184"/>
      <c r="M353" s="190"/>
      <c r="N353" s="191"/>
      <c r="O353" s="191"/>
      <c r="P353" s="191"/>
      <c r="Q353" s="191"/>
      <c r="R353" s="191"/>
      <c r="S353" s="191"/>
      <c r="T353" s="192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86" t="s">
        <v>128</v>
      </c>
      <c r="AU353" s="186" t="s">
        <v>79</v>
      </c>
      <c r="AV353" s="13" t="s">
        <v>79</v>
      </c>
      <c r="AW353" s="13" t="s">
        <v>31</v>
      </c>
      <c r="AX353" s="13" t="s">
        <v>69</v>
      </c>
      <c r="AY353" s="186" t="s">
        <v>117</v>
      </c>
    </row>
    <row r="354" s="13" customFormat="1">
      <c r="A354" s="13"/>
      <c r="B354" s="184"/>
      <c r="C354" s="13"/>
      <c r="D354" s="185" t="s">
        <v>128</v>
      </c>
      <c r="E354" s="186" t="s">
        <v>3</v>
      </c>
      <c r="F354" s="187" t="s">
        <v>203</v>
      </c>
      <c r="G354" s="13"/>
      <c r="H354" s="188">
        <v>250.50200000000001</v>
      </c>
      <c r="I354" s="189"/>
      <c r="J354" s="13"/>
      <c r="K354" s="13"/>
      <c r="L354" s="184"/>
      <c r="M354" s="190"/>
      <c r="N354" s="191"/>
      <c r="O354" s="191"/>
      <c r="P354" s="191"/>
      <c r="Q354" s="191"/>
      <c r="R354" s="191"/>
      <c r="S354" s="191"/>
      <c r="T354" s="192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86" t="s">
        <v>128</v>
      </c>
      <c r="AU354" s="186" t="s">
        <v>79</v>
      </c>
      <c r="AV354" s="13" t="s">
        <v>79</v>
      </c>
      <c r="AW354" s="13" t="s">
        <v>31</v>
      </c>
      <c r="AX354" s="13" t="s">
        <v>69</v>
      </c>
      <c r="AY354" s="186" t="s">
        <v>117</v>
      </c>
    </row>
    <row r="355" s="13" customFormat="1">
      <c r="A355" s="13"/>
      <c r="B355" s="184"/>
      <c r="C355" s="13"/>
      <c r="D355" s="185" t="s">
        <v>128</v>
      </c>
      <c r="E355" s="186" t="s">
        <v>3</v>
      </c>
      <c r="F355" s="187" t="s">
        <v>204</v>
      </c>
      <c r="G355" s="13"/>
      <c r="H355" s="188">
        <v>30</v>
      </c>
      <c r="I355" s="189"/>
      <c r="J355" s="13"/>
      <c r="K355" s="13"/>
      <c r="L355" s="184"/>
      <c r="M355" s="190"/>
      <c r="N355" s="191"/>
      <c r="O355" s="191"/>
      <c r="P355" s="191"/>
      <c r="Q355" s="191"/>
      <c r="R355" s="191"/>
      <c r="S355" s="191"/>
      <c r="T355" s="192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86" t="s">
        <v>128</v>
      </c>
      <c r="AU355" s="186" t="s">
        <v>79</v>
      </c>
      <c r="AV355" s="13" t="s">
        <v>79</v>
      </c>
      <c r="AW355" s="13" t="s">
        <v>31</v>
      </c>
      <c r="AX355" s="13" t="s">
        <v>69</v>
      </c>
      <c r="AY355" s="186" t="s">
        <v>117</v>
      </c>
    </row>
    <row r="356" s="16" customFormat="1">
      <c r="A356" s="16"/>
      <c r="B356" s="208"/>
      <c r="C356" s="16"/>
      <c r="D356" s="185" t="s">
        <v>128</v>
      </c>
      <c r="E356" s="209" t="s">
        <v>3</v>
      </c>
      <c r="F356" s="210" t="s">
        <v>137</v>
      </c>
      <c r="G356" s="16"/>
      <c r="H356" s="211">
        <v>541.37699999999995</v>
      </c>
      <c r="I356" s="212"/>
      <c r="J356" s="16"/>
      <c r="K356" s="16"/>
      <c r="L356" s="208"/>
      <c r="M356" s="213"/>
      <c r="N356" s="214"/>
      <c r="O356" s="214"/>
      <c r="P356" s="214"/>
      <c r="Q356" s="214"/>
      <c r="R356" s="214"/>
      <c r="S356" s="214"/>
      <c r="T356" s="215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T356" s="209" t="s">
        <v>128</v>
      </c>
      <c r="AU356" s="209" t="s">
        <v>79</v>
      </c>
      <c r="AV356" s="16" t="s">
        <v>138</v>
      </c>
      <c r="AW356" s="16" t="s">
        <v>31</v>
      </c>
      <c r="AX356" s="16" t="s">
        <v>69</v>
      </c>
      <c r="AY356" s="209" t="s">
        <v>117</v>
      </c>
    </row>
    <row r="357" s="13" customFormat="1">
      <c r="A357" s="13"/>
      <c r="B357" s="184"/>
      <c r="C357" s="13"/>
      <c r="D357" s="185" t="s">
        <v>128</v>
      </c>
      <c r="E357" s="186" t="s">
        <v>3</v>
      </c>
      <c r="F357" s="187" t="s">
        <v>205</v>
      </c>
      <c r="G357" s="13"/>
      <c r="H357" s="188">
        <v>146.10900000000001</v>
      </c>
      <c r="I357" s="189"/>
      <c r="J357" s="13"/>
      <c r="K357" s="13"/>
      <c r="L357" s="184"/>
      <c r="M357" s="190"/>
      <c r="N357" s="191"/>
      <c r="O357" s="191"/>
      <c r="P357" s="191"/>
      <c r="Q357" s="191"/>
      <c r="R357" s="191"/>
      <c r="S357" s="191"/>
      <c r="T357" s="192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6" t="s">
        <v>128</v>
      </c>
      <c r="AU357" s="186" t="s">
        <v>79</v>
      </c>
      <c r="AV357" s="13" t="s">
        <v>79</v>
      </c>
      <c r="AW357" s="13" t="s">
        <v>31</v>
      </c>
      <c r="AX357" s="13" t="s">
        <v>69</v>
      </c>
      <c r="AY357" s="186" t="s">
        <v>117</v>
      </c>
    </row>
    <row r="358" s="13" customFormat="1">
      <c r="A358" s="13"/>
      <c r="B358" s="184"/>
      <c r="C358" s="13"/>
      <c r="D358" s="185" t="s">
        <v>128</v>
      </c>
      <c r="E358" s="186" t="s">
        <v>3</v>
      </c>
      <c r="F358" s="187" t="s">
        <v>206</v>
      </c>
      <c r="G358" s="13"/>
      <c r="H358" s="188">
        <v>10</v>
      </c>
      <c r="I358" s="189"/>
      <c r="J358" s="13"/>
      <c r="K358" s="13"/>
      <c r="L358" s="184"/>
      <c r="M358" s="190"/>
      <c r="N358" s="191"/>
      <c r="O358" s="191"/>
      <c r="P358" s="191"/>
      <c r="Q358" s="191"/>
      <c r="R358" s="191"/>
      <c r="S358" s="191"/>
      <c r="T358" s="192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86" t="s">
        <v>128</v>
      </c>
      <c r="AU358" s="186" t="s">
        <v>79</v>
      </c>
      <c r="AV358" s="13" t="s">
        <v>79</v>
      </c>
      <c r="AW358" s="13" t="s">
        <v>31</v>
      </c>
      <c r="AX358" s="13" t="s">
        <v>69</v>
      </c>
      <c r="AY358" s="186" t="s">
        <v>117</v>
      </c>
    </row>
    <row r="359" s="16" customFormat="1">
      <c r="A359" s="16"/>
      <c r="B359" s="208"/>
      <c r="C359" s="16"/>
      <c r="D359" s="185" t="s">
        <v>128</v>
      </c>
      <c r="E359" s="209" t="s">
        <v>3</v>
      </c>
      <c r="F359" s="210" t="s">
        <v>137</v>
      </c>
      <c r="G359" s="16"/>
      <c r="H359" s="211">
        <v>156.10900000000001</v>
      </c>
      <c r="I359" s="212"/>
      <c r="J359" s="16"/>
      <c r="K359" s="16"/>
      <c r="L359" s="208"/>
      <c r="M359" s="213"/>
      <c r="N359" s="214"/>
      <c r="O359" s="214"/>
      <c r="P359" s="214"/>
      <c r="Q359" s="214"/>
      <c r="R359" s="214"/>
      <c r="S359" s="214"/>
      <c r="T359" s="215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T359" s="209" t="s">
        <v>128</v>
      </c>
      <c r="AU359" s="209" t="s">
        <v>79</v>
      </c>
      <c r="AV359" s="16" t="s">
        <v>138</v>
      </c>
      <c r="AW359" s="16" t="s">
        <v>31</v>
      </c>
      <c r="AX359" s="16" t="s">
        <v>69</v>
      </c>
      <c r="AY359" s="209" t="s">
        <v>117</v>
      </c>
    </row>
    <row r="360" s="13" customFormat="1">
      <c r="A360" s="13"/>
      <c r="B360" s="184"/>
      <c r="C360" s="13"/>
      <c r="D360" s="185" t="s">
        <v>128</v>
      </c>
      <c r="E360" s="186" t="s">
        <v>3</v>
      </c>
      <c r="F360" s="187" t="s">
        <v>207</v>
      </c>
      <c r="G360" s="13"/>
      <c r="H360" s="188">
        <v>151.84800000000001</v>
      </c>
      <c r="I360" s="189"/>
      <c r="J360" s="13"/>
      <c r="K360" s="13"/>
      <c r="L360" s="184"/>
      <c r="M360" s="190"/>
      <c r="N360" s="191"/>
      <c r="O360" s="191"/>
      <c r="P360" s="191"/>
      <c r="Q360" s="191"/>
      <c r="R360" s="191"/>
      <c r="S360" s="191"/>
      <c r="T360" s="192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86" t="s">
        <v>128</v>
      </c>
      <c r="AU360" s="186" t="s">
        <v>79</v>
      </c>
      <c r="AV360" s="13" t="s">
        <v>79</v>
      </c>
      <c r="AW360" s="13" t="s">
        <v>31</v>
      </c>
      <c r="AX360" s="13" t="s">
        <v>69</v>
      </c>
      <c r="AY360" s="186" t="s">
        <v>117</v>
      </c>
    </row>
    <row r="361" s="13" customFormat="1">
      <c r="A361" s="13"/>
      <c r="B361" s="184"/>
      <c r="C361" s="13"/>
      <c r="D361" s="185" t="s">
        <v>128</v>
      </c>
      <c r="E361" s="186" t="s">
        <v>3</v>
      </c>
      <c r="F361" s="187" t="s">
        <v>206</v>
      </c>
      <c r="G361" s="13"/>
      <c r="H361" s="188">
        <v>10</v>
      </c>
      <c r="I361" s="189"/>
      <c r="J361" s="13"/>
      <c r="K361" s="13"/>
      <c r="L361" s="184"/>
      <c r="M361" s="190"/>
      <c r="N361" s="191"/>
      <c r="O361" s="191"/>
      <c r="P361" s="191"/>
      <c r="Q361" s="191"/>
      <c r="R361" s="191"/>
      <c r="S361" s="191"/>
      <c r="T361" s="192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86" t="s">
        <v>128</v>
      </c>
      <c r="AU361" s="186" t="s">
        <v>79</v>
      </c>
      <c r="AV361" s="13" t="s">
        <v>79</v>
      </c>
      <c r="AW361" s="13" t="s">
        <v>31</v>
      </c>
      <c r="AX361" s="13" t="s">
        <v>69</v>
      </c>
      <c r="AY361" s="186" t="s">
        <v>117</v>
      </c>
    </row>
    <row r="362" s="16" customFormat="1">
      <c r="A362" s="16"/>
      <c r="B362" s="208"/>
      <c r="C362" s="16"/>
      <c r="D362" s="185" t="s">
        <v>128</v>
      </c>
      <c r="E362" s="209" t="s">
        <v>3</v>
      </c>
      <c r="F362" s="210" t="s">
        <v>137</v>
      </c>
      <c r="G362" s="16"/>
      <c r="H362" s="211">
        <v>161.84800000000001</v>
      </c>
      <c r="I362" s="212"/>
      <c r="J362" s="16"/>
      <c r="K362" s="16"/>
      <c r="L362" s="208"/>
      <c r="M362" s="213"/>
      <c r="N362" s="214"/>
      <c r="O362" s="214"/>
      <c r="P362" s="214"/>
      <c r="Q362" s="214"/>
      <c r="R362" s="214"/>
      <c r="S362" s="214"/>
      <c r="T362" s="215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T362" s="209" t="s">
        <v>128</v>
      </c>
      <c r="AU362" s="209" t="s">
        <v>79</v>
      </c>
      <c r="AV362" s="16" t="s">
        <v>138</v>
      </c>
      <c r="AW362" s="16" t="s">
        <v>31</v>
      </c>
      <c r="AX362" s="16" t="s">
        <v>69</v>
      </c>
      <c r="AY362" s="209" t="s">
        <v>117</v>
      </c>
    </row>
    <row r="363" s="13" customFormat="1">
      <c r="A363" s="13"/>
      <c r="B363" s="184"/>
      <c r="C363" s="13"/>
      <c r="D363" s="185" t="s">
        <v>128</v>
      </c>
      <c r="E363" s="186" t="s">
        <v>3</v>
      </c>
      <c r="F363" s="187" t="s">
        <v>208</v>
      </c>
      <c r="G363" s="13"/>
      <c r="H363" s="188">
        <v>37.799999999999997</v>
      </c>
      <c r="I363" s="189"/>
      <c r="J363" s="13"/>
      <c r="K363" s="13"/>
      <c r="L363" s="184"/>
      <c r="M363" s="190"/>
      <c r="N363" s="191"/>
      <c r="O363" s="191"/>
      <c r="P363" s="191"/>
      <c r="Q363" s="191"/>
      <c r="R363" s="191"/>
      <c r="S363" s="191"/>
      <c r="T363" s="19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86" t="s">
        <v>128</v>
      </c>
      <c r="AU363" s="186" t="s">
        <v>79</v>
      </c>
      <c r="AV363" s="13" t="s">
        <v>79</v>
      </c>
      <c r="AW363" s="13" t="s">
        <v>31</v>
      </c>
      <c r="AX363" s="13" t="s">
        <v>69</v>
      </c>
      <c r="AY363" s="186" t="s">
        <v>117</v>
      </c>
    </row>
    <row r="364" s="16" customFormat="1">
      <c r="A364" s="16"/>
      <c r="B364" s="208"/>
      <c r="C364" s="16"/>
      <c r="D364" s="185" t="s">
        <v>128</v>
      </c>
      <c r="E364" s="209" t="s">
        <v>3</v>
      </c>
      <c r="F364" s="210" t="s">
        <v>137</v>
      </c>
      <c r="G364" s="16"/>
      <c r="H364" s="211">
        <v>37.799999999999997</v>
      </c>
      <c r="I364" s="212"/>
      <c r="J364" s="16"/>
      <c r="K364" s="16"/>
      <c r="L364" s="208"/>
      <c r="M364" s="213"/>
      <c r="N364" s="214"/>
      <c r="O364" s="214"/>
      <c r="P364" s="214"/>
      <c r="Q364" s="214"/>
      <c r="R364" s="214"/>
      <c r="S364" s="214"/>
      <c r="T364" s="215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T364" s="209" t="s">
        <v>128</v>
      </c>
      <c r="AU364" s="209" t="s">
        <v>79</v>
      </c>
      <c r="AV364" s="16" t="s">
        <v>138</v>
      </c>
      <c r="AW364" s="16" t="s">
        <v>31</v>
      </c>
      <c r="AX364" s="16" t="s">
        <v>69</v>
      </c>
      <c r="AY364" s="209" t="s">
        <v>117</v>
      </c>
    </row>
    <row r="365" s="15" customFormat="1">
      <c r="A365" s="15"/>
      <c r="B365" s="201"/>
      <c r="C365" s="15"/>
      <c r="D365" s="185" t="s">
        <v>128</v>
      </c>
      <c r="E365" s="202" t="s">
        <v>3</v>
      </c>
      <c r="F365" s="203" t="s">
        <v>209</v>
      </c>
      <c r="G365" s="15"/>
      <c r="H365" s="202" t="s">
        <v>3</v>
      </c>
      <c r="I365" s="204"/>
      <c r="J365" s="15"/>
      <c r="K365" s="15"/>
      <c r="L365" s="201"/>
      <c r="M365" s="205"/>
      <c r="N365" s="206"/>
      <c r="O365" s="206"/>
      <c r="P365" s="206"/>
      <c r="Q365" s="206"/>
      <c r="R365" s="206"/>
      <c r="S365" s="206"/>
      <c r="T365" s="207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02" t="s">
        <v>128</v>
      </c>
      <c r="AU365" s="202" t="s">
        <v>79</v>
      </c>
      <c r="AV365" s="15" t="s">
        <v>77</v>
      </c>
      <c r="AW365" s="15" t="s">
        <v>31</v>
      </c>
      <c r="AX365" s="15" t="s">
        <v>69</v>
      </c>
      <c r="AY365" s="202" t="s">
        <v>117</v>
      </c>
    </row>
    <row r="366" s="13" customFormat="1">
      <c r="A366" s="13"/>
      <c r="B366" s="184"/>
      <c r="C366" s="13"/>
      <c r="D366" s="185" t="s">
        <v>128</v>
      </c>
      <c r="E366" s="186" t="s">
        <v>3</v>
      </c>
      <c r="F366" s="187" t="s">
        <v>210</v>
      </c>
      <c r="G366" s="13"/>
      <c r="H366" s="188">
        <v>-38.863999999999997</v>
      </c>
      <c r="I366" s="189"/>
      <c r="J366" s="13"/>
      <c r="K366" s="13"/>
      <c r="L366" s="184"/>
      <c r="M366" s="190"/>
      <c r="N366" s="191"/>
      <c r="O366" s="191"/>
      <c r="P366" s="191"/>
      <c r="Q366" s="191"/>
      <c r="R366" s="191"/>
      <c r="S366" s="191"/>
      <c r="T366" s="192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86" t="s">
        <v>128</v>
      </c>
      <c r="AU366" s="186" t="s">
        <v>79</v>
      </c>
      <c r="AV366" s="13" t="s">
        <v>79</v>
      </c>
      <c r="AW366" s="13" t="s">
        <v>31</v>
      </c>
      <c r="AX366" s="13" t="s">
        <v>69</v>
      </c>
      <c r="AY366" s="186" t="s">
        <v>117</v>
      </c>
    </row>
    <row r="367" s="13" customFormat="1">
      <c r="A367" s="13"/>
      <c r="B367" s="184"/>
      <c r="C367" s="13"/>
      <c r="D367" s="185" t="s">
        <v>128</v>
      </c>
      <c r="E367" s="186" t="s">
        <v>3</v>
      </c>
      <c r="F367" s="187" t="s">
        <v>211</v>
      </c>
      <c r="G367" s="13"/>
      <c r="H367" s="188">
        <v>-33.456000000000003</v>
      </c>
      <c r="I367" s="189"/>
      <c r="J367" s="13"/>
      <c r="K367" s="13"/>
      <c r="L367" s="184"/>
      <c r="M367" s="190"/>
      <c r="N367" s="191"/>
      <c r="O367" s="191"/>
      <c r="P367" s="191"/>
      <c r="Q367" s="191"/>
      <c r="R367" s="191"/>
      <c r="S367" s="191"/>
      <c r="T367" s="192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186" t="s">
        <v>128</v>
      </c>
      <c r="AU367" s="186" t="s">
        <v>79</v>
      </c>
      <c r="AV367" s="13" t="s">
        <v>79</v>
      </c>
      <c r="AW367" s="13" t="s">
        <v>31</v>
      </c>
      <c r="AX367" s="13" t="s">
        <v>69</v>
      </c>
      <c r="AY367" s="186" t="s">
        <v>117</v>
      </c>
    </row>
    <row r="368" s="13" customFormat="1">
      <c r="A368" s="13"/>
      <c r="B368" s="184"/>
      <c r="C368" s="13"/>
      <c r="D368" s="185" t="s">
        <v>128</v>
      </c>
      <c r="E368" s="186" t="s">
        <v>3</v>
      </c>
      <c r="F368" s="187" t="s">
        <v>212</v>
      </c>
      <c r="G368" s="13"/>
      <c r="H368" s="188">
        <v>-4.7999999999999998</v>
      </c>
      <c r="I368" s="189"/>
      <c r="J368" s="13"/>
      <c r="K368" s="13"/>
      <c r="L368" s="184"/>
      <c r="M368" s="190"/>
      <c r="N368" s="191"/>
      <c r="O368" s="191"/>
      <c r="P368" s="191"/>
      <c r="Q368" s="191"/>
      <c r="R368" s="191"/>
      <c r="S368" s="191"/>
      <c r="T368" s="192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86" t="s">
        <v>128</v>
      </c>
      <c r="AU368" s="186" t="s">
        <v>79</v>
      </c>
      <c r="AV368" s="13" t="s">
        <v>79</v>
      </c>
      <c r="AW368" s="13" t="s">
        <v>31</v>
      </c>
      <c r="AX368" s="13" t="s">
        <v>69</v>
      </c>
      <c r="AY368" s="186" t="s">
        <v>117</v>
      </c>
    </row>
    <row r="369" s="13" customFormat="1">
      <c r="A369" s="13"/>
      <c r="B369" s="184"/>
      <c r="C369" s="13"/>
      <c r="D369" s="185" t="s">
        <v>128</v>
      </c>
      <c r="E369" s="186" t="s">
        <v>3</v>
      </c>
      <c r="F369" s="187" t="s">
        <v>213</v>
      </c>
      <c r="G369" s="13"/>
      <c r="H369" s="188">
        <v>-1.9199999999999999</v>
      </c>
      <c r="I369" s="189"/>
      <c r="J369" s="13"/>
      <c r="K369" s="13"/>
      <c r="L369" s="184"/>
      <c r="M369" s="190"/>
      <c r="N369" s="191"/>
      <c r="O369" s="191"/>
      <c r="P369" s="191"/>
      <c r="Q369" s="191"/>
      <c r="R369" s="191"/>
      <c r="S369" s="191"/>
      <c r="T369" s="192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86" t="s">
        <v>128</v>
      </c>
      <c r="AU369" s="186" t="s">
        <v>79</v>
      </c>
      <c r="AV369" s="13" t="s">
        <v>79</v>
      </c>
      <c r="AW369" s="13" t="s">
        <v>31</v>
      </c>
      <c r="AX369" s="13" t="s">
        <v>69</v>
      </c>
      <c r="AY369" s="186" t="s">
        <v>117</v>
      </c>
    </row>
    <row r="370" s="13" customFormat="1">
      <c r="A370" s="13"/>
      <c r="B370" s="184"/>
      <c r="C370" s="13"/>
      <c r="D370" s="185" t="s">
        <v>128</v>
      </c>
      <c r="E370" s="186" t="s">
        <v>3</v>
      </c>
      <c r="F370" s="187" t="s">
        <v>214</v>
      </c>
      <c r="G370" s="13"/>
      <c r="H370" s="188">
        <v>-1.512</v>
      </c>
      <c r="I370" s="189"/>
      <c r="J370" s="13"/>
      <c r="K370" s="13"/>
      <c r="L370" s="184"/>
      <c r="M370" s="190"/>
      <c r="N370" s="191"/>
      <c r="O370" s="191"/>
      <c r="P370" s="191"/>
      <c r="Q370" s="191"/>
      <c r="R370" s="191"/>
      <c r="S370" s="191"/>
      <c r="T370" s="192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86" t="s">
        <v>128</v>
      </c>
      <c r="AU370" s="186" t="s">
        <v>79</v>
      </c>
      <c r="AV370" s="13" t="s">
        <v>79</v>
      </c>
      <c r="AW370" s="13" t="s">
        <v>31</v>
      </c>
      <c r="AX370" s="13" t="s">
        <v>69</v>
      </c>
      <c r="AY370" s="186" t="s">
        <v>117</v>
      </c>
    </row>
    <row r="371" s="13" customFormat="1">
      <c r="A371" s="13"/>
      <c r="B371" s="184"/>
      <c r="C371" s="13"/>
      <c r="D371" s="185" t="s">
        <v>128</v>
      </c>
      <c r="E371" s="186" t="s">
        <v>3</v>
      </c>
      <c r="F371" s="187" t="s">
        <v>215</v>
      </c>
      <c r="G371" s="13"/>
      <c r="H371" s="188">
        <v>-16.100000000000001</v>
      </c>
      <c r="I371" s="189"/>
      <c r="J371" s="13"/>
      <c r="K371" s="13"/>
      <c r="L371" s="184"/>
      <c r="M371" s="190"/>
      <c r="N371" s="191"/>
      <c r="O371" s="191"/>
      <c r="P371" s="191"/>
      <c r="Q371" s="191"/>
      <c r="R371" s="191"/>
      <c r="S371" s="191"/>
      <c r="T371" s="192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86" t="s">
        <v>128</v>
      </c>
      <c r="AU371" s="186" t="s">
        <v>79</v>
      </c>
      <c r="AV371" s="13" t="s">
        <v>79</v>
      </c>
      <c r="AW371" s="13" t="s">
        <v>31</v>
      </c>
      <c r="AX371" s="13" t="s">
        <v>69</v>
      </c>
      <c r="AY371" s="186" t="s">
        <v>117</v>
      </c>
    </row>
    <row r="372" s="13" customFormat="1">
      <c r="A372" s="13"/>
      <c r="B372" s="184"/>
      <c r="C372" s="13"/>
      <c r="D372" s="185" t="s">
        <v>128</v>
      </c>
      <c r="E372" s="186" t="s">
        <v>3</v>
      </c>
      <c r="F372" s="187" t="s">
        <v>216</v>
      </c>
      <c r="G372" s="13"/>
      <c r="H372" s="188">
        <v>-1.6000000000000001</v>
      </c>
      <c r="I372" s="189"/>
      <c r="J372" s="13"/>
      <c r="K372" s="13"/>
      <c r="L372" s="184"/>
      <c r="M372" s="190"/>
      <c r="N372" s="191"/>
      <c r="O372" s="191"/>
      <c r="P372" s="191"/>
      <c r="Q372" s="191"/>
      <c r="R372" s="191"/>
      <c r="S372" s="191"/>
      <c r="T372" s="192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86" t="s">
        <v>128</v>
      </c>
      <c r="AU372" s="186" t="s">
        <v>79</v>
      </c>
      <c r="AV372" s="13" t="s">
        <v>79</v>
      </c>
      <c r="AW372" s="13" t="s">
        <v>31</v>
      </c>
      <c r="AX372" s="13" t="s">
        <v>69</v>
      </c>
      <c r="AY372" s="186" t="s">
        <v>117</v>
      </c>
    </row>
    <row r="373" s="16" customFormat="1">
      <c r="A373" s="16"/>
      <c r="B373" s="208"/>
      <c r="C373" s="16"/>
      <c r="D373" s="185" t="s">
        <v>128</v>
      </c>
      <c r="E373" s="209" t="s">
        <v>3</v>
      </c>
      <c r="F373" s="210" t="s">
        <v>137</v>
      </c>
      <c r="G373" s="16"/>
      <c r="H373" s="211">
        <v>-98.251999999999981</v>
      </c>
      <c r="I373" s="212"/>
      <c r="J373" s="16"/>
      <c r="K373" s="16"/>
      <c r="L373" s="208"/>
      <c r="M373" s="213"/>
      <c r="N373" s="214"/>
      <c r="O373" s="214"/>
      <c r="P373" s="214"/>
      <c r="Q373" s="214"/>
      <c r="R373" s="214"/>
      <c r="S373" s="214"/>
      <c r="T373" s="215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T373" s="209" t="s">
        <v>128</v>
      </c>
      <c r="AU373" s="209" t="s">
        <v>79</v>
      </c>
      <c r="AV373" s="16" t="s">
        <v>138</v>
      </c>
      <c r="AW373" s="16" t="s">
        <v>31</v>
      </c>
      <c r="AX373" s="16" t="s">
        <v>69</v>
      </c>
      <c r="AY373" s="209" t="s">
        <v>117</v>
      </c>
    </row>
    <row r="374" s="15" customFormat="1">
      <c r="A374" s="15"/>
      <c r="B374" s="201"/>
      <c r="C374" s="15"/>
      <c r="D374" s="185" t="s">
        <v>128</v>
      </c>
      <c r="E374" s="202" t="s">
        <v>3</v>
      </c>
      <c r="F374" s="203" t="s">
        <v>326</v>
      </c>
      <c r="G374" s="15"/>
      <c r="H374" s="202" t="s">
        <v>3</v>
      </c>
      <c r="I374" s="204"/>
      <c r="J374" s="15"/>
      <c r="K374" s="15"/>
      <c r="L374" s="201"/>
      <c r="M374" s="205"/>
      <c r="N374" s="206"/>
      <c r="O374" s="206"/>
      <c r="P374" s="206"/>
      <c r="Q374" s="206"/>
      <c r="R374" s="206"/>
      <c r="S374" s="206"/>
      <c r="T374" s="207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02" t="s">
        <v>128</v>
      </c>
      <c r="AU374" s="202" t="s">
        <v>79</v>
      </c>
      <c r="AV374" s="15" t="s">
        <v>77</v>
      </c>
      <c r="AW374" s="15" t="s">
        <v>31</v>
      </c>
      <c r="AX374" s="15" t="s">
        <v>69</v>
      </c>
      <c r="AY374" s="202" t="s">
        <v>117</v>
      </c>
    </row>
    <row r="375" s="13" customFormat="1">
      <c r="A375" s="13"/>
      <c r="B375" s="184"/>
      <c r="C375" s="13"/>
      <c r="D375" s="185" t="s">
        <v>128</v>
      </c>
      <c r="E375" s="186" t="s">
        <v>3</v>
      </c>
      <c r="F375" s="187" t="s">
        <v>327</v>
      </c>
      <c r="G375" s="13"/>
      <c r="H375" s="188">
        <v>-53.225999999999999</v>
      </c>
      <c r="I375" s="189"/>
      <c r="J375" s="13"/>
      <c r="K375" s="13"/>
      <c r="L375" s="184"/>
      <c r="M375" s="190"/>
      <c r="N375" s="191"/>
      <c r="O375" s="191"/>
      <c r="P375" s="191"/>
      <c r="Q375" s="191"/>
      <c r="R375" s="191"/>
      <c r="S375" s="191"/>
      <c r="T375" s="192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86" t="s">
        <v>128</v>
      </c>
      <c r="AU375" s="186" t="s">
        <v>79</v>
      </c>
      <c r="AV375" s="13" t="s">
        <v>79</v>
      </c>
      <c r="AW375" s="13" t="s">
        <v>31</v>
      </c>
      <c r="AX375" s="13" t="s">
        <v>69</v>
      </c>
      <c r="AY375" s="186" t="s">
        <v>117</v>
      </c>
    </row>
    <row r="376" s="13" customFormat="1">
      <c r="A376" s="13"/>
      <c r="B376" s="184"/>
      <c r="C376" s="13"/>
      <c r="D376" s="185" t="s">
        <v>128</v>
      </c>
      <c r="E376" s="186" t="s">
        <v>3</v>
      </c>
      <c r="F376" s="187" t="s">
        <v>328</v>
      </c>
      <c r="G376" s="13"/>
      <c r="H376" s="188">
        <v>-2.25</v>
      </c>
      <c r="I376" s="189"/>
      <c r="J376" s="13"/>
      <c r="K376" s="13"/>
      <c r="L376" s="184"/>
      <c r="M376" s="190"/>
      <c r="N376" s="191"/>
      <c r="O376" s="191"/>
      <c r="P376" s="191"/>
      <c r="Q376" s="191"/>
      <c r="R376" s="191"/>
      <c r="S376" s="191"/>
      <c r="T376" s="192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86" t="s">
        <v>128</v>
      </c>
      <c r="AU376" s="186" t="s">
        <v>79</v>
      </c>
      <c r="AV376" s="13" t="s">
        <v>79</v>
      </c>
      <c r="AW376" s="13" t="s">
        <v>31</v>
      </c>
      <c r="AX376" s="13" t="s">
        <v>69</v>
      </c>
      <c r="AY376" s="186" t="s">
        <v>117</v>
      </c>
    </row>
    <row r="377" s="13" customFormat="1">
      <c r="A377" s="13"/>
      <c r="B377" s="184"/>
      <c r="C377" s="13"/>
      <c r="D377" s="185" t="s">
        <v>128</v>
      </c>
      <c r="E377" s="186" t="s">
        <v>3</v>
      </c>
      <c r="F377" s="187" t="s">
        <v>329</v>
      </c>
      <c r="G377" s="13"/>
      <c r="H377" s="188">
        <v>-68.012</v>
      </c>
      <c r="I377" s="189"/>
      <c r="J377" s="13"/>
      <c r="K377" s="13"/>
      <c r="L377" s="184"/>
      <c r="M377" s="190"/>
      <c r="N377" s="191"/>
      <c r="O377" s="191"/>
      <c r="P377" s="191"/>
      <c r="Q377" s="191"/>
      <c r="R377" s="191"/>
      <c r="S377" s="191"/>
      <c r="T377" s="192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86" t="s">
        <v>128</v>
      </c>
      <c r="AU377" s="186" t="s">
        <v>79</v>
      </c>
      <c r="AV377" s="13" t="s">
        <v>79</v>
      </c>
      <c r="AW377" s="13" t="s">
        <v>31</v>
      </c>
      <c r="AX377" s="13" t="s">
        <v>69</v>
      </c>
      <c r="AY377" s="186" t="s">
        <v>117</v>
      </c>
    </row>
    <row r="378" s="13" customFormat="1">
      <c r="A378" s="13"/>
      <c r="B378" s="184"/>
      <c r="C378" s="13"/>
      <c r="D378" s="185" t="s">
        <v>128</v>
      </c>
      <c r="E378" s="186" t="s">
        <v>3</v>
      </c>
      <c r="F378" s="187" t="s">
        <v>330</v>
      </c>
      <c r="G378" s="13"/>
      <c r="H378" s="188">
        <v>-50.183999999999998</v>
      </c>
      <c r="I378" s="189"/>
      <c r="J378" s="13"/>
      <c r="K378" s="13"/>
      <c r="L378" s="184"/>
      <c r="M378" s="190"/>
      <c r="N378" s="191"/>
      <c r="O378" s="191"/>
      <c r="P378" s="191"/>
      <c r="Q378" s="191"/>
      <c r="R378" s="191"/>
      <c r="S378" s="191"/>
      <c r="T378" s="192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86" t="s">
        <v>128</v>
      </c>
      <c r="AU378" s="186" t="s">
        <v>79</v>
      </c>
      <c r="AV378" s="13" t="s">
        <v>79</v>
      </c>
      <c r="AW378" s="13" t="s">
        <v>31</v>
      </c>
      <c r="AX378" s="13" t="s">
        <v>69</v>
      </c>
      <c r="AY378" s="186" t="s">
        <v>117</v>
      </c>
    </row>
    <row r="379" s="13" customFormat="1">
      <c r="A379" s="13"/>
      <c r="B379" s="184"/>
      <c r="C379" s="13"/>
      <c r="D379" s="185" t="s">
        <v>128</v>
      </c>
      <c r="E379" s="186" t="s">
        <v>3</v>
      </c>
      <c r="F379" s="187" t="s">
        <v>331</v>
      </c>
      <c r="G379" s="13"/>
      <c r="H379" s="188">
        <v>-31.032</v>
      </c>
      <c r="I379" s="189"/>
      <c r="J379" s="13"/>
      <c r="K379" s="13"/>
      <c r="L379" s="184"/>
      <c r="M379" s="190"/>
      <c r="N379" s="191"/>
      <c r="O379" s="191"/>
      <c r="P379" s="191"/>
      <c r="Q379" s="191"/>
      <c r="R379" s="191"/>
      <c r="S379" s="191"/>
      <c r="T379" s="192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6" t="s">
        <v>128</v>
      </c>
      <c r="AU379" s="186" t="s">
        <v>79</v>
      </c>
      <c r="AV379" s="13" t="s">
        <v>79</v>
      </c>
      <c r="AW379" s="13" t="s">
        <v>31</v>
      </c>
      <c r="AX379" s="13" t="s">
        <v>69</v>
      </c>
      <c r="AY379" s="186" t="s">
        <v>117</v>
      </c>
    </row>
    <row r="380" s="13" customFormat="1">
      <c r="A380" s="13"/>
      <c r="B380" s="184"/>
      <c r="C380" s="13"/>
      <c r="D380" s="185" t="s">
        <v>128</v>
      </c>
      <c r="E380" s="186" t="s">
        <v>3</v>
      </c>
      <c r="F380" s="187" t="s">
        <v>332</v>
      </c>
      <c r="G380" s="13"/>
      <c r="H380" s="188">
        <v>-32.832000000000001</v>
      </c>
      <c r="I380" s="189"/>
      <c r="J380" s="13"/>
      <c r="K380" s="13"/>
      <c r="L380" s="184"/>
      <c r="M380" s="190"/>
      <c r="N380" s="191"/>
      <c r="O380" s="191"/>
      <c r="P380" s="191"/>
      <c r="Q380" s="191"/>
      <c r="R380" s="191"/>
      <c r="S380" s="191"/>
      <c r="T380" s="192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186" t="s">
        <v>128</v>
      </c>
      <c r="AU380" s="186" t="s">
        <v>79</v>
      </c>
      <c r="AV380" s="13" t="s">
        <v>79</v>
      </c>
      <c r="AW380" s="13" t="s">
        <v>31</v>
      </c>
      <c r="AX380" s="13" t="s">
        <v>69</v>
      </c>
      <c r="AY380" s="186" t="s">
        <v>117</v>
      </c>
    </row>
    <row r="381" s="15" customFormat="1">
      <c r="A381" s="15"/>
      <c r="B381" s="201"/>
      <c r="C381" s="15"/>
      <c r="D381" s="185" t="s">
        <v>128</v>
      </c>
      <c r="E381" s="202" t="s">
        <v>3</v>
      </c>
      <c r="F381" s="203" t="s">
        <v>333</v>
      </c>
      <c r="G381" s="15"/>
      <c r="H381" s="202" t="s">
        <v>3</v>
      </c>
      <c r="I381" s="204"/>
      <c r="J381" s="15"/>
      <c r="K381" s="15"/>
      <c r="L381" s="201"/>
      <c r="M381" s="205"/>
      <c r="N381" s="206"/>
      <c r="O381" s="206"/>
      <c r="P381" s="206"/>
      <c r="Q381" s="206"/>
      <c r="R381" s="206"/>
      <c r="S381" s="206"/>
      <c r="T381" s="207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02" t="s">
        <v>128</v>
      </c>
      <c r="AU381" s="202" t="s">
        <v>79</v>
      </c>
      <c r="AV381" s="15" t="s">
        <v>77</v>
      </c>
      <c r="AW381" s="15" t="s">
        <v>31</v>
      </c>
      <c r="AX381" s="15" t="s">
        <v>69</v>
      </c>
      <c r="AY381" s="202" t="s">
        <v>117</v>
      </c>
    </row>
    <row r="382" s="13" customFormat="1">
      <c r="A382" s="13"/>
      <c r="B382" s="184"/>
      <c r="C382" s="13"/>
      <c r="D382" s="185" t="s">
        <v>128</v>
      </c>
      <c r="E382" s="186" t="s">
        <v>3</v>
      </c>
      <c r="F382" s="187" t="s">
        <v>334</v>
      </c>
      <c r="G382" s="13"/>
      <c r="H382" s="188">
        <v>-3.2400000000000002</v>
      </c>
      <c r="I382" s="189"/>
      <c r="J382" s="13"/>
      <c r="K382" s="13"/>
      <c r="L382" s="184"/>
      <c r="M382" s="190"/>
      <c r="N382" s="191"/>
      <c r="O382" s="191"/>
      <c r="P382" s="191"/>
      <c r="Q382" s="191"/>
      <c r="R382" s="191"/>
      <c r="S382" s="191"/>
      <c r="T382" s="192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86" t="s">
        <v>128</v>
      </c>
      <c r="AU382" s="186" t="s">
        <v>79</v>
      </c>
      <c r="AV382" s="13" t="s">
        <v>79</v>
      </c>
      <c r="AW382" s="13" t="s">
        <v>31</v>
      </c>
      <c r="AX382" s="13" t="s">
        <v>69</v>
      </c>
      <c r="AY382" s="186" t="s">
        <v>117</v>
      </c>
    </row>
    <row r="383" s="13" customFormat="1">
      <c r="A383" s="13"/>
      <c r="B383" s="184"/>
      <c r="C383" s="13"/>
      <c r="D383" s="185" t="s">
        <v>128</v>
      </c>
      <c r="E383" s="186" t="s">
        <v>3</v>
      </c>
      <c r="F383" s="187" t="s">
        <v>335</v>
      </c>
      <c r="G383" s="13"/>
      <c r="H383" s="188">
        <v>-11.4</v>
      </c>
      <c r="I383" s="189"/>
      <c r="J383" s="13"/>
      <c r="K383" s="13"/>
      <c r="L383" s="184"/>
      <c r="M383" s="190"/>
      <c r="N383" s="191"/>
      <c r="O383" s="191"/>
      <c r="P383" s="191"/>
      <c r="Q383" s="191"/>
      <c r="R383" s="191"/>
      <c r="S383" s="191"/>
      <c r="T383" s="192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86" t="s">
        <v>128</v>
      </c>
      <c r="AU383" s="186" t="s">
        <v>79</v>
      </c>
      <c r="AV383" s="13" t="s">
        <v>79</v>
      </c>
      <c r="AW383" s="13" t="s">
        <v>31</v>
      </c>
      <c r="AX383" s="13" t="s">
        <v>69</v>
      </c>
      <c r="AY383" s="186" t="s">
        <v>117</v>
      </c>
    </row>
    <row r="384" s="13" customFormat="1">
      <c r="A384" s="13"/>
      <c r="B384" s="184"/>
      <c r="C384" s="13"/>
      <c r="D384" s="185" t="s">
        <v>128</v>
      </c>
      <c r="E384" s="186" t="s">
        <v>3</v>
      </c>
      <c r="F384" s="187" t="s">
        <v>336</v>
      </c>
      <c r="G384" s="13"/>
      <c r="H384" s="188">
        <v>-1.44</v>
      </c>
      <c r="I384" s="189"/>
      <c r="J384" s="13"/>
      <c r="K384" s="13"/>
      <c r="L384" s="184"/>
      <c r="M384" s="190"/>
      <c r="N384" s="191"/>
      <c r="O384" s="191"/>
      <c r="P384" s="191"/>
      <c r="Q384" s="191"/>
      <c r="R384" s="191"/>
      <c r="S384" s="191"/>
      <c r="T384" s="192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186" t="s">
        <v>128</v>
      </c>
      <c r="AU384" s="186" t="s">
        <v>79</v>
      </c>
      <c r="AV384" s="13" t="s">
        <v>79</v>
      </c>
      <c r="AW384" s="13" t="s">
        <v>31</v>
      </c>
      <c r="AX384" s="13" t="s">
        <v>69</v>
      </c>
      <c r="AY384" s="186" t="s">
        <v>117</v>
      </c>
    </row>
    <row r="385" s="13" customFormat="1">
      <c r="A385" s="13"/>
      <c r="B385" s="184"/>
      <c r="C385" s="13"/>
      <c r="D385" s="185" t="s">
        <v>128</v>
      </c>
      <c r="E385" s="186" t="s">
        <v>3</v>
      </c>
      <c r="F385" s="187" t="s">
        <v>337</v>
      </c>
      <c r="G385" s="13"/>
      <c r="H385" s="188">
        <v>-0.97999999999999998</v>
      </c>
      <c r="I385" s="189"/>
      <c r="J385" s="13"/>
      <c r="K385" s="13"/>
      <c r="L385" s="184"/>
      <c r="M385" s="190"/>
      <c r="N385" s="191"/>
      <c r="O385" s="191"/>
      <c r="P385" s="191"/>
      <c r="Q385" s="191"/>
      <c r="R385" s="191"/>
      <c r="S385" s="191"/>
      <c r="T385" s="192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86" t="s">
        <v>128</v>
      </c>
      <c r="AU385" s="186" t="s">
        <v>79</v>
      </c>
      <c r="AV385" s="13" t="s">
        <v>79</v>
      </c>
      <c r="AW385" s="13" t="s">
        <v>31</v>
      </c>
      <c r="AX385" s="13" t="s">
        <v>69</v>
      </c>
      <c r="AY385" s="186" t="s">
        <v>117</v>
      </c>
    </row>
    <row r="386" s="13" customFormat="1">
      <c r="A386" s="13"/>
      <c r="B386" s="184"/>
      <c r="C386" s="13"/>
      <c r="D386" s="185" t="s">
        <v>128</v>
      </c>
      <c r="E386" s="186" t="s">
        <v>3</v>
      </c>
      <c r="F386" s="187" t="s">
        <v>338</v>
      </c>
      <c r="G386" s="13"/>
      <c r="H386" s="188">
        <v>-28.274000000000001</v>
      </c>
      <c r="I386" s="189"/>
      <c r="J386" s="13"/>
      <c r="K386" s="13"/>
      <c r="L386" s="184"/>
      <c r="M386" s="190"/>
      <c r="N386" s="191"/>
      <c r="O386" s="191"/>
      <c r="P386" s="191"/>
      <c r="Q386" s="191"/>
      <c r="R386" s="191"/>
      <c r="S386" s="191"/>
      <c r="T386" s="192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86" t="s">
        <v>128</v>
      </c>
      <c r="AU386" s="186" t="s">
        <v>79</v>
      </c>
      <c r="AV386" s="13" t="s">
        <v>79</v>
      </c>
      <c r="AW386" s="13" t="s">
        <v>31</v>
      </c>
      <c r="AX386" s="13" t="s">
        <v>69</v>
      </c>
      <c r="AY386" s="186" t="s">
        <v>117</v>
      </c>
    </row>
    <row r="387" s="13" customFormat="1">
      <c r="A387" s="13"/>
      <c r="B387" s="184"/>
      <c r="C387" s="13"/>
      <c r="D387" s="185" t="s">
        <v>128</v>
      </c>
      <c r="E387" s="186" t="s">
        <v>3</v>
      </c>
      <c r="F387" s="187" t="s">
        <v>339</v>
      </c>
      <c r="G387" s="13"/>
      <c r="H387" s="188">
        <v>-178.58500000000001</v>
      </c>
      <c r="I387" s="189"/>
      <c r="J387" s="13"/>
      <c r="K387" s="13"/>
      <c r="L387" s="184"/>
      <c r="M387" s="190"/>
      <c r="N387" s="191"/>
      <c r="O387" s="191"/>
      <c r="P387" s="191"/>
      <c r="Q387" s="191"/>
      <c r="R387" s="191"/>
      <c r="S387" s="191"/>
      <c r="T387" s="192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86" t="s">
        <v>128</v>
      </c>
      <c r="AU387" s="186" t="s">
        <v>79</v>
      </c>
      <c r="AV387" s="13" t="s">
        <v>79</v>
      </c>
      <c r="AW387" s="13" t="s">
        <v>31</v>
      </c>
      <c r="AX387" s="13" t="s">
        <v>69</v>
      </c>
      <c r="AY387" s="186" t="s">
        <v>117</v>
      </c>
    </row>
    <row r="388" s="13" customFormat="1">
      <c r="A388" s="13"/>
      <c r="B388" s="184"/>
      <c r="C388" s="13"/>
      <c r="D388" s="185" t="s">
        <v>128</v>
      </c>
      <c r="E388" s="186" t="s">
        <v>3</v>
      </c>
      <c r="F388" s="187" t="s">
        <v>340</v>
      </c>
      <c r="G388" s="13"/>
      <c r="H388" s="188">
        <v>-1.26</v>
      </c>
      <c r="I388" s="189"/>
      <c r="J388" s="13"/>
      <c r="K388" s="13"/>
      <c r="L388" s="184"/>
      <c r="M388" s="190"/>
      <c r="N388" s="191"/>
      <c r="O388" s="191"/>
      <c r="P388" s="191"/>
      <c r="Q388" s="191"/>
      <c r="R388" s="191"/>
      <c r="S388" s="191"/>
      <c r="T388" s="192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86" t="s">
        <v>128</v>
      </c>
      <c r="AU388" s="186" t="s">
        <v>79</v>
      </c>
      <c r="AV388" s="13" t="s">
        <v>79</v>
      </c>
      <c r="AW388" s="13" t="s">
        <v>31</v>
      </c>
      <c r="AX388" s="13" t="s">
        <v>69</v>
      </c>
      <c r="AY388" s="186" t="s">
        <v>117</v>
      </c>
    </row>
    <row r="389" s="16" customFormat="1">
      <c r="A389" s="16"/>
      <c r="B389" s="208"/>
      <c r="C389" s="16"/>
      <c r="D389" s="185" t="s">
        <v>128</v>
      </c>
      <c r="E389" s="209" t="s">
        <v>3</v>
      </c>
      <c r="F389" s="210" t="s">
        <v>137</v>
      </c>
      <c r="G389" s="16"/>
      <c r="H389" s="211">
        <v>-462.71500000000003</v>
      </c>
      <c r="I389" s="212"/>
      <c r="J389" s="16"/>
      <c r="K389" s="16"/>
      <c r="L389" s="208"/>
      <c r="M389" s="213"/>
      <c r="N389" s="214"/>
      <c r="O389" s="214"/>
      <c r="P389" s="214"/>
      <c r="Q389" s="214"/>
      <c r="R389" s="214"/>
      <c r="S389" s="214"/>
      <c r="T389" s="215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T389" s="209" t="s">
        <v>128</v>
      </c>
      <c r="AU389" s="209" t="s">
        <v>79</v>
      </c>
      <c r="AV389" s="16" t="s">
        <v>138</v>
      </c>
      <c r="AW389" s="16" t="s">
        <v>31</v>
      </c>
      <c r="AX389" s="16" t="s">
        <v>69</v>
      </c>
      <c r="AY389" s="209" t="s">
        <v>117</v>
      </c>
    </row>
    <row r="390" s="14" customFormat="1">
      <c r="A390" s="14"/>
      <c r="B390" s="193"/>
      <c r="C390" s="14"/>
      <c r="D390" s="185" t="s">
        <v>128</v>
      </c>
      <c r="E390" s="194" t="s">
        <v>3</v>
      </c>
      <c r="F390" s="195" t="s">
        <v>130</v>
      </c>
      <c r="G390" s="14"/>
      <c r="H390" s="196">
        <v>336.16699999999992</v>
      </c>
      <c r="I390" s="197"/>
      <c r="J390" s="14"/>
      <c r="K390" s="14"/>
      <c r="L390" s="193"/>
      <c r="M390" s="198"/>
      <c r="N390" s="199"/>
      <c r="O390" s="199"/>
      <c r="P390" s="199"/>
      <c r="Q390" s="199"/>
      <c r="R390" s="199"/>
      <c r="S390" s="199"/>
      <c r="T390" s="200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194" t="s">
        <v>128</v>
      </c>
      <c r="AU390" s="194" t="s">
        <v>79</v>
      </c>
      <c r="AV390" s="14" t="s">
        <v>124</v>
      </c>
      <c r="AW390" s="14" t="s">
        <v>31</v>
      </c>
      <c r="AX390" s="14" t="s">
        <v>77</v>
      </c>
      <c r="AY390" s="194" t="s">
        <v>117</v>
      </c>
    </row>
    <row r="391" s="2" customFormat="1" ht="16.5" customHeight="1">
      <c r="A391" s="39"/>
      <c r="B391" s="165"/>
      <c r="C391" s="217" t="s">
        <v>341</v>
      </c>
      <c r="D391" s="217" t="s">
        <v>342</v>
      </c>
      <c r="E391" s="218" t="s">
        <v>343</v>
      </c>
      <c r="F391" s="219" t="s">
        <v>344</v>
      </c>
      <c r="G391" s="220" t="s">
        <v>297</v>
      </c>
      <c r="H391" s="221">
        <v>672.33399999999995</v>
      </c>
      <c r="I391" s="222"/>
      <c r="J391" s="223">
        <f>ROUND(I391*H391,2)</f>
        <v>0</v>
      </c>
      <c r="K391" s="219" t="s">
        <v>123</v>
      </c>
      <c r="L391" s="224"/>
      <c r="M391" s="225" t="s">
        <v>3</v>
      </c>
      <c r="N391" s="226" t="s">
        <v>40</v>
      </c>
      <c r="O391" s="73"/>
      <c r="P391" s="175">
        <f>O391*H391</f>
        <v>0</v>
      </c>
      <c r="Q391" s="175">
        <v>0</v>
      </c>
      <c r="R391" s="175">
        <f>Q391*H391</f>
        <v>0</v>
      </c>
      <c r="S391" s="175">
        <v>0</v>
      </c>
      <c r="T391" s="176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177" t="s">
        <v>174</v>
      </c>
      <c r="AT391" s="177" t="s">
        <v>342</v>
      </c>
      <c r="AU391" s="177" t="s">
        <v>79</v>
      </c>
      <c r="AY391" s="20" t="s">
        <v>117</v>
      </c>
      <c r="BE391" s="178">
        <f>IF(N391="základní",J391,0)</f>
        <v>0</v>
      </c>
      <c r="BF391" s="178">
        <f>IF(N391="snížená",J391,0)</f>
        <v>0</v>
      </c>
      <c r="BG391" s="178">
        <f>IF(N391="zákl. přenesená",J391,0)</f>
        <v>0</v>
      </c>
      <c r="BH391" s="178">
        <f>IF(N391="sníž. přenesená",J391,0)</f>
        <v>0</v>
      </c>
      <c r="BI391" s="178">
        <f>IF(N391="nulová",J391,0)</f>
        <v>0</v>
      </c>
      <c r="BJ391" s="20" t="s">
        <v>77</v>
      </c>
      <c r="BK391" s="178">
        <f>ROUND(I391*H391,2)</f>
        <v>0</v>
      </c>
      <c r="BL391" s="20" t="s">
        <v>124</v>
      </c>
      <c r="BM391" s="177" t="s">
        <v>345</v>
      </c>
    </row>
    <row r="392" s="13" customFormat="1">
      <c r="A392" s="13"/>
      <c r="B392" s="184"/>
      <c r="C392" s="13"/>
      <c r="D392" s="185" t="s">
        <v>128</v>
      </c>
      <c r="E392" s="186" t="s">
        <v>3</v>
      </c>
      <c r="F392" s="187" t="s">
        <v>346</v>
      </c>
      <c r="G392" s="13"/>
      <c r="H392" s="188">
        <v>336.16699999999997</v>
      </c>
      <c r="I392" s="189"/>
      <c r="J392" s="13"/>
      <c r="K392" s="13"/>
      <c r="L392" s="184"/>
      <c r="M392" s="190"/>
      <c r="N392" s="191"/>
      <c r="O392" s="191"/>
      <c r="P392" s="191"/>
      <c r="Q392" s="191"/>
      <c r="R392" s="191"/>
      <c r="S392" s="191"/>
      <c r="T392" s="192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86" t="s">
        <v>128</v>
      </c>
      <c r="AU392" s="186" t="s">
        <v>79</v>
      </c>
      <c r="AV392" s="13" t="s">
        <v>79</v>
      </c>
      <c r="AW392" s="13" t="s">
        <v>31</v>
      </c>
      <c r="AX392" s="13" t="s">
        <v>69</v>
      </c>
      <c r="AY392" s="186" t="s">
        <v>117</v>
      </c>
    </row>
    <row r="393" s="14" customFormat="1">
      <c r="A393" s="14"/>
      <c r="B393" s="193"/>
      <c r="C393" s="14"/>
      <c r="D393" s="185" t="s">
        <v>128</v>
      </c>
      <c r="E393" s="194" t="s">
        <v>3</v>
      </c>
      <c r="F393" s="195" t="s">
        <v>130</v>
      </c>
      <c r="G393" s="14"/>
      <c r="H393" s="196">
        <v>336.16699999999997</v>
      </c>
      <c r="I393" s="197"/>
      <c r="J393" s="14"/>
      <c r="K393" s="14"/>
      <c r="L393" s="193"/>
      <c r="M393" s="198"/>
      <c r="N393" s="199"/>
      <c r="O393" s="199"/>
      <c r="P393" s="199"/>
      <c r="Q393" s="199"/>
      <c r="R393" s="199"/>
      <c r="S393" s="199"/>
      <c r="T393" s="200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194" t="s">
        <v>128</v>
      </c>
      <c r="AU393" s="194" t="s">
        <v>79</v>
      </c>
      <c r="AV393" s="14" t="s">
        <v>124</v>
      </c>
      <c r="AW393" s="14" t="s">
        <v>31</v>
      </c>
      <c r="AX393" s="14" t="s">
        <v>77</v>
      </c>
      <c r="AY393" s="194" t="s">
        <v>117</v>
      </c>
    </row>
    <row r="394" s="13" customFormat="1">
      <c r="A394" s="13"/>
      <c r="B394" s="184"/>
      <c r="C394" s="13"/>
      <c r="D394" s="185" t="s">
        <v>128</v>
      </c>
      <c r="E394" s="13"/>
      <c r="F394" s="187" t="s">
        <v>347</v>
      </c>
      <c r="G394" s="13"/>
      <c r="H394" s="188">
        <v>672.33399999999995</v>
      </c>
      <c r="I394" s="189"/>
      <c r="J394" s="13"/>
      <c r="K394" s="13"/>
      <c r="L394" s="184"/>
      <c r="M394" s="190"/>
      <c r="N394" s="191"/>
      <c r="O394" s="191"/>
      <c r="P394" s="191"/>
      <c r="Q394" s="191"/>
      <c r="R394" s="191"/>
      <c r="S394" s="191"/>
      <c r="T394" s="19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86" t="s">
        <v>128</v>
      </c>
      <c r="AU394" s="186" t="s">
        <v>79</v>
      </c>
      <c r="AV394" s="13" t="s">
        <v>79</v>
      </c>
      <c r="AW394" s="13" t="s">
        <v>4</v>
      </c>
      <c r="AX394" s="13" t="s">
        <v>77</v>
      </c>
      <c r="AY394" s="186" t="s">
        <v>117</v>
      </c>
    </row>
    <row r="395" s="2" customFormat="1" ht="37.8" customHeight="1">
      <c r="A395" s="39"/>
      <c r="B395" s="165"/>
      <c r="C395" s="166" t="s">
        <v>348</v>
      </c>
      <c r="D395" s="166" t="s">
        <v>119</v>
      </c>
      <c r="E395" s="167" t="s">
        <v>349</v>
      </c>
      <c r="F395" s="168" t="s">
        <v>350</v>
      </c>
      <c r="G395" s="169" t="s">
        <v>198</v>
      </c>
      <c r="H395" s="170">
        <v>124.578</v>
      </c>
      <c r="I395" s="171"/>
      <c r="J395" s="172">
        <f>ROUND(I395*H395,2)</f>
        <v>0</v>
      </c>
      <c r="K395" s="168" t="s">
        <v>123</v>
      </c>
      <c r="L395" s="40"/>
      <c r="M395" s="173" t="s">
        <v>3</v>
      </c>
      <c r="N395" s="174" t="s">
        <v>40</v>
      </c>
      <c r="O395" s="73"/>
      <c r="P395" s="175">
        <f>O395*H395</f>
        <v>0</v>
      </c>
      <c r="Q395" s="175">
        <v>0</v>
      </c>
      <c r="R395" s="175">
        <f>Q395*H395</f>
        <v>0</v>
      </c>
      <c r="S395" s="175">
        <v>0</v>
      </c>
      <c r="T395" s="176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177" t="s">
        <v>124</v>
      </c>
      <c r="AT395" s="177" t="s">
        <v>119</v>
      </c>
      <c r="AU395" s="177" t="s">
        <v>79</v>
      </c>
      <c r="AY395" s="20" t="s">
        <v>117</v>
      </c>
      <c r="BE395" s="178">
        <f>IF(N395="základní",J395,0)</f>
        <v>0</v>
      </c>
      <c r="BF395" s="178">
        <f>IF(N395="snížená",J395,0)</f>
        <v>0</v>
      </c>
      <c r="BG395" s="178">
        <f>IF(N395="zákl. přenesená",J395,0)</f>
        <v>0</v>
      </c>
      <c r="BH395" s="178">
        <f>IF(N395="sníž. přenesená",J395,0)</f>
        <v>0</v>
      </c>
      <c r="BI395" s="178">
        <f>IF(N395="nulová",J395,0)</f>
        <v>0</v>
      </c>
      <c r="BJ395" s="20" t="s">
        <v>77</v>
      </c>
      <c r="BK395" s="178">
        <f>ROUND(I395*H395,2)</f>
        <v>0</v>
      </c>
      <c r="BL395" s="20" t="s">
        <v>124</v>
      </c>
      <c r="BM395" s="177" t="s">
        <v>351</v>
      </c>
    </row>
    <row r="396" s="2" customFormat="1">
      <c r="A396" s="39"/>
      <c r="B396" s="40"/>
      <c r="C396" s="39"/>
      <c r="D396" s="179" t="s">
        <v>126</v>
      </c>
      <c r="E396" s="39"/>
      <c r="F396" s="180" t="s">
        <v>352</v>
      </c>
      <c r="G396" s="39"/>
      <c r="H396" s="39"/>
      <c r="I396" s="181"/>
      <c r="J396" s="39"/>
      <c r="K396" s="39"/>
      <c r="L396" s="40"/>
      <c r="M396" s="182"/>
      <c r="N396" s="183"/>
      <c r="O396" s="73"/>
      <c r="P396" s="73"/>
      <c r="Q396" s="73"/>
      <c r="R396" s="73"/>
      <c r="S396" s="73"/>
      <c r="T396" s="74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20" t="s">
        <v>126</v>
      </c>
      <c r="AU396" s="20" t="s">
        <v>79</v>
      </c>
    </row>
    <row r="397" s="13" customFormat="1">
      <c r="A397" s="13"/>
      <c r="B397" s="184"/>
      <c r="C397" s="13"/>
      <c r="D397" s="185" t="s">
        <v>128</v>
      </c>
      <c r="E397" s="186" t="s">
        <v>3</v>
      </c>
      <c r="F397" s="187" t="s">
        <v>353</v>
      </c>
      <c r="G397" s="13"/>
      <c r="H397" s="188">
        <v>43.027999999999999</v>
      </c>
      <c r="I397" s="189"/>
      <c r="J397" s="13"/>
      <c r="K397" s="13"/>
      <c r="L397" s="184"/>
      <c r="M397" s="190"/>
      <c r="N397" s="191"/>
      <c r="O397" s="191"/>
      <c r="P397" s="191"/>
      <c r="Q397" s="191"/>
      <c r="R397" s="191"/>
      <c r="S397" s="191"/>
      <c r="T397" s="192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186" t="s">
        <v>128</v>
      </c>
      <c r="AU397" s="186" t="s">
        <v>79</v>
      </c>
      <c r="AV397" s="13" t="s">
        <v>79</v>
      </c>
      <c r="AW397" s="13" t="s">
        <v>31</v>
      </c>
      <c r="AX397" s="13" t="s">
        <v>69</v>
      </c>
      <c r="AY397" s="186" t="s">
        <v>117</v>
      </c>
    </row>
    <row r="398" s="13" customFormat="1">
      <c r="A398" s="13"/>
      <c r="B398" s="184"/>
      <c r="C398" s="13"/>
      <c r="D398" s="185" t="s">
        <v>128</v>
      </c>
      <c r="E398" s="186" t="s">
        <v>3</v>
      </c>
      <c r="F398" s="187" t="s">
        <v>354</v>
      </c>
      <c r="G398" s="13"/>
      <c r="H398" s="188">
        <v>31.364999999999998</v>
      </c>
      <c r="I398" s="189"/>
      <c r="J398" s="13"/>
      <c r="K398" s="13"/>
      <c r="L398" s="184"/>
      <c r="M398" s="190"/>
      <c r="N398" s="191"/>
      <c r="O398" s="191"/>
      <c r="P398" s="191"/>
      <c r="Q398" s="191"/>
      <c r="R398" s="191"/>
      <c r="S398" s="191"/>
      <c r="T398" s="192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86" t="s">
        <v>128</v>
      </c>
      <c r="AU398" s="186" t="s">
        <v>79</v>
      </c>
      <c r="AV398" s="13" t="s">
        <v>79</v>
      </c>
      <c r="AW398" s="13" t="s">
        <v>31</v>
      </c>
      <c r="AX398" s="13" t="s">
        <v>69</v>
      </c>
      <c r="AY398" s="186" t="s">
        <v>117</v>
      </c>
    </row>
    <row r="399" s="13" customFormat="1">
      <c r="A399" s="13"/>
      <c r="B399" s="184"/>
      <c r="C399" s="13"/>
      <c r="D399" s="185" t="s">
        <v>128</v>
      </c>
      <c r="E399" s="186" t="s">
        <v>3</v>
      </c>
      <c r="F399" s="187" t="s">
        <v>355</v>
      </c>
      <c r="G399" s="13"/>
      <c r="H399" s="188">
        <v>19.395</v>
      </c>
      <c r="I399" s="189"/>
      <c r="J399" s="13"/>
      <c r="K399" s="13"/>
      <c r="L399" s="184"/>
      <c r="M399" s="190"/>
      <c r="N399" s="191"/>
      <c r="O399" s="191"/>
      <c r="P399" s="191"/>
      <c r="Q399" s="191"/>
      <c r="R399" s="191"/>
      <c r="S399" s="191"/>
      <c r="T399" s="192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186" t="s">
        <v>128</v>
      </c>
      <c r="AU399" s="186" t="s">
        <v>79</v>
      </c>
      <c r="AV399" s="13" t="s">
        <v>79</v>
      </c>
      <c r="AW399" s="13" t="s">
        <v>31</v>
      </c>
      <c r="AX399" s="13" t="s">
        <v>69</v>
      </c>
      <c r="AY399" s="186" t="s">
        <v>117</v>
      </c>
    </row>
    <row r="400" s="13" customFormat="1">
      <c r="A400" s="13"/>
      <c r="B400" s="184"/>
      <c r="C400" s="13"/>
      <c r="D400" s="185" t="s">
        <v>128</v>
      </c>
      <c r="E400" s="186" t="s">
        <v>3</v>
      </c>
      <c r="F400" s="187" t="s">
        <v>356</v>
      </c>
      <c r="G400" s="13"/>
      <c r="H400" s="188">
        <v>20.52</v>
      </c>
      <c r="I400" s="189"/>
      <c r="J400" s="13"/>
      <c r="K400" s="13"/>
      <c r="L400" s="184"/>
      <c r="M400" s="190"/>
      <c r="N400" s="191"/>
      <c r="O400" s="191"/>
      <c r="P400" s="191"/>
      <c r="Q400" s="191"/>
      <c r="R400" s="191"/>
      <c r="S400" s="191"/>
      <c r="T400" s="192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86" t="s">
        <v>128</v>
      </c>
      <c r="AU400" s="186" t="s">
        <v>79</v>
      </c>
      <c r="AV400" s="13" t="s">
        <v>79</v>
      </c>
      <c r="AW400" s="13" t="s">
        <v>31</v>
      </c>
      <c r="AX400" s="13" t="s">
        <v>69</v>
      </c>
      <c r="AY400" s="186" t="s">
        <v>117</v>
      </c>
    </row>
    <row r="401" s="16" customFormat="1">
      <c r="A401" s="16"/>
      <c r="B401" s="208"/>
      <c r="C401" s="16"/>
      <c r="D401" s="185" t="s">
        <v>128</v>
      </c>
      <c r="E401" s="209" t="s">
        <v>3</v>
      </c>
      <c r="F401" s="210" t="s">
        <v>137</v>
      </c>
      <c r="G401" s="16"/>
      <c r="H401" s="211">
        <v>114.30799999999999</v>
      </c>
      <c r="I401" s="212"/>
      <c r="J401" s="16"/>
      <c r="K401" s="16"/>
      <c r="L401" s="208"/>
      <c r="M401" s="213"/>
      <c r="N401" s="214"/>
      <c r="O401" s="214"/>
      <c r="P401" s="214"/>
      <c r="Q401" s="214"/>
      <c r="R401" s="214"/>
      <c r="S401" s="214"/>
      <c r="T401" s="215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T401" s="209" t="s">
        <v>128</v>
      </c>
      <c r="AU401" s="209" t="s">
        <v>79</v>
      </c>
      <c r="AV401" s="16" t="s">
        <v>138</v>
      </c>
      <c r="AW401" s="16" t="s">
        <v>31</v>
      </c>
      <c r="AX401" s="16" t="s">
        <v>69</v>
      </c>
      <c r="AY401" s="209" t="s">
        <v>117</v>
      </c>
    </row>
    <row r="402" s="15" customFormat="1">
      <c r="A402" s="15"/>
      <c r="B402" s="201"/>
      <c r="C402" s="15"/>
      <c r="D402" s="185" t="s">
        <v>128</v>
      </c>
      <c r="E402" s="202" t="s">
        <v>3</v>
      </c>
      <c r="F402" s="203" t="s">
        <v>333</v>
      </c>
      <c r="G402" s="15"/>
      <c r="H402" s="202" t="s">
        <v>3</v>
      </c>
      <c r="I402" s="204"/>
      <c r="J402" s="15"/>
      <c r="K402" s="15"/>
      <c r="L402" s="201"/>
      <c r="M402" s="205"/>
      <c r="N402" s="206"/>
      <c r="O402" s="206"/>
      <c r="P402" s="206"/>
      <c r="Q402" s="206"/>
      <c r="R402" s="206"/>
      <c r="S402" s="206"/>
      <c r="T402" s="207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02" t="s">
        <v>128</v>
      </c>
      <c r="AU402" s="202" t="s">
        <v>79</v>
      </c>
      <c r="AV402" s="15" t="s">
        <v>77</v>
      </c>
      <c r="AW402" s="15" t="s">
        <v>31</v>
      </c>
      <c r="AX402" s="15" t="s">
        <v>69</v>
      </c>
      <c r="AY402" s="202" t="s">
        <v>117</v>
      </c>
    </row>
    <row r="403" s="13" customFormat="1">
      <c r="A403" s="13"/>
      <c r="B403" s="184"/>
      <c r="C403" s="13"/>
      <c r="D403" s="185" t="s">
        <v>128</v>
      </c>
      <c r="E403" s="186" t="s">
        <v>3</v>
      </c>
      <c r="F403" s="187" t="s">
        <v>357</v>
      </c>
      <c r="G403" s="13"/>
      <c r="H403" s="188">
        <v>2.1000000000000001</v>
      </c>
      <c r="I403" s="189"/>
      <c r="J403" s="13"/>
      <c r="K403" s="13"/>
      <c r="L403" s="184"/>
      <c r="M403" s="190"/>
      <c r="N403" s="191"/>
      <c r="O403" s="191"/>
      <c r="P403" s="191"/>
      <c r="Q403" s="191"/>
      <c r="R403" s="191"/>
      <c r="S403" s="191"/>
      <c r="T403" s="192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86" t="s">
        <v>128</v>
      </c>
      <c r="AU403" s="186" t="s">
        <v>79</v>
      </c>
      <c r="AV403" s="13" t="s">
        <v>79</v>
      </c>
      <c r="AW403" s="13" t="s">
        <v>31</v>
      </c>
      <c r="AX403" s="13" t="s">
        <v>69</v>
      </c>
      <c r="AY403" s="186" t="s">
        <v>117</v>
      </c>
    </row>
    <row r="404" s="13" customFormat="1">
      <c r="A404" s="13"/>
      <c r="B404" s="184"/>
      <c r="C404" s="13"/>
      <c r="D404" s="185" t="s">
        <v>128</v>
      </c>
      <c r="E404" s="186" t="s">
        <v>3</v>
      </c>
      <c r="F404" s="187" t="s">
        <v>358</v>
      </c>
      <c r="G404" s="13"/>
      <c r="H404" s="188">
        <v>6.6500000000000004</v>
      </c>
      <c r="I404" s="189"/>
      <c r="J404" s="13"/>
      <c r="K404" s="13"/>
      <c r="L404" s="184"/>
      <c r="M404" s="190"/>
      <c r="N404" s="191"/>
      <c r="O404" s="191"/>
      <c r="P404" s="191"/>
      <c r="Q404" s="191"/>
      <c r="R404" s="191"/>
      <c r="S404" s="191"/>
      <c r="T404" s="192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186" t="s">
        <v>128</v>
      </c>
      <c r="AU404" s="186" t="s">
        <v>79</v>
      </c>
      <c r="AV404" s="13" t="s">
        <v>79</v>
      </c>
      <c r="AW404" s="13" t="s">
        <v>31</v>
      </c>
      <c r="AX404" s="13" t="s">
        <v>69</v>
      </c>
      <c r="AY404" s="186" t="s">
        <v>117</v>
      </c>
    </row>
    <row r="405" s="13" customFormat="1">
      <c r="A405" s="13"/>
      <c r="B405" s="184"/>
      <c r="C405" s="13"/>
      <c r="D405" s="185" t="s">
        <v>128</v>
      </c>
      <c r="E405" s="186" t="s">
        <v>3</v>
      </c>
      <c r="F405" s="187" t="s">
        <v>359</v>
      </c>
      <c r="G405" s="13"/>
      <c r="H405" s="188">
        <v>0.90000000000000002</v>
      </c>
      <c r="I405" s="189"/>
      <c r="J405" s="13"/>
      <c r="K405" s="13"/>
      <c r="L405" s="184"/>
      <c r="M405" s="190"/>
      <c r="N405" s="191"/>
      <c r="O405" s="191"/>
      <c r="P405" s="191"/>
      <c r="Q405" s="191"/>
      <c r="R405" s="191"/>
      <c r="S405" s="191"/>
      <c r="T405" s="192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186" t="s">
        <v>128</v>
      </c>
      <c r="AU405" s="186" t="s">
        <v>79</v>
      </c>
      <c r="AV405" s="13" t="s">
        <v>79</v>
      </c>
      <c r="AW405" s="13" t="s">
        <v>31</v>
      </c>
      <c r="AX405" s="13" t="s">
        <v>69</v>
      </c>
      <c r="AY405" s="186" t="s">
        <v>117</v>
      </c>
    </row>
    <row r="406" s="13" customFormat="1">
      <c r="A406" s="13"/>
      <c r="B406" s="184"/>
      <c r="C406" s="13"/>
      <c r="D406" s="185" t="s">
        <v>128</v>
      </c>
      <c r="E406" s="186" t="s">
        <v>3</v>
      </c>
      <c r="F406" s="187" t="s">
        <v>360</v>
      </c>
      <c r="G406" s="13"/>
      <c r="H406" s="188">
        <v>0.62</v>
      </c>
      <c r="I406" s="189"/>
      <c r="J406" s="13"/>
      <c r="K406" s="13"/>
      <c r="L406" s="184"/>
      <c r="M406" s="190"/>
      <c r="N406" s="191"/>
      <c r="O406" s="191"/>
      <c r="P406" s="191"/>
      <c r="Q406" s="191"/>
      <c r="R406" s="191"/>
      <c r="S406" s="191"/>
      <c r="T406" s="192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186" t="s">
        <v>128</v>
      </c>
      <c r="AU406" s="186" t="s">
        <v>79</v>
      </c>
      <c r="AV406" s="13" t="s">
        <v>79</v>
      </c>
      <c r="AW406" s="13" t="s">
        <v>31</v>
      </c>
      <c r="AX406" s="13" t="s">
        <v>69</v>
      </c>
      <c r="AY406" s="186" t="s">
        <v>117</v>
      </c>
    </row>
    <row r="407" s="16" customFormat="1">
      <c r="A407" s="16"/>
      <c r="B407" s="208"/>
      <c r="C407" s="16"/>
      <c r="D407" s="185" t="s">
        <v>128</v>
      </c>
      <c r="E407" s="209" t="s">
        <v>3</v>
      </c>
      <c r="F407" s="210" t="s">
        <v>137</v>
      </c>
      <c r="G407" s="16"/>
      <c r="H407" s="211">
        <v>10.27</v>
      </c>
      <c r="I407" s="212"/>
      <c r="J407" s="16"/>
      <c r="K407" s="16"/>
      <c r="L407" s="208"/>
      <c r="M407" s="213"/>
      <c r="N407" s="214"/>
      <c r="O407" s="214"/>
      <c r="P407" s="214"/>
      <c r="Q407" s="214"/>
      <c r="R407" s="214"/>
      <c r="S407" s="214"/>
      <c r="T407" s="215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T407" s="209" t="s">
        <v>128</v>
      </c>
      <c r="AU407" s="209" t="s">
        <v>79</v>
      </c>
      <c r="AV407" s="16" t="s">
        <v>138</v>
      </c>
      <c r="AW407" s="16" t="s">
        <v>31</v>
      </c>
      <c r="AX407" s="16" t="s">
        <v>69</v>
      </c>
      <c r="AY407" s="209" t="s">
        <v>117</v>
      </c>
    </row>
    <row r="408" s="14" customFormat="1">
      <c r="A408" s="14"/>
      <c r="B408" s="193"/>
      <c r="C408" s="14"/>
      <c r="D408" s="185" t="s">
        <v>128</v>
      </c>
      <c r="E408" s="194" t="s">
        <v>3</v>
      </c>
      <c r="F408" s="195" t="s">
        <v>130</v>
      </c>
      <c r="G408" s="14"/>
      <c r="H408" s="196">
        <v>124.578</v>
      </c>
      <c r="I408" s="197"/>
      <c r="J408" s="14"/>
      <c r="K408" s="14"/>
      <c r="L408" s="193"/>
      <c r="M408" s="198"/>
      <c r="N408" s="199"/>
      <c r="O408" s="199"/>
      <c r="P408" s="199"/>
      <c r="Q408" s="199"/>
      <c r="R408" s="199"/>
      <c r="S408" s="199"/>
      <c r="T408" s="200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194" t="s">
        <v>128</v>
      </c>
      <c r="AU408" s="194" t="s">
        <v>79</v>
      </c>
      <c r="AV408" s="14" t="s">
        <v>124</v>
      </c>
      <c r="AW408" s="14" t="s">
        <v>31</v>
      </c>
      <c r="AX408" s="14" t="s">
        <v>77</v>
      </c>
      <c r="AY408" s="194" t="s">
        <v>117</v>
      </c>
    </row>
    <row r="409" s="2" customFormat="1" ht="16.5" customHeight="1">
      <c r="A409" s="39"/>
      <c r="B409" s="165"/>
      <c r="C409" s="217" t="s">
        <v>361</v>
      </c>
      <c r="D409" s="217" t="s">
        <v>342</v>
      </c>
      <c r="E409" s="218" t="s">
        <v>362</v>
      </c>
      <c r="F409" s="219" t="s">
        <v>363</v>
      </c>
      <c r="G409" s="220" t="s">
        <v>297</v>
      </c>
      <c r="H409" s="221">
        <v>249.15600000000001</v>
      </c>
      <c r="I409" s="222"/>
      <c r="J409" s="223">
        <f>ROUND(I409*H409,2)</f>
        <v>0</v>
      </c>
      <c r="K409" s="219" t="s">
        <v>123</v>
      </c>
      <c r="L409" s="224"/>
      <c r="M409" s="225" t="s">
        <v>3</v>
      </c>
      <c r="N409" s="226" t="s">
        <v>40</v>
      </c>
      <c r="O409" s="73"/>
      <c r="P409" s="175">
        <f>O409*H409</f>
        <v>0</v>
      </c>
      <c r="Q409" s="175">
        <v>0</v>
      </c>
      <c r="R409" s="175">
        <f>Q409*H409</f>
        <v>0</v>
      </c>
      <c r="S409" s="175">
        <v>0</v>
      </c>
      <c r="T409" s="176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177" t="s">
        <v>174</v>
      </c>
      <c r="AT409" s="177" t="s">
        <v>342</v>
      </c>
      <c r="AU409" s="177" t="s">
        <v>79</v>
      </c>
      <c r="AY409" s="20" t="s">
        <v>117</v>
      </c>
      <c r="BE409" s="178">
        <f>IF(N409="základní",J409,0)</f>
        <v>0</v>
      </c>
      <c r="BF409" s="178">
        <f>IF(N409="snížená",J409,0)</f>
        <v>0</v>
      </c>
      <c r="BG409" s="178">
        <f>IF(N409="zákl. přenesená",J409,0)</f>
        <v>0</v>
      </c>
      <c r="BH409" s="178">
        <f>IF(N409="sníž. přenesená",J409,0)</f>
        <v>0</v>
      </c>
      <c r="BI409" s="178">
        <f>IF(N409="nulová",J409,0)</f>
        <v>0</v>
      </c>
      <c r="BJ409" s="20" t="s">
        <v>77</v>
      </c>
      <c r="BK409" s="178">
        <f>ROUND(I409*H409,2)</f>
        <v>0</v>
      </c>
      <c r="BL409" s="20" t="s">
        <v>124</v>
      </c>
      <c r="BM409" s="177" t="s">
        <v>364</v>
      </c>
    </row>
    <row r="410" s="13" customFormat="1">
      <c r="A410" s="13"/>
      <c r="B410" s="184"/>
      <c r="C410" s="13"/>
      <c r="D410" s="185" t="s">
        <v>128</v>
      </c>
      <c r="E410" s="186" t="s">
        <v>3</v>
      </c>
      <c r="F410" s="187" t="s">
        <v>353</v>
      </c>
      <c r="G410" s="13"/>
      <c r="H410" s="188">
        <v>43.027999999999999</v>
      </c>
      <c r="I410" s="189"/>
      <c r="J410" s="13"/>
      <c r="K410" s="13"/>
      <c r="L410" s="184"/>
      <c r="M410" s="190"/>
      <c r="N410" s="191"/>
      <c r="O410" s="191"/>
      <c r="P410" s="191"/>
      <c r="Q410" s="191"/>
      <c r="R410" s="191"/>
      <c r="S410" s="191"/>
      <c r="T410" s="192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86" t="s">
        <v>128</v>
      </c>
      <c r="AU410" s="186" t="s">
        <v>79</v>
      </c>
      <c r="AV410" s="13" t="s">
        <v>79</v>
      </c>
      <c r="AW410" s="13" t="s">
        <v>31</v>
      </c>
      <c r="AX410" s="13" t="s">
        <v>69</v>
      </c>
      <c r="AY410" s="186" t="s">
        <v>117</v>
      </c>
    </row>
    <row r="411" s="13" customFormat="1">
      <c r="A411" s="13"/>
      <c r="B411" s="184"/>
      <c r="C411" s="13"/>
      <c r="D411" s="185" t="s">
        <v>128</v>
      </c>
      <c r="E411" s="186" t="s">
        <v>3</v>
      </c>
      <c r="F411" s="187" t="s">
        <v>354</v>
      </c>
      <c r="G411" s="13"/>
      <c r="H411" s="188">
        <v>31.364999999999998</v>
      </c>
      <c r="I411" s="189"/>
      <c r="J411" s="13"/>
      <c r="K411" s="13"/>
      <c r="L411" s="184"/>
      <c r="M411" s="190"/>
      <c r="N411" s="191"/>
      <c r="O411" s="191"/>
      <c r="P411" s="191"/>
      <c r="Q411" s="191"/>
      <c r="R411" s="191"/>
      <c r="S411" s="191"/>
      <c r="T411" s="192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186" t="s">
        <v>128</v>
      </c>
      <c r="AU411" s="186" t="s">
        <v>79</v>
      </c>
      <c r="AV411" s="13" t="s">
        <v>79</v>
      </c>
      <c r="AW411" s="13" t="s">
        <v>31</v>
      </c>
      <c r="AX411" s="13" t="s">
        <v>69</v>
      </c>
      <c r="AY411" s="186" t="s">
        <v>117</v>
      </c>
    </row>
    <row r="412" s="13" customFormat="1">
      <c r="A412" s="13"/>
      <c r="B412" s="184"/>
      <c r="C412" s="13"/>
      <c r="D412" s="185" t="s">
        <v>128</v>
      </c>
      <c r="E412" s="186" t="s">
        <v>3</v>
      </c>
      <c r="F412" s="187" t="s">
        <v>355</v>
      </c>
      <c r="G412" s="13"/>
      <c r="H412" s="188">
        <v>19.395</v>
      </c>
      <c r="I412" s="189"/>
      <c r="J412" s="13"/>
      <c r="K412" s="13"/>
      <c r="L412" s="184"/>
      <c r="M412" s="190"/>
      <c r="N412" s="191"/>
      <c r="O412" s="191"/>
      <c r="P412" s="191"/>
      <c r="Q412" s="191"/>
      <c r="R412" s="191"/>
      <c r="S412" s="191"/>
      <c r="T412" s="192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186" t="s">
        <v>128</v>
      </c>
      <c r="AU412" s="186" t="s">
        <v>79</v>
      </c>
      <c r="AV412" s="13" t="s">
        <v>79</v>
      </c>
      <c r="AW412" s="13" t="s">
        <v>31</v>
      </c>
      <c r="AX412" s="13" t="s">
        <v>69</v>
      </c>
      <c r="AY412" s="186" t="s">
        <v>117</v>
      </c>
    </row>
    <row r="413" s="13" customFormat="1">
      <c r="A413" s="13"/>
      <c r="B413" s="184"/>
      <c r="C413" s="13"/>
      <c r="D413" s="185" t="s">
        <v>128</v>
      </c>
      <c r="E413" s="186" t="s">
        <v>3</v>
      </c>
      <c r="F413" s="187" t="s">
        <v>356</v>
      </c>
      <c r="G413" s="13"/>
      <c r="H413" s="188">
        <v>20.52</v>
      </c>
      <c r="I413" s="189"/>
      <c r="J413" s="13"/>
      <c r="K413" s="13"/>
      <c r="L413" s="184"/>
      <c r="M413" s="190"/>
      <c r="N413" s="191"/>
      <c r="O413" s="191"/>
      <c r="P413" s="191"/>
      <c r="Q413" s="191"/>
      <c r="R413" s="191"/>
      <c r="S413" s="191"/>
      <c r="T413" s="192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186" t="s">
        <v>128</v>
      </c>
      <c r="AU413" s="186" t="s">
        <v>79</v>
      </c>
      <c r="AV413" s="13" t="s">
        <v>79</v>
      </c>
      <c r="AW413" s="13" t="s">
        <v>31</v>
      </c>
      <c r="AX413" s="13" t="s">
        <v>69</v>
      </c>
      <c r="AY413" s="186" t="s">
        <v>117</v>
      </c>
    </row>
    <row r="414" s="16" customFormat="1">
      <c r="A414" s="16"/>
      <c r="B414" s="208"/>
      <c r="C414" s="16"/>
      <c r="D414" s="185" t="s">
        <v>128</v>
      </c>
      <c r="E414" s="209" t="s">
        <v>3</v>
      </c>
      <c r="F414" s="210" t="s">
        <v>137</v>
      </c>
      <c r="G414" s="16"/>
      <c r="H414" s="211">
        <v>114.30799999999999</v>
      </c>
      <c r="I414" s="212"/>
      <c r="J414" s="16"/>
      <c r="K414" s="16"/>
      <c r="L414" s="208"/>
      <c r="M414" s="213"/>
      <c r="N414" s="214"/>
      <c r="O414" s="214"/>
      <c r="P414" s="214"/>
      <c r="Q414" s="214"/>
      <c r="R414" s="214"/>
      <c r="S414" s="214"/>
      <c r="T414" s="215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T414" s="209" t="s">
        <v>128</v>
      </c>
      <c r="AU414" s="209" t="s">
        <v>79</v>
      </c>
      <c r="AV414" s="16" t="s">
        <v>138</v>
      </c>
      <c r="AW414" s="16" t="s">
        <v>31</v>
      </c>
      <c r="AX414" s="16" t="s">
        <v>69</v>
      </c>
      <c r="AY414" s="209" t="s">
        <v>117</v>
      </c>
    </row>
    <row r="415" s="15" customFormat="1">
      <c r="A415" s="15"/>
      <c r="B415" s="201"/>
      <c r="C415" s="15"/>
      <c r="D415" s="185" t="s">
        <v>128</v>
      </c>
      <c r="E415" s="202" t="s">
        <v>3</v>
      </c>
      <c r="F415" s="203" t="s">
        <v>333</v>
      </c>
      <c r="G415" s="15"/>
      <c r="H415" s="202" t="s">
        <v>3</v>
      </c>
      <c r="I415" s="204"/>
      <c r="J415" s="15"/>
      <c r="K415" s="15"/>
      <c r="L415" s="201"/>
      <c r="M415" s="205"/>
      <c r="N415" s="206"/>
      <c r="O415" s="206"/>
      <c r="P415" s="206"/>
      <c r="Q415" s="206"/>
      <c r="R415" s="206"/>
      <c r="S415" s="206"/>
      <c r="T415" s="207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02" t="s">
        <v>128</v>
      </c>
      <c r="AU415" s="202" t="s">
        <v>79</v>
      </c>
      <c r="AV415" s="15" t="s">
        <v>77</v>
      </c>
      <c r="AW415" s="15" t="s">
        <v>31</v>
      </c>
      <c r="AX415" s="15" t="s">
        <v>69</v>
      </c>
      <c r="AY415" s="202" t="s">
        <v>117</v>
      </c>
    </row>
    <row r="416" s="13" customFormat="1">
      <c r="A416" s="13"/>
      <c r="B416" s="184"/>
      <c r="C416" s="13"/>
      <c r="D416" s="185" t="s">
        <v>128</v>
      </c>
      <c r="E416" s="186" t="s">
        <v>3</v>
      </c>
      <c r="F416" s="187" t="s">
        <v>357</v>
      </c>
      <c r="G416" s="13"/>
      <c r="H416" s="188">
        <v>2.1000000000000001</v>
      </c>
      <c r="I416" s="189"/>
      <c r="J416" s="13"/>
      <c r="K416" s="13"/>
      <c r="L416" s="184"/>
      <c r="M416" s="190"/>
      <c r="N416" s="191"/>
      <c r="O416" s="191"/>
      <c r="P416" s="191"/>
      <c r="Q416" s="191"/>
      <c r="R416" s="191"/>
      <c r="S416" s="191"/>
      <c r="T416" s="192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86" t="s">
        <v>128</v>
      </c>
      <c r="AU416" s="186" t="s">
        <v>79</v>
      </c>
      <c r="AV416" s="13" t="s">
        <v>79</v>
      </c>
      <c r="AW416" s="13" t="s">
        <v>31</v>
      </c>
      <c r="AX416" s="13" t="s">
        <v>69</v>
      </c>
      <c r="AY416" s="186" t="s">
        <v>117</v>
      </c>
    </row>
    <row r="417" s="13" customFormat="1">
      <c r="A417" s="13"/>
      <c r="B417" s="184"/>
      <c r="C417" s="13"/>
      <c r="D417" s="185" t="s">
        <v>128</v>
      </c>
      <c r="E417" s="186" t="s">
        <v>3</v>
      </c>
      <c r="F417" s="187" t="s">
        <v>358</v>
      </c>
      <c r="G417" s="13"/>
      <c r="H417" s="188">
        <v>6.6500000000000004</v>
      </c>
      <c r="I417" s="189"/>
      <c r="J417" s="13"/>
      <c r="K417" s="13"/>
      <c r="L417" s="184"/>
      <c r="M417" s="190"/>
      <c r="N417" s="191"/>
      <c r="O417" s="191"/>
      <c r="P417" s="191"/>
      <c r="Q417" s="191"/>
      <c r="R417" s="191"/>
      <c r="S417" s="191"/>
      <c r="T417" s="19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86" t="s">
        <v>128</v>
      </c>
      <c r="AU417" s="186" t="s">
        <v>79</v>
      </c>
      <c r="AV417" s="13" t="s">
        <v>79</v>
      </c>
      <c r="AW417" s="13" t="s">
        <v>31</v>
      </c>
      <c r="AX417" s="13" t="s">
        <v>69</v>
      </c>
      <c r="AY417" s="186" t="s">
        <v>117</v>
      </c>
    </row>
    <row r="418" s="13" customFormat="1">
      <c r="A418" s="13"/>
      <c r="B418" s="184"/>
      <c r="C418" s="13"/>
      <c r="D418" s="185" t="s">
        <v>128</v>
      </c>
      <c r="E418" s="186" t="s">
        <v>3</v>
      </c>
      <c r="F418" s="187" t="s">
        <v>359</v>
      </c>
      <c r="G418" s="13"/>
      <c r="H418" s="188">
        <v>0.90000000000000002</v>
      </c>
      <c r="I418" s="189"/>
      <c r="J418" s="13"/>
      <c r="K418" s="13"/>
      <c r="L418" s="184"/>
      <c r="M418" s="190"/>
      <c r="N418" s="191"/>
      <c r="O418" s="191"/>
      <c r="P418" s="191"/>
      <c r="Q418" s="191"/>
      <c r="R418" s="191"/>
      <c r="S418" s="191"/>
      <c r="T418" s="192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86" t="s">
        <v>128</v>
      </c>
      <c r="AU418" s="186" t="s">
        <v>79</v>
      </c>
      <c r="AV418" s="13" t="s">
        <v>79</v>
      </c>
      <c r="AW418" s="13" t="s">
        <v>31</v>
      </c>
      <c r="AX418" s="13" t="s">
        <v>69</v>
      </c>
      <c r="AY418" s="186" t="s">
        <v>117</v>
      </c>
    </row>
    <row r="419" s="13" customFormat="1">
      <c r="A419" s="13"/>
      <c r="B419" s="184"/>
      <c r="C419" s="13"/>
      <c r="D419" s="185" t="s">
        <v>128</v>
      </c>
      <c r="E419" s="186" t="s">
        <v>3</v>
      </c>
      <c r="F419" s="187" t="s">
        <v>360</v>
      </c>
      <c r="G419" s="13"/>
      <c r="H419" s="188">
        <v>0.62</v>
      </c>
      <c r="I419" s="189"/>
      <c r="J419" s="13"/>
      <c r="K419" s="13"/>
      <c r="L419" s="184"/>
      <c r="M419" s="190"/>
      <c r="N419" s="191"/>
      <c r="O419" s="191"/>
      <c r="P419" s="191"/>
      <c r="Q419" s="191"/>
      <c r="R419" s="191"/>
      <c r="S419" s="191"/>
      <c r="T419" s="192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186" t="s">
        <v>128</v>
      </c>
      <c r="AU419" s="186" t="s">
        <v>79</v>
      </c>
      <c r="AV419" s="13" t="s">
        <v>79</v>
      </c>
      <c r="AW419" s="13" t="s">
        <v>31</v>
      </c>
      <c r="AX419" s="13" t="s">
        <v>69</v>
      </c>
      <c r="AY419" s="186" t="s">
        <v>117</v>
      </c>
    </row>
    <row r="420" s="16" customFormat="1">
      <c r="A420" s="16"/>
      <c r="B420" s="208"/>
      <c r="C420" s="16"/>
      <c r="D420" s="185" t="s">
        <v>128</v>
      </c>
      <c r="E420" s="209" t="s">
        <v>3</v>
      </c>
      <c r="F420" s="210" t="s">
        <v>137</v>
      </c>
      <c r="G420" s="16"/>
      <c r="H420" s="211">
        <v>10.27</v>
      </c>
      <c r="I420" s="212"/>
      <c r="J420" s="16"/>
      <c r="K420" s="16"/>
      <c r="L420" s="208"/>
      <c r="M420" s="213"/>
      <c r="N420" s="214"/>
      <c r="O420" s="214"/>
      <c r="P420" s="214"/>
      <c r="Q420" s="214"/>
      <c r="R420" s="214"/>
      <c r="S420" s="214"/>
      <c r="T420" s="215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T420" s="209" t="s">
        <v>128</v>
      </c>
      <c r="AU420" s="209" t="s">
        <v>79</v>
      </c>
      <c r="AV420" s="16" t="s">
        <v>138</v>
      </c>
      <c r="AW420" s="16" t="s">
        <v>31</v>
      </c>
      <c r="AX420" s="16" t="s">
        <v>69</v>
      </c>
      <c r="AY420" s="209" t="s">
        <v>117</v>
      </c>
    </row>
    <row r="421" s="14" customFormat="1">
      <c r="A421" s="14"/>
      <c r="B421" s="193"/>
      <c r="C421" s="14"/>
      <c r="D421" s="185" t="s">
        <v>128</v>
      </c>
      <c r="E421" s="194" t="s">
        <v>3</v>
      </c>
      <c r="F421" s="195" t="s">
        <v>130</v>
      </c>
      <c r="G421" s="14"/>
      <c r="H421" s="196">
        <v>124.578</v>
      </c>
      <c r="I421" s="197"/>
      <c r="J421" s="14"/>
      <c r="K421" s="14"/>
      <c r="L421" s="193"/>
      <c r="M421" s="198"/>
      <c r="N421" s="199"/>
      <c r="O421" s="199"/>
      <c r="P421" s="199"/>
      <c r="Q421" s="199"/>
      <c r="R421" s="199"/>
      <c r="S421" s="199"/>
      <c r="T421" s="200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194" t="s">
        <v>128</v>
      </c>
      <c r="AU421" s="194" t="s">
        <v>79</v>
      </c>
      <c r="AV421" s="14" t="s">
        <v>124</v>
      </c>
      <c r="AW421" s="14" t="s">
        <v>31</v>
      </c>
      <c r="AX421" s="14" t="s">
        <v>77</v>
      </c>
      <c r="AY421" s="194" t="s">
        <v>117</v>
      </c>
    </row>
    <row r="422" s="13" customFormat="1">
      <c r="A422" s="13"/>
      <c r="B422" s="184"/>
      <c r="C422" s="13"/>
      <c r="D422" s="185" t="s">
        <v>128</v>
      </c>
      <c r="E422" s="13"/>
      <c r="F422" s="187" t="s">
        <v>365</v>
      </c>
      <c r="G422" s="13"/>
      <c r="H422" s="188">
        <v>249.15600000000001</v>
      </c>
      <c r="I422" s="189"/>
      <c r="J422" s="13"/>
      <c r="K422" s="13"/>
      <c r="L422" s="184"/>
      <c r="M422" s="190"/>
      <c r="N422" s="191"/>
      <c r="O422" s="191"/>
      <c r="P422" s="191"/>
      <c r="Q422" s="191"/>
      <c r="R422" s="191"/>
      <c r="S422" s="191"/>
      <c r="T422" s="192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186" t="s">
        <v>128</v>
      </c>
      <c r="AU422" s="186" t="s">
        <v>79</v>
      </c>
      <c r="AV422" s="13" t="s">
        <v>79</v>
      </c>
      <c r="AW422" s="13" t="s">
        <v>4</v>
      </c>
      <c r="AX422" s="13" t="s">
        <v>77</v>
      </c>
      <c r="AY422" s="186" t="s">
        <v>117</v>
      </c>
    </row>
    <row r="423" s="2" customFormat="1" ht="33" customHeight="1">
      <c r="A423" s="39"/>
      <c r="B423" s="165"/>
      <c r="C423" s="166" t="s">
        <v>366</v>
      </c>
      <c r="D423" s="166" t="s">
        <v>119</v>
      </c>
      <c r="E423" s="167" t="s">
        <v>367</v>
      </c>
      <c r="F423" s="168" t="s">
        <v>368</v>
      </c>
      <c r="G423" s="169" t="s">
        <v>122</v>
      </c>
      <c r="H423" s="170">
        <v>338</v>
      </c>
      <c r="I423" s="171"/>
      <c r="J423" s="172">
        <f>ROUND(I423*H423,2)</f>
        <v>0</v>
      </c>
      <c r="K423" s="168" t="s">
        <v>123</v>
      </c>
      <c r="L423" s="40"/>
      <c r="M423" s="173" t="s">
        <v>3</v>
      </c>
      <c r="N423" s="174" t="s">
        <v>40</v>
      </c>
      <c r="O423" s="73"/>
      <c r="P423" s="175">
        <f>O423*H423</f>
        <v>0</v>
      </c>
      <c r="Q423" s="175">
        <v>0</v>
      </c>
      <c r="R423" s="175">
        <f>Q423*H423</f>
        <v>0</v>
      </c>
      <c r="S423" s="175">
        <v>0</v>
      </c>
      <c r="T423" s="176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177" t="s">
        <v>124</v>
      </c>
      <c r="AT423" s="177" t="s">
        <v>119</v>
      </c>
      <c r="AU423" s="177" t="s">
        <v>79</v>
      </c>
      <c r="AY423" s="20" t="s">
        <v>117</v>
      </c>
      <c r="BE423" s="178">
        <f>IF(N423="základní",J423,0)</f>
        <v>0</v>
      </c>
      <c r="BF423" s="178">
        <f>IF(N423="snížená",J423,0)</f>
        <v>0</v>
      </c>
      <c r="BG423" s="178">
        <f>IF(N423="zákl. přenesená",J423,0)</f>
        <v>0</v>
      </c>
      <c r="BH423" s="178">
        <f>IF(N423="sníž. přenesená",J423,0)</f>
        <v>0</v>
      </c>
      <c r="BI423" s="178">
        <f>IF(N423="nulová",J423,0)</f>
        <v>0</v>
      </c>
      <c r="BJ423" s="20" t="s">
        <v>77</v>
      </c>
      <c r="BK423" s="178">
        <f>ROUND(I423*H423,2)</f>
        <v>0</v>
      </c>
      <c r="BL423" s="20" t="s">
        <v>124</v>
      </c>
      <c r="BM423" s="177" t="s">
        <v>369</v>
      </c>
    </row>
    <row r="424" s="2" customFormat="1">
      <c r="A424" s="39"/>
      <c r="B424" s="40"/>
      <c r="C424" s="39"/>
      <c r="D424" s="179" t="s">
        <v>126</v>
      </c>
      <c r="E424" s="39"/>
      <c r="F424" s="180" t="s">
        <v>370</v>
      </c>
      <c r="G424" s="39"/>
      <c r="H424" s="39"/>
      <c r="I424" s="181"/>
      <c r="J424" s="39"/>
      <c r="K424" s="39"/>
      <c r="L424" s="40"/>
      <c r="M424" s="182"/>
      <c r="N424" s="183"/>
      <c r="O424" s="73"/>
      <c r="P424" s="73"/>
      <c r="Q424" s="73"/>
      <c r="R424" s="73"/>
      <c r="S424" s="73"/>
      <c r="T424" s="74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20" t="s">
        <v>126</v>
      </c>
      <c r="AU424" s="20" t="s">
        <v>79</v>
      </c>
    </row>
    <row r="425" s="13" customFormat="1">
      <c r="A425" s="13"/>
      <c r="B425" s="184"/>
      <c r="C425" s="13"/>
      <c r="D425" s="185" t="s">
        <v>128</v>
      </c>
      <c r="E425" s="186" t="s">
        <v>3</v>
      </c>
      <c r="F425" s="187" t="s">
        <v>371</v>
      </c>
      <c r="G425" s="13"/>
      <c r="H425" s="188">
        <v>338</v>
      </c>
      <c r="I425" s="189"/>
      <c r="J425" s="13"/>
      <c r="K425" s="13"/>
      <c r="L425" s="184"/>
      <c r="M425" s="190"/>
      <c r="N425" s="191"/>
      <c r="O425" s="191"/>
      <c r="P425" s="191"/>
      <c r="Q425" s="191"/>
      <c r="R425" s="191"/>
      <c r="S425" s="191"/>
      <c r="T425" s="192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86" t="s">
        <v>128</v>
      </c>
      <c r="AU425" s="186" t="s">
        <v>79</v>
      </c>
      <c r="AV425" s="13" t="s">
        <v>79</v>
      </c>
      <c r="AW425" s="13" t="s">
        <v>31</v>
      </c>
      <c r="AX425" s="13" t="s">
        <v>69</v>
      </c>
      <c r="AY425" s="186" t="s">
        <v>117</v>
      </c>
    </row>
    <row r="426" s="14" customFormat="1">
      <c r="A426" s="14"/>
      <c r="B426" s="193"/>
      <c r="C426" s="14"/>
      <c r="D426" s="185" t="s">
        <v>128</v>
      </c>
      <c r="E426" s="194" t="s">
        <v>3</v>
      </c>
      <c r="F426" s="195" t="s">
        <v>130</v>
      </c>
      <c r="G426" s="14"/>
      <c r="H426" s="196">
        <v>338</v>
      </c>
      <c r="I426" s="197"/>
      <c r="J426" s="14"/>
      <c r="K426" s="14"/>
      <c r="L426" s="193"/>
      <c r="M426" s="198"/>
      <c r="N426" s="199"/>
      <c r="O426" s="199"/>
      <c r="P426" s="199"/>
      <c r="Q426" s="199"/>
      <c r="R426" s="199"/>
      <c r="S426" s="199"/>
      <c r="T426" s="200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194" t="s">
        <v>128</v>
      </c>
      <c r="AU426" s="194" t="s">
        <v>79</v>
      </c>
      <c r="AV426" s="14" t="s">
        <v>124</v>
      </c>
      <c r="AW426" s="14" t="s">
        <v>31</v>
      </c>
      <c r="AX426" s="14" t="s">
        <v>77</v>
      </c>
      <c r="AY426" s="194" t="s">
        <v>117</v>
      </c>
    </row>
    <row r="427" s="2" customFormat="1" ht="24.15" customHeight="1">
      <c r="A427" s="39"/>
      <c r="B427" s="165"/>
      <c r="C427" s="166" t="s">
        <v>372</v>
      </c>
      <c r="D427" s="166" t="s">
        <v>119</v>
      </c>
      <c r="E427" s="167" t="s">
        <v>373</v>
      </c>
      <c r="F427" s="168" t="s">
        <v>374</v>
      </c>
      <c r="G427" s="169" t="s">
        <v>122</v>
      </c>
      <c r="H427" s="170">
        <v>143</v>
      </c>
      <c r="I427" s="171"/>
      <c r="J427" s="172">
        <f>ROUND(I427*H427,2)</f>
        <v>0</v>
      </c>
      <c r="K427" s="168" t="s">
        <v>123</v>
      </c>
      <c r="L427" s="40"/>
      <c r="M427" s="173" t="s">
        <v>3</v>
      </c>
      <c r="N427" s="174" t="s">
        <v>40</v>
      </c>
      <c r="O427" s="73"/>
      <c r="P427" s="175">
        <f>O427*H427</f>
        <v>0</v>
      </c>
      <c r="Q427" s="175">
        <v>0</v>
      </c>
      <c r="R427" s="175">
        <f>Q427*H427</f>
        <v>0</v>
      </c>
      <c r="S427" s="175">
        <v>0</v>
      </c>
      <c r="T427" s="176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177" t="s">
        <v>124</v>
      </c>
      <c r="AT427" s="177" t="s">
        <v>119</v>
      </c>
      <c r="AU427" s="177" t="s">
        <v>79</v>
      </c>
      <c r="AY427" s="20" t="s">
        <v>117</v>
      </c>
      <c r="BE427" s="178">
        <f>IF(N427="základní",J427,0)</f>
        <v>0</v>
      </c>
      <c r="BF427" s="178">
        <f>IF(N427="snížená",J427,0)</f>
        <v>0</v>
      </c>
      <c r="BG427" s="178">
        <f>IF(N427="zákl. přenesená",J427,0)</f>
        <v>0</v>
      </c>
      <c r="BH427" s="178">
        <f>IF(N427="sníž. přenesená",J427,0)</f>
        <v>0</v>
      </c>
      <c r="BI427" s="178">
        <f>IF(N427="nulová",J427,0)</f>
        <v>0</v>
      </c>
      <c r="BJ427" s="20" t="s">
        <v>77</v>
      </c>
      <c r="BK427" s="178">
        <f>ROUND(I427*H427,2)</f>
        <v>0</v>
      </c>
      <c r="BL427" s="20" t="s">
        <v>124</v>
      </c>
      <c r="BM427" s="177" t="s">
        <v>375</v>
      </c>
    </row>
    <row r="428" s="2" customFormat="1">
      <c r="A428" s="39"/>
      <c r="B428" s="40"/>
      <c r="C428" s="39"/>
      <c r="D428" s="179" t="s">
        <v>126</v>
      </c>
      <c r="E428" s="39"/>
      <c r="F428" s="180" t="s">
        <v>376</v>
      </c>
      <c r="G428" s="39"/>
      <c r="H428" s="39"/>
      <c r="I428" s="181"/>
      <c r="J428" s="39"/>
      <c r="K428" s="39"/>
      <c r="L428" s="40"/>
      <c r="M428" s="182"/>
      <c r="N428" s="183"/>
      <c r="O428" s="73"/>
      <c r="P428" s="73"/>
      <c r="Q428" s="73"/>
      <c r="R428" s="73"/>
      <c r="S428" s="73"/>
      <c r="T428" s="74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20" t="s">
        <v>126</v>
      </c>
      <c r="AU428" s="20" t="s">
        <v>79</v>
      </c>
    </row>
    <row r="429" s="13" customFormat="1">
      <c r="A429" s="13"/>
      <c r="B429" s="184"/>
      <c r="C429" s="13"/>
      <c r="D429" s="185" t="s">
        <v>128</v>
      </c>
      <c r="E429" s="186" t="s">
        <v>3</v>
      </c>
      <c r="F429" s="187" t="s">
        <v>194</v>
      </c>
      <c r="G429" s="13"/>
      <c r="H429" s="188">
        <v>143</v>
      </c>
      <c r="I429" s="189"/>
      <c r="J429" s="13"/>
      <c r="K429" s="13"/>
      <c r="L429" s="184"/>
      <c r="M429" s="190"/>
      <c r="N429" s="191"/>
      <c r="O429" s="191"/>
      <c r="P429" s="191"/>
      <c r="Q429" s="191"/>
      <c r="R429" s="191"/>
      <c r="S429" s="191"/>
      <c r="T429" s="192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186" t="s">
        <v>128</v>
      </c>
      <c r="AU429" s="186" t="s">
        <v>79</v>
      </c>
      <c r="AV429" s="13" t="s">
        <v>79</v>
      </c>
      <c r="AW429" s="13" t="s">
        <v>31</v>
      </c>
      <c r="AX429" s="13" t="s">
        <v>69</v>
      </c>
      <c r="AY429" s="186" t="s">
        <v>117</v>
      </c>
    </row>
    <row r="430" s="14" customFormat="1">
      <c r="A430" s="14"/>
      <c r="B430" s="193"/>
      <c r="C430" s="14"/>
      <c r="D430" s="185" t="s">
        <v>128</v>
      </c>
      <c r="E430" s="194" t="s">
        <v>3</v>
      </c>
      <c r="F430" s="195" t="s">
        <v>130</v>
      </c>
      <c r="G430" s="14"/>
      <c r="H430" s="196">
        <v>143</v>
      </c>
      <c r="I430" s="197"/>
      <c r="J430" s="14"/>
      <c r="K430" s="14"/>
      <c r="L430" s="193"/>
      <c r="M430" s="198"/>
      <c r="N430" s="199"/>
      <c r="O430" s="199"/>
      <c r="P430" s="199"/>
      <c r="Q430" s="199"/>
      <c r="R430" s="199"/>
      <c r="S430" s="199"/>
      <c r="T430" s="200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194" t="s">
        <v>128</v>
      </c>
      <c r="AU430" s="194" t="s">
        <v>79</v>
      </c>
      <c r="AV430" s="14" t="s">
        <v>124</v>
      </c>
      <c r="AW430" s="14" t="s">
        <v>31</v>
      </c>
      <c r="AX430" s="14" t="s">
        <v>77</v>
      </c>
      <c r="AY430" s="194" t="s">
        <v>117</v>
      </c>
    </row>
    <row r="431" s="2" customFormat="1" ht="24.15" customHeight="1">
      <c r="A431" s="39"/>
      <c r="B431" s="165"/>
      <c r="C431" s="166" t="s">
        <v>377</v>
      </c>
      <c r="D431" s="166" t="s">
        <v>119</v>
      </c>
      <c r="E431" s="167" t="s">
        <v>378</v>
      </c>
      <c r="F431" s="168" t="s">
        <v>379</v>
      </c>
      <c r="G431" s="169" t="s">
        <v>122</v>
      </c>
      <c r="H431" s="170">
        <v>481</v>
      </c>
      <c r="I431" s="171"/>
      <c r="J431" s="172">
        <f>ROUND(I431*H431,2)</f>
        <v>0</v>
      </c>
      <c r="K431" s="168" t="s">
        <v>123</v>
      </c>
      <c r="L431" s="40"/>
      <c r="M431" s="173" t="s">
        <v>3</v>
      </c>
      <c r="N431" s="174" t="s">
        <v>40</v>
      </c>
      <c r="O431" s="73"/>
      <c r="P431" s="175">
        <f>O431*H431</f>
        <v>0</v>
      </c>
      <c r="Q431" s="175">
        <v>0</v>
      </c>
      <c r="R431" s="175">
        <f>Q431*H431</f>
        <v>0</v>
      </c>
      <c r="S431" s="175">
        <v>0</v>
      </c>
      <c r="T431" s="176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177" t="s">
        <v>124</v>
      </c>
      <c r="AT431" s="177" t="s">
        <v>119</v>
      </c>
      <c r="AU431" s="177" t="s">
        <v>79</v>
      </c>
      <c r="AY431" s="20" t="s">
        <v>117</v>
      </c>
      <c r="BE431" s="178">
        <f>IF(N431="základní",J431,0)</f>
        <v>0</v>
      </c>
      <c r="BF431" s="178">
        <f>IF(N431="snížená",J431,0)</f>
        <v>0</v>
      </c>
      <c r="BG431" s="178">
        <f>IF(N431="zákl. přenesená",J431,0)</f>
        <v>0</v>
      </c>
      <c r="BH431" s="178">
        <f>IF(N431="sníž. přenesená",J431,0)</f>
        <v>0</v>
      </c>
      <c r="BI431" s="178">
        <f>IF(N431="nulová",J431,0)</f>
        <v>0</v>
      </c>
      <c r="BJ431" s="20" t="s">
        <v>77</v>
      </c>
      <c r="BK431" s="178">
        <f>ROUND(I431*H431,2)</f>
        <v>0</v>
      </c>
      <c r="BL431" s="20" t="s">
        <v>124</v>
      </c>
      <c r="BM431" s="177" t="s">
        <v>380</v>
      </c>
    </row>
    <row r="432" s="2" customFormat="1">
      <c r="A432" s="39"/>
      <c r="B432" s="40"/>
      <c r="C432" s="39"/>
      <c r="D432" s="179" t="s">
        <v>126</v>
      </c>
      <c r="E432" s="39"/>
      <c r="F432" s="180" t="s">
        <v>381</v>
      </c>
      <c r="G432" s="39"/>
      <c r="H432" s="39"/>
      <c r="I432" s="181"/>
      <c r="J432" s="39"/>
      <c r="K432" s="39"/>
      <c r="L432" s="40"/>
      <c r="M432" s="182"/>
      <c r="N432" s="183"/>
      <c r="O432" s="73"/>
      <c r="P432" s="73"/>
      <c r="Q432" s="73"/>
      <c r="R432" s="73"/>
      <c r="S432" s="73"/>
      <c r="T432" s="74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20" t="s">
        <v>126</v>
      </c>
      <c r="AU432" s="20" t="s">
        <v>79</v>
      </c>
    </row>
    <row r="433" s="13" customFormat="1">
      <c r="A433" s="13"/>
      <c r="B433" s="184"/>
      <c r="C433" s="13"/>
      <c r="D433" s="185" t="s">
        <v>128</v>
      </c>
      <c r="E433" s="186" t="s">
        <v>3</v>
      </c>
      <c r="F433" s="187" t="s">
        <v>371</v>
      </c>
      <c r="G433" s="13"/>
      <c r="H433" s="188">
        <v>338</v>
      </c>
      <c r="I433" s="189"/>
      <c r="J433" s="13"/>
      <c r="K433" s="13"/>
      <c r="L433" s="184"/>
      <c r="M433" s="190"/>
      <c r="N433" s="191"/>
      <c r="O433" s="191"/>
      <c r="P433" s="191"/>
      <c r="Q433" s="191"/>
      <c r="R433" s="191"/>
      <c r="S433" s="191"/>
      <c r="T433" s="192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186" t="s">
        <v>128</v>
      </c>
      <c r="AU433" s="186" t="s">
        <v>79</v>
      </c>
      <c r="AV433" s="13" t="s">
        <v>79</v>
      </c>
      <c r="AW433" s="13" t="s">
        <v>31</v>
      </c>
      <c r="AX433" s="13" t="s">
        <v>69</v>
      </c>
      <c r="AY433" s="186" t="s">
        <v>117</v>
      </c>
    </row>
    <row r="434" s="13" customFormat="1">
      <c r="A434" s="13"/>
      <c r="B434" s="184"/>
      <c r="C434" s="13"/>
      <c r="D434" s="185" t="s">
        <v>128</v>
      </c>
      <c r="E434" s="186" t="s">
        <v>3</v>
      </c>
      <c r="F434" s="187" t="s">
        <v>194</v>
      </c>
      <c r="G434" s="13"/>
      <c r="H434" s="188">
        <v>143</v>
      </c>
      <c r="I434" s="189"/>
      <c r="J434" s="13"/>
      <c r="K434" s="13"/>
      <c r="L434" s="184"/>
      <c r="M434" s="190"/>
      <c r="N434" s="191"/>
      <c r="O434" s="191"/>
      <c r="P434" s="191"/>
      <c r="Q434" s="191"/>
      <c r="R434" s="191"/>
      <c r="S434" s="191"/>
      <c r="T434" s="192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186" t="s">
        <v>128</v>
      </c>
      <c r="AU434" s="186" t="s">
        <v>79</v>
      </c>
      <c r="AV434" s="13" t="s">
        <v>79</v>
      </c>
      <c r="AW434" s="13" t="s">
        <v>31</v>
      </c>
      <c r="AX434" s="13" t="s">
        <v>69</v>
      </c>
      <c r="AY434" s="186" t="s">
        <v>117</v>
      </c>
    </row>
    <row r="435" s="14" customFormat="1">
      <c r="A435" s="14"/>
      <c r="B435" s="193"/>
      <c r="C435" s="14"/>
      <c r="D435" s="185" t="s">
        <v>128</v>
      </c>
      <c r="E435" s="194" t="s">
        <v>3</v>
      </c>
      <c r="F435" s="195" t="s">
        <v>130</v>
      </c>
      <c r="G435" s="14"/>
      <c r="H435" s="196">
        <v>481</v>
      </c>
      <c r="I435" s="197"/>
      <c r="J435" s="14"/>
      <c r="K435" s="14"/>
      <c r="L435" s="193"/>
      <c r="M435" s="198"/>
      <c r="N435" s="199"/>
      <c r="O435" s="199"/>
      <c r="P435" s="199"/>
      <c r="Q435" s="199"/>
      <c r="R435" s="199"/>
      <c r="S435" s="199"/>
      <c r="T435" s="200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194" t="s">
        <v>128</v>
      </c>
      <c r="AU435" s="194" t="s">
        <v>79</v>
      </c>
      <c r="AV435" s="14" t="s">
        <v>124</v>
      </c>
      <c r="AW435" s="14" t="s">
        <v>31</v>
      </c>
      <c r="AX435" s="14" t="s">
        <v>77</v>
      </c>
      <c r="AY435" s="194" t="s">
        <v>117</v>
      </c>
    </row>
    <row r="436" s="2" customFormat="1" ht="16.5" customHeight="1">
      <c r="A436" s="39"/>
      <c r="B436" s="165"/>
      <c r="C436" s="217" t="s">
        <v>382</v>
      </c>
      <c r="D436" s="217" t="s">
        <v>342</v>
      </c>
      <c r="E436" s="218" t="s">
        <v>383</v>
      </c>
      <c r="F436" s="219" t="s">
        <v>384</v>
      </c>
      <c r="G436" s="220" t="s">
        <v>385</v>
      </c>
      <c r="H436" s="221">
        <v>9.6199999999999992</v>
      </c>
      <c r="I436" s="222"/>
      <c r="J436" s="223">
        <f>ROUND(I436*H436,2)</f>
        <v>0</v>
      </c>
      <c r="K436" s="219" t="s">
        <v>123</v>
      </c>
      <c r="L436" s="224"/>
      <c r="M436" s="225" t="s">
        <v>3</v>
      </c>
      <c r="N436" s="226" t="s">
        <v>40</v>
      </c>
      <c r="O436" s="73"/>
      <c r="P436" s="175">
        <f>O436*H436</f>
        <v>0</v>
      </c>
      <c r="Q436" s="175">
        <v>0.001</v>
      </c>
      <c r="R436" s="175">
        <f>Q436*H436</f>
        <v>0.0096200000000000001</v>
      </c>
      <c r="S436" s="175">
        <v>0</v>
      </c>
      <c r="T436" s="176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177" t="s">
        <v>174</v>
      </c>
      <c r="AT436" s="177" t="s">
        <v>342</v>
      </c>
      <c r="AU436" s="177" t="s">
        <v>79</v>
      </c>
      <c r="AY436" s="20" t="s">
        <v>117</v>
      </c>
      <c r="BE436" s="178">
        <f>IF(N436="základní",J436,0)</f>
        <v>0</v>
      </c>
      <c r="BF436" s="178">
        <f>IF(N436="snížená",J436,0)</f>
        <v>0</v>
      </c>
      <c r="BG436" s="178">
        <f>IF(N436="zákl. přenesená",J436,0)</f>
        <v>0</v>
      </c>
      <c r="BH436" s="178">
        <f>IF(N436="sníž. přenesená",J436,0)</f>
        <v>0</v>
      </c>
      <c r="BI436" s="178">
        <f>IF(N436="nulová",J436,0)</f>
        <v>0</v>
      </c>
      <c r="BJ436" s="20" t="s">
        <v>77</v>
      </c>
      <c r="BK436" s="178">
        <f>ROUND(I436*H436,2)</f>
        <v>0</v>
      </c>
      <c r="BL436" s="20" t="s">
        <v>124</v>
      </c>
      <c r="BM436" s="177" t="s">
        <v>386</v>
      </c>
    </row>
    <row r="437" s="13" customFormat="1">
      <c r="A437" s="13"/>
      <c r="B437" s="184"/>
      <c r="C437" s="13"/>
      <c r="D437" s="185" t="s">
        <v>128</v>
      </c>
      <c r="E437" s="13"/>
      <c r="F437" s="187" t="s">
        <v>387</v>
      </c>
      <c r="G437" s="13"/>
      <c r="H437" s="188">
        <v>9.6199999999999992</v>
      </c>
      <c r="I437" s="189"/>
      <c r="J437" s="13"/>
      <c r="K437" s="13"/>
      <c r="L437" s="184"/>
      <c r="M437" s="190"/>
      <c r="N437" s="191"/>
      <c r="O437" s="191"/>
      <c r="P437" s="191"/>
      <c r="Q437" s="191"/>
      <c r="R437" s="191"/>
      <c r="S437" s="191"/>
      <c r="T437" s="192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186" t="s">
        <v>128</v>
      </c>
      <c r="AU437" s="186" t="s">
        <v>79</v>
      </c>
      <c r="AV437" s="13" t="s">
        <v>79</v>
      </c>
      <c r="AW437" s="13" t="s">
        <v>4</v>
      </c>
      <c r="AX437" s="13" t="s">
        <v>77</v>
      </c>
      <c r="AY437" s="186" t="s">
        <v>117</v>
      </c>
    </row>
    <row r="438" s="12" customFormat="1" ht="22.8" customHeight="1">
      <c r="A438" s="12"/>
      <c r="B438" s="152"/>
      <c r="C438" s="12"/>
      <c r="D438" s="153" t="s">
        <v>68</v>
      </c>
      <c r="E438" s="163" t="s">
        <v>138</v>
      </c>
      <c r="F438" s="163" t="s">
        <v>388</v>
      </c>
      <c r="G438" s="12"/>
      <c r="H438" s="12"/>
      <c r="I438" s="155"/>
      <c r="J438" s="164">
        <f>BK438</f>
        <v>0</v>
      </c>
      <c r="K438" s="12"/>
      <c r="L438" s="152"/>
      <c r="M438" s="157"/>
      <c r="N438" s="158"/>
      <c r="O438" s="158"/>
      <c r="P438" s="159">
        <f>SUM(P439:P449)</f>
        <v>0</v>
      </c>
      <c r="Q438" s="158"/>
      <c r="R438" s="159">
        <f>SUM(R439:R449)</f>
        <v>0</v>
      </c>
      <c r="S438" s="158"/>
      <c r="T438" s="160">
        <f>SUM(T439:T449)</f>
        <v>52.1616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153" t="s">
        <v>77</v>
      </c>
      <c r="AT438" s="161" t="s">
        <v>68</v>
      </c>
      <c r="AU438" s="161" t="s">
        <v>77</v>
      </c>
      <c r="AY438" s="153" t="s">
        <v>117</v>
      </c>
      <c r="BK438" s="162">
        <f>SUM(BK439:BK449)</f>
        <v>0</v>
      </c>
    </row>
    <row r="439" s="2" customFormat="1" ht="21.75" customHeight="1">
      <c r="A439" s="39"/>
      <c r="B439" s="165"/>
      <c r="C439" s="166" t="s">
        <v>389</v>
      </c>
      <c r="D439" s="166" t="s">
        <v>119</v>
      </c>
      <c r="E439" s="167" t="s">
        <v>390</v>
      </c>
      <c r="F439" s="168" t="s">
        <v>391</v>
      </c>
      <c r="G439" s="169" t="s">
        <v>198</v>
      </c>
      <c r="H439" s="170">
        <v>6.3600000000000003</v>
      </c>
      <c r="I439" s="171"/>
      <c r="J439" s="172">
        <f>ROUND(I439*H439,2)</f>
        <v>0</v>
      </c>
      <c r="K439" s="168" t="s">
        <v>123</v>
      </c>
      <c r="L439" s="40"/>
      <c r="M439" s="173" t="s">
        <v>3</v>
      </c>
      <c r="N439" s="174" t="s">
        <v>40</v>
      </c>
      <c r="O439" s="73"/>
      <c r="P439" s="175">
        <f>O439*H439</f>
        <v>0</v>
      </c>
      <c r="Q439" s="175">
        <v>0</v>
      </c>
      <c r="R439" s="175">
        <f>Q439*H439</f>
        <v>0</v>
      </c>
      <c r="S439" s="175">
        <v>2.2000000000000002</v>
      </c>
      <c r="T439" s="176">
        <f>S439*H439</f>
        <v>13.992000000000003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177" t="s">
        <v>124</v>
      </c>
      <c r="AT439" s="177" t="s">
        <v>119</v>
      </c>
      <c r="AU439" s="177" t="s">
        <v>79</v>
      </c>
      <c r="AY439" s="20" t="s">
        <v>117</v>
      </c>
      <c r="BE439" s="178">
        <f>IF(N439="základní",J439,0)</f>
        <v>0</v>
      </c>
      <c r="BF439" s="178">
        <f>IF(N439="snížená",J439,0)</f>
        <v>0</v>
      </c>
      <c r="BG439" s="178">
        <f>IF(N439="zákl. přenesená",J439,0)</f>
        <v>0</v>
      </c>
      <c r="BH439" s="178">
        <f>IF(N439="sníž. přenesená",J439,0)</f>
        <v>0</v>
      </c>
      <c r="BI439" s="178">
        <f>IF(N439="nulová",J439,0)</f>
        <v>0</v>
      </c>
      <c r="BJ439" s="20" t="s">
        <v>77</v>
      </c>
      <c r="BK439" s="178">
        <f>ROUND(I439*H439,2)</f>
        <v>0</v>
      </c>
      <c r="BL439" s="20" t="s">
        <v>124</v>
      </c>
      <c r="BM439" s="177" t="s">
        <v>392</v>
      </c>
    </row>
    <row r="440" s="2" customFormat="1">
      <c r="A440" s="39"/>
      <c r="B440" s="40"/>
      <c r="C440" s="39"/>
      <c r="D440" s="179" t="s">
        <v>126</v>
      </c>
      <c r="E440" s="39"/>
      <c r="F440" s="180" t="s">
        <v>393</v>
      </c>
      <c r="G440" s="39"/>
      <c r="H440" s="39"/>
      <c r="I440" s="181"/>
      <c r="J440" s="39"/>
      <c r="K440" s="39"/>
      <c r="L440" s="40"/>
      <c r="M440" s="182"/>
      <c r="N440" s="183"/>
      <c r="O440" s="73"/>
      <c r="P440" s="73"/>
      <c r="Q440" s="73"/>
      <c r="R440" s="73"/>
      <c r="S440" s="73"/>
      <c r="T440" s="74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20" t="s">
        <v>126</v>
      </c>
      <c r="AU440" s="20" t="s">
        <v>79</v>
      </c>
    </row>
    <row r="441" s="15" customFormat="1">
      <c r="A441" s="15"/>
      <c r="B441" s="201"/>
      <c r="C441" s="15"/>
      <c r="D441" s="185" t="s">
        <v>128</v>
      </c>
      <c r="E441" s="202" t="s">
        <v>3</v>
      </c>
      <c r="F441" s="203" t="s">
        <v>257</v>
      </c>
      <c r="G441" s="15"/>
      <c r="H441" s="202" t="s">
        <v>3</v>
      </c>
      <c r="I441" s="204"/>
      <c r="J441" s="15"/>
      <c r="K441" s="15"/>
      <c r="L441" s="201"/>
      <c r="M441" s="205"/>
      <c r="N441" s="206"/>
      <c r="O441" s="206"/>
      <c r="P441" s="206"/>
      <c r="Q441" s="206"/>
      <c r="R441" s="206"/>
      <c r="S441" s="206"/>
      <c r="T441" s="207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02" t="s">
        <v>128</v>
      </c>
      <c r="AU441" s="202" t="s">
        <v>79</v>
      </c>
      <c r="AV441" s="15" t="s">
        <v>77</v>
      </c>
      <c r="AW441" s="15" t="s">
        <v>31</v>
      </c>
      <c r="AX441" s="15" t="s">
        <v>69</v>
      </c>
      <c r="AY441" s="202" t="s">
        <v>117</v>
      </c>
    </row>
    <row r="442" s="13" customFormat="1">
      <c r="A442" s="13"/>
      <c r="B442" s="184"/>
      <c r="C442" s="13"/>
      <c r="D442" s="185" t="s">
        <v>128</v>
      </c>
      <c r="E442" s="186" t="s">
        <v>3</v>
      </c>
      <c r="F442" s="187" t="s">
        <v>258</v>
      </c>
      <c r="G442" s="13"/>
      <c r="H442" s="188">
        <v>4.0430000000000001</v>
      </c>
      <c r="I442" s="189"/>
      <c r="J442" s="13"/>
      <c r="K442" s="13"/>
      <c r="L442" s="184"/>
      <c r="M442" s="190"/>
      <c r="N442" s="191"/>
      <c r="O442" s="191"/>
      <c r="P442" s="191"/>
      <c r="Q442" s="191"/>
      <c r="R442" s="191"/>
      <c r="S442" s="191"/>
      <c r="T442" s="192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86" t="s">
        <v>128</v>
      </c>
      <c r="AU442" s="186" t="s">
        <v>79</v>
      </c>
      <c r="AV442" s="13" t="s">
        <v>79</v>
      </c>
      <c r="AW442" s="13" t="s">
        <v>31</v>
      </c>
      <c r="AX442" s="13" t="s">
        <v>69</v>
      </c>
      <c r="AY442" s="186" t="s">
        <v>117</v>
      </c>
    </row>
    <row r="443" s="15" customFormat="1">
      <c r="A443" s="15"/>
      <c r="B443" s="201"/>
      <c r="C443" s="15"/>
      <c r="D443" s="185" t="s">
        <v>128</v>
      </c>
      <c r="E443" s="202" t="s">
        <v>3</v>
      </c>
      <c r="F443" s="203" t="s">
        <v>259</v>
      </c>
      <c r="G443" s="15"/>
      <c r="H443" s="202" t="s">
        <v>3</v>
      </c>
      <c r="I443" s="204"/>
      <c r="J443" s="15"/>
      <c r="K443" s="15"/>
      <c r="L443" s="201"/>
      <c r="M443" s="205"/>
      <c r="N443" s="206"/>
      <c r="O443" s="206"/>
      <c r="P443" s="206"/>
      <c r="Q443" s="206"/>
      <c r="R443" s="206"/>
      <c r="S443" s="206"/>
      <c r="T443" s="207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02" t="s">
        <v>128</v>
      </c>
      <c r="AU443" s="202" t="s">
        <v>79</v>
      </c>
      <c r="AV443" s="15" t="s">
        <v>77</v>
      </c>
      <c r="AW443" s="15" t="s">
        <v>31</v>
      </c>
      <c r="AX443" s="15" t="s">
        <v>69</v>
      </c>
      <c r="AY443" s="202" t="s">
        <v>117</v>
      </c>
    </row>
    <row r="444" s="13" customFormat="1">
      <c r="A444" s="13"/>
      <c r="B444" s="184"/>
      <c r="C444" s="13"/>
      <c r="D444" s="185" t="s">
        <v>128</v>
      </c>
      <c r="E444" s="186" t="s">
        <v>3</v>
      </c>
      <c r="F444" s="187" t="s">
        <v>260</v>
      </c>
      <c r="G444" s="13"/>
      <c r="H444" s="188">
        <v>2.3170000000000002</v>
      </c>
      <c r="I444" s="189"/>
      <c r="J444" s="13"/>
      <c r="K444" s="13"/>
      <c r="L444" s="184"/>
      <c r="M444" s="190"/>
      <c r="N444" s="191"/>
      <c r="O444" s="191"/>
      <c r="P444" s="191"/>
      <c r="Q444" s="191"/>
      <c r="R444" s="191"/>
      <c r="S444" s="191"/>
      <c r="T444" s="192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186" t="s">
        <v>128</v>
      </c>
      <c r="AU444" s="186" t="s">
        <v>79</v>
      </c>
      <c r="AV444" s="13" t="s">
        <v>79</v>
      </c>
      <c r="AW444" s="13" t="s">
        <v>31</v>
      </c>
      <c r="AX444" s="13" t="s">
        <v>69</v>
      </c>
      <c r="AY444" s="186" t="s">
        <v>117</v>
      </c>
    </row>
    <row r="445" s="14" customFormat="1">
      <c r="A445" s="14"/>
      <c r="B445" s="193"/>
      <c r="C445" s="14"/>
      <c r="D445" s="185" t="s">
        <v>128</v>
      </c>
      <c r="E445" s="194" t="s">
        <v>3</v>
      </c>
      <c r="F445" s="195" t="s">
        <v>130</v>
      </c>
      <c r="G445" s="14"/>
      <c r="H445" s="196">
        <v>6.3600000000000003</v>
      </c>
      <c r="I445" s="197"/>
      <c r="J445" s="14"/>
      <c r="K445" s="14"/>
      <c r="L445" s="193"/>
      <c r="M445" s="198"/>
      <c r="N445" s="199"/>
      <c r="O445" s="199"/>
      <c r="P445" s="199"/>
      <c r="Q445" s="199"/>
      <c r="R445" s="199"/>
      <c r="S445" s="199"/>
      <c r="T445" s="200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194" t="s">
        <v>128</v>
      </c>
      <c r="AU445" s="194" t="s">
        <v>79</v>
      </c>
      <c r="AV445" s="14" t="s">
        <v>124</v>
      </c>
      <c r="AW445" s="14" t="s">
        <v>31</v>
      </c>
      <c r="AX445" s="14" t="s">
        <v>77</v>
      </c>
      <c r="AY445" s="194" t="s">
        <v>117</v>
      </c>
    </row>
    <row r="446" s="2" customFormat="1" ht="21.75" customHeight="1">
      <c r="A446" s="39"/>
      <c r="B446" s="165"/>
      <c r="C446" s="166" t="s">
        <v>394</v>
      </c>
      <c r="D446" s="166" t="s">
        <v>119</v>
      </c>
      <c r="E446" s="167" t="s">
        <v>395</v>
      </c>
      <c r="F446" s="168" t="s">
        <v>396</v>
      </c>
      <c r="G446" s="169" t="s">
        <v>198</v>
      </c>
      <c r="H446" s="170">
        <v>15.904</v>
      </c>
      <c r="I446" s="171"/>
      <c r="J446" s="172">
        <f>ROUND(I446*H446,2)</f>
        <v>0</v>
      </c>
      <c r="K446" s="168" t="s">
        <v>123</v>
      </c>
      <c r="L446" s="40"/>
      <c r="M446" s="173" t="s">
        <v>3</v>
      </c>
      <c r="N446" s="174" t="s">
        <v>40</v>
      </c>
      <c r="O446" s="73"/>
      <c r="P446" s="175">
        <f>O446*H446</f>
        <v>0</v>
      </c>
      <c r="Q446" s="175">
        <v>0</v>
      </c>
      <c r="R446" s="175">
        <f>Q446*H446</f>
        <v>0</v>
      </c>
      <c r="S446" s="175">
        <v>2.3999999999999999</v>
      </c>
      <c r="T446" s="176">
        <f>S446*H446</f>
        <v>38.169599999999996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177" t="s">
        <v>124</v>
      </c>
      <c r="AT446" s="177" t="s">
        <v>119</v>
      </c>
      <c r="AU446" s="177" t="s">
        <v>79</v>
      </c>
      <c r="AY446" s="20" t="s">
        <v>117</v>
      </c>
      <c r="BE446" s="178">
        <f>IF(N446="základní",J446,0)</f>
        <v>0</v>
      </c>
      <c r="BF446" s="178">
        <f>IF(N446="snížená",J446,0)</f>
        <v>0</v>
      </c>
      <c r="BG446" s="178">
        <f>IF(N446="zákl. přenesená",J446,0)</f>
        <v>0</v>
      </c>
      <c r="BH446" s="178">
        <f>IF(N446="sníž. přenesená",J446,0)</f>
        <v>0</v>
      </c>
      <c r="BI446" s="178">
        <f>IF(N446="nulová",J446,0)</f>
        <v>0</v>
      </c>
      <c r="BJ446" s="20" t="s">
        <v>77</v>
      </c>
      <c r="BK446" s="178">
        <f>ROUND(I446*H446,2)</f>
        <v>0</v>
      </c>
      <c r="BL446" s="20" t="s">
        <v>124</v>
      </c>
      <c r="BM446" s="177" t="s">
        <v>397</v>
      </c>
    </row>
    <row r="447" s="2" customFormat="1">
      <c r="A447" s="39"/>
      <c r="B447" s="40"/>
      <c r="C447" s="39"/>
      <c r="D447" s="179" t="s">
        <v>126</v>
      </c>
      <c r="E447" s="39"/>
      <c r="F447" s="180" t="s">
        <v>398</v>
      </c>
      <c r="G447" s="39"/>
      <c r="H447" s="39"/>
      <c r="I447" s="181"/>
      <c r="J447" s="39"/>
      <c r="K447" s="39"/>
      <c r="L447" s="40"/>
      <c r="M447" s="182"/>
      <c r="N447" s="183"/>
      <c r="O447" s="73"/>
      <c r="P447" s="73"/>
      <c r="Q447" s="73"/>
      <c r="R447" s="73"/>
      <c r="S447" s="73"/>
      <c r="T447" s="74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20" t="s">
        <v>126</v>
      </c>
      <c r="AU447" s="20" t="s">
        <v>79</v>
      </c>
    </row>
    <row r="448" s="13" customFormat="1">
      <c r="A448" s="13"/>
      <c r="B448" s="184"/>
      <c r="C448" s="13"/>
      <c r="D448" s="185" t="s">
        <v>128</v>
      </c>
      <c r="E448" s="186" t="s">
        <v>3</v>
      </c>
      <c r="F448" s="187" t="s">
        <v>261</v>
      </c>
      <c r="G448" s="13"/>
      <c r="H448" s="188">
        <v>15.904</v>
      </c>
      <c r="I448" s="189"/>
      <c r="J448" s="13"/>
      <c r="K448" s="13"/>
      <c r="L448" s="184"/>
      <c r="M448" s="190"/>
      <c r="N448" s="191"/>
      <c r="O448" s="191"/>
      <c r="P448" s="191"/>
      <c r="Q448" s="191"/>
      <c r="R448" s="191"/>
      <c r="S448" s="191"/>
      <c r="T448" s="192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86" t="s">
        <v>128</v>
      </c>
      <c r="AU448" s="186" t="s">
        <v>79</v>
      </c>
      <c r="AV448" s="13" t="s">
        <v>79</v>
      </c>
      <c r="AW448" s="13" t="s">
        <v>31</v>
      </c>
      <c r="AX448" s="13" t="s">
        <v>69</v>
      </c>
      <c r="AY448" s="186" t="s">
        <v>117</v>
      </c>
    </row>
    <row r="449" s="14" customFormat="1">
      <c r="A449" s="14"/>
      <c r="B449" s="193"/>
      <c r="C449" s="14"/>
      <c r="D449" s="185" t="s">
        <v>128</v>
      </c>
      <c r="E449" s="194" t="s">
        <v>3</v>
      </c>
      <c r="F449" s="195" t="s">
        <v>130</v>
      </c>
      <c r="G449" s="14"/>
      <c r="H449" s="196">
        <v>15.904</v>
      </c>
      <c r="I449" s="197"/>
      <c r="J449" s="14"/>
      <c r="K449" s="14"/>
      <c r="L449" s="193"/>
      <c r="M449" s="198"/>
      <c r="N449" s="199"/>
      <c r="O449" s="199"/>
      <c r="P449" s="199"/>
      <c r="Q449" s="199"/>
      <c r="R449" s="199"/>
      <c r="S449" s="199"/>
      <c r="T449" s="200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194" t="s">
        <v>128</v>
      </c>
      <c r="AU449" s="194" t="s">
        <v>79</v>
      </c>
      <c r="AV449" s="14" t="s">
        <v>124</v>
      </c>
      <c r="AW449" s="14" t="s">
        <v>31</v>
      </c>
      <c r="AX449" s="14" t="s">
        <v>77</v>
      </c>
      <c r="AY449" s="194" t="s">
        <v>117</v>
      </c>
    </row>
    <row r="450" s="12" customFormat="1" ht="22.8" customHeight="1">
      <c r="A450" s="12"/>
      <c r="B450" s="152"/>
      <c r="C450" s="12"/>
      <c r="D450" s="153" t="s">
        <v>68</v>
      </c>
      <c r="E450" s="163" t="s">
        <v>124</v>
      </c>
      <c r="F450" s="163" t="s">
        <v>399</v>
      </c>
      <c r="G450" s="12"/>
      <c r="H450" s="12"/>
      <c r="I450" s="155"/>
      <c r="J450" s="164">
        <f>BK450</f>
        <v>0</v>
      </c>
      <c r="K450" s="12"/>
      <c r="L450" s="152"/>
      <c r="M450" s="157"/>
      <c r="N450" s="158"/>
      <c r="O450" s="158"/>
      <c r="P450" s="159">
        <f>SUM(P451:P513)</f>
        <v>0</v>
      </c>
      <c r="Q450" s="158"/>
      <c r="R450" s="159">
        <f>SUM(R451:R513)</f>
        <v>2.1583811239999999</v>
      </c>
      <c r="S450" s="158"/>
      <c r="T450" s="160">
        <f>SUM(T451:T513)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153" t="s">
        <v>77</v>
      </c>
      <c r="AT450" s="161" t="s">
        <v>68</v>
      </c>
      <c r="AU450" s="161" t="s">
        <v>77</v>
      </c>
      <c r="AY450" s="153" t="s">
        <v>117</v>
      </c>
      <c r="BK450" s="162">
        <f>SUM(BK451:BK513)</f>
        <v>0</v>
      </c>
    </row>
    <row r="451" s="2" customFormat="1" ht="16.5" customHeight="1">
      <c r="A451" s="39"/>
      <c r="B451" s="165"/>
      <c r="C451" s="166" t="s">
        <v>400</v>
      </c>
      <c r="D451" s="166" t="s">
        <v>119</v>
      </c>
      <c r="E451" s="167" t="s">
        <v>401</v>
      </c>
      <c r="F451" s="168" t="s">
        <v>402</v>
      </c>
      <c r="G451" s="169" t="s">
        <v>198</v>
      </c>
      <c r="H451" s="170">
        <v>53.225999999999999</v>
      </c>
      <c r="I451" s="171"/>
      <c r="J451" s="172">
        <f>ROUND(I451*H451,2)</f>
        <v>0</v>
      </c>
      <c r="K451" s="168" t="s">
        <v>123</v>
      </c>
      <c r="L451" s="40"/>
      <c r="M451" s="173" t="s">
        <v>3</v>
      </c>
      <c r="N451" s="174" t="s">
        <v>40</v>
      </c>
      <c r="O451" s="73"/>
      <c r="P451" s="175">
        <f>O451*H451</f>
        <v>0</v>
      </c>
      <c r="Q451" s="175">
        <v>0</v>
      </c>
      <c r="R451" s="175">
        <f>Q451*H451</f>
        <v>0</v>
      </c>
      <c r="S451" s="175">
        <v>0</v>
      </c>
      <c r="T451" s="176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177" t="s">
        <v>124</v>
      </c>
      <c r="AT451" s="177" t="s">
        <v>119</v>
      </c>
      <c r="AU451" s="177" t="s">
        <v>79</v>
      </c>
      <c r="AY451" s="20" t="s">
        <v>117</v>
      </c>
      <c r="BE451" s="178">
        <f>IF(N451="základní",J451,0)</f>
        <v>0</v>
      </c>
      <c r="BF451" s="178">
        <f>IF(N451="snížená",J451,0)</f>
        <v>0</v>
      </c>
      <c r="BG451" s="178">
        <f>IF(N451="zákl. přenesená",J451,0)</f>
        <v>0</v>
      </c>
      <c r="BH451" s="178">
        <f>IF(N451="sníž. přenesená",J451,0)</f>
        <v>0</v>
      </c>
      <c r="BI451" s="178">
        <f>IF(N451="nulová",J451,0)</f>
        <v>0</v>
      </c>
      <c r="BJ451" s="20" t="s">
        <v>77</v>
      </c>
      <c r="BK451" s="178">
        <f>ROUND(I451*H451,2)</f>
        <v>0</v>
      </c>
      <c r="BL451" s="20" t="s">
        <v>124</v>
      </c>
      <c r="BM451" s="177" t="s">
        <v>403</v>
      </c>
    </row>
    <row r="452" s="2" customFormat="1">
      <c r="A452" s="39"/>
      <c r="B452" s="40"/>
      <c r="C452" s="39"/>
      <c r="D452" s="179" t="s">
        <v>126</v>
      </c>
      <c r="E452" s="39"/>
      <c r="F452" s="180" t="s">
        <v>404</v>
      </c>
      <c r="G452" s="39"/>
      <c r="H452" s="39"/>
      <c r="I452" s="181"/>
      <c r="J452" s="39"/>
      <c r="K452" s="39"/>
      <c r="L452" s="40"/>
      <c r="M452" s="182"/>
      <c r="N452" s="183"/>
      <c r="O452" s="73"/>
      <c r="P452" s="73"/>
      <c r="Q452" s="73"/>
      <c r="R452" s="73"/>
      <c r="S452" s="73"/>
      <c r="T452" s="74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20" t="s">
        <v>126</v>
      </c>
      <c r="AU452" s="20" t="s">
        <v>79</v>
      </c>
    </row>
    <row r="453" s="15" customFormat="1">
      <c r="A453" s="15"/>
      <c r="B453" s="201"/>
      <c r="C453" s="15"/>
      <c r="D453" s="185" t="s">
        <v>128</v>
      </c>
      <c r="E453" s="202" t="s">
        <v>3</v>
      </c>
      <c r="F453" s="203" t="s">
        <v>405</v>
      </c>
      <c r="G453" s="15"/>
      <c r="H453" s="202" t="s">
        <v>3</v>
      </c>
      <c r="I453" s="204"/>
      <c r="J453" s="15"/>
      <c r="K453" s="15"/>
      <c r="L453" s="201"/>
      <c r="M453" s="205"/>
      <c r="N453" s="206"/>
      <c r="O453" s="206"/>
      <c r="P453" s="206"/>
      <c r="Q453" s="206"/>
      <c r="R453" s="206"/>
      <c r="S453" s="206"/>
      <c r="T453" s="207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02" t="s">
        <v>128</v>
      </c>
      <c r="AU453" s="202" t="s">
        <v>79</v>
      </c>
      <c r="AV453" s="15" t="s">
        <v>77</v>
      </c>
      <c r="AW453" s="15" t="s">
        <v>31</v>
      </c>
      <c r="AX453" s="15" t="s">
        <v>69</v>
      </c>
      <c r="AY453" s="202" t="s">
        <v>117</v>
      </c>
    </row>
    <row r="454" s="13" customFormat="1">
      <c r="A454" s="13"/>
      <c r="B454" s="184"/>
      <c r="C454" s="13"/>
      <c r="D454" s="185" t="s">
        <v>128</v>
      </c>
      <c r="E454" s="186" t="s">
        <v>3</v>
      </c>
      <c r="F454" s="187" t="s">
        <v>406</v>
      </c>
      <c r="G454" s="13"/>
      <c r="H454" s="188">
        <v>14.574</v>
      </c>
      <c r="I454" s="189"/>
      <c r="J454" s="13"/>
      <c r="K454" s="13"/>
      <c r="L454" s="184"/>
      <c r="M454" s="190"/>
      <c r="N454" s="191"/>
      <c r="O454" s="191"/>
      <c r="P454" s="191"/>
      <c r="Q454" s="191"/>
      <c r="R454" s="191"/>
      <c r="S454" s="191"/>
      <c r="T454" s="192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86" t="s">
        <v>128</v>
      </c>
      <c r="AU454" s="186" t="s">
        <v>79</v>
      </c>
      <c r="AV454" s="13" t="s">
        <v>79</v>
      </c>
      <c r="AW454" s="13" t="s">
        <v>31</v>
      </c>
      <c r="AX454" s="13" t="s">
        <v>69</v>
      </c>
      <c r="AY454" s="186" t="s">
        <v>117</v>
      </c>
    </row>
    <row r="455" s="13" customFormat="1">
      <c r="A455" s="13"/>
      <c r="B455" s="184"/>
      <c r="C455" s="13"/>
      <c r="D455" s="185" t="s">
        <v>128</v>
      </c>
      <c r="E455" s="186" t="s">
        <v>3</v>
      </c>
      <c r="F455" s="187" t="s">
        <v>407</v>
      </c>
      <c r="G455" s="13"/>
      <c r="H455" s="188">
        <v>12.545999999999999</v>
      </c>
      <c r="I455" s="189"/>
      <c r="J455" s="13"/>
      <c r="K455" s="13"/>
      <c r="L455" s="184"/>
      <c r="M455" s="190"/>
      <c r="N455" s="191"/>
      <c r="O455" s="191"/>
      <c r="P455" s="191"/>
      <c r="Q455" s="191"/>
      <c r="R455" s="191"/>
      <c r="S455" s="191"/>
      <c r="T455" s="192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186" t="s">
        <v>128</v>
      </c>
      <c r="AU455" s="186" t="s">
        <v>79</v>
      </c>
      <c r="AV455" s="13" t="s">
        <v>79</v>
      </c>
      <c r="AW455" s="13" t="s">
        <v>31</v>
      </c>
      <c r="AX455" s="13" t="s">
        <v>69</v>
      </c>
      <c r="AY455" s="186" t="s">
        <v>117</v>
      </c>
    </row>
    <row r="456" s="13" customFormat="1">
      <c r="A456" s="13"/>
      <c r="B456" s="184"/>
      <c r="C456" s="13"/>
      <c r="D456" s="185" t="s">
        <v>128</v>
      </c>
      <c r="E456" s="186" t="s">
        <v>3</v>
      </c>
      <c r="F456" s="187" t="s">
        <v>408</v>
      </c>
      <c r="G456" s="13"/>
      <c r="H456" s="188">
        <v>7.758</v>
      </c>
      <c r="I456" s="189"/>
      <c r="J456" s="13"/>
      <c r="K456" s="13"/>
      <c r="L456" s="184"/>
      <c r="M456" s="190"/>
      <c r="N456" s="191"/>
      <c r="O456" s="191"/>
      <c r="P456" s="191"/>
      <c r="Q456" s="191"/>
      <c r="R456" s="191"/>
      <c r="S456" s="191"/>
      <c r="T456" s="192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186" t="s">
        <v>128</v>
      </c>
      <c r="AU456" s="186" t="s">
        <v>79</v>
      </c>
      <c r="AV456" s="13" t="s">
        <v>79</v>
      </c>
      <c r="AW456" s="13" t="s">
        <v>31</v>
      </c>
      <c r="AX456" s="13" t="s">
        <v>69</v>
      </c>
      <c r="AY456" s="186" t="s">
        <v>117</v>
      </c>
    </row>
    <row r="457" s="13" customFormat="1">
      <c r="A457" s="13"/>
      <c r="B457" s="184"/>
      <c r="C457" s="13"/>
      <c r="D457" s="185" t="s">
        <v>128</v>
      </c>
      <c r="E457" s="186" t="s">
        <v>3</v>
      </c>
      <c r="F457" s="187" t="s">
        <v>409</v>
      </c>
      <c r="G457" s="13"/>
      <c r="H457" s="188">
        <v>8.2080000000000002</v>
      </c>
      <c r="I457" s="189"/>
      <c r="J457" s="13"/>
      <c r="K457" s="13"/>
      <c r="L457" s="184"/>
      <c r="M457" s="190"/>
      <c r="N457" s="191"/>
      <c r="O457" s="191"/>
      <c r="P457" s="191"/>
      <c r="Q457" s="191"/>
      <c r="R457" s="191"/>
      <c r="S457" s="191"/>
      <c r="T457" s="192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186" t="s">
        <v>128</v>
      </c>
      <c r="AU457" s="186" t="s">
        <v>79</v>
      </c>
      <c r="AV457" s="13" t="s">
        <v>79</v>
      </c>
      <c r="AW457" s="13" t="s">
        <v>31</v>
      </c>
      <c r="AX457" s="13" t="s">
        <v>69</v>
      </c>
      <c r="AY457" s="186" t="s">
        <v>117</v>
      </c>
    </row>
    <row r="458" s="16" customFormat="1">
      <c r="A458" s="16"/>
      <c r="B458" s="208"/>
      <c r="C458" s="16"/>
      <c r="D458" s="185" t="s">
        <v>128</v>
      </c>
      <c r="E458" s="209" t="s">
        <v>3</v>
      </c>
      <c r="F458" s="210" t="s">
        <v>137</v>
      </c>
      <c r="G458" s="16"/>
      <c r="H458" s="211">
        <v>43.085999999999999</v>
      </c>
      <c r="I458" s="212"/>
      <c r="J458" s="16"/>
      <c r="K458" s="16"/>
      <c r="L458" s="208"/>
      <c r="M458" s="213"/>
      <c r="N458" s="214"/>
      <c r="O458" s="214"/>
      <c r="P458" s="214"/>
      <c r="Q458" s="214"/>
      <c r="R458" s="214"/>
      <c r="S458" s="214"/>
      <c r="T458" s="215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T458" s="209" t="s">
        <v>128</v>
      </c>
      <c r="AU458" s="209" t="s">
        <v>79</v>
      </c>
      <c r="AV458" s="16" t="s">
        <v>138</v>
      </c>
      <c r="AW458" s="16" t="s">
        <v>31</v>
      </c>
      <c r="AX458" s="16" t="s">
        <v>69</v>
      </c>
      <c r="AY458" s="209" t="s">
        <v>117</v>
      </c>
    </row>
    <row r="459" s="15" customFormat="1">
      <c r="A459" s="15"/>
      <c r="B459" s="201"/>
      <c r="C459" s="15"/>
      <c r="D459" s="185" t="s">
        <v>128</v>
      </c>
      <c r="E459" s="202" t="s">
        <v>3</v>
      </c>
      <c r="F459" s="203" t="s">
        <v>333</v>
      </c>
      <c r="G459" s="15"/>
      <c r="H459" s="202" t="s">
        <v>3</v>
      </c>
      <c r="I459" s="204"/>
      <c r="J459" s="15"/>
      <c r="K459" s="15"/>
      <c r="L459" s="201"/>
      <c r="M459" s="205"/>
      <c r="N459" s="206"/>
      <c r="O459" s="206"/>
      <c r="P459" s="206"/>
      <c r="Q459" s="206"/>
      <c r="R459" s="206"/>
      <c r="S459" s="206"/>
      <c r="T459" s="207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02" t="s">
        <v>128</v>
      </c>
      <c r="AU459" s="202" t="s">
        <v>79</v>
      </c>
      <c r="AV459" s="15" t="s">
        <v>77</v>
      </c>
      <c r="AW459" s="15" t="s">
        <v>31</v>
      </c>
      <c r="AX459" s="15" t="s">
        <v>69</v>
      </c>
      <c r="AY459" s="202" t="s">
        <v>117</v>
      </c>
    </row>
    <row r="460" s="13" customFormat="1">
      <c r="A460" s="13"/>
      <c r="B460" s="184"/>
      <c r="C460" s="13"/>
      <c r="D460" s="185" t="s">
        <v>128</v>
      </c>
      <c r="E460" s="186" t="s">
        <v>3</v>
      </c>
      <c r="F460" s="187" t="s">
        <v>410</v>
      </c>
      <c r="G460" s="13"/>
      <c r="H460" s="188">
        <v>1.0800000000000001</v>
      </c>
      <c r="I460" s="189"/>
      <c r="J460" s="13"/>
      <c r="K460" s="13"/>
      <c r="L460" s="184"/>
      <c r="M460" s="190"/>
      <c r="N460" s="191"/>
      <c r="O460" s="191"/>
      <c r="P460" s="191"/>
      <c r="Q460" s="191"/>
      <c r="R460" s="191"/>
      <c r="S460" s="191"/>
      <c r="T460" s="192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186" t="s">
        <v>128</v>
      </c>
      <c r="AU460" s="186" t="s">
        <v>79</v>
      </c>
      <c r="AV460" s="13" t="s">
        <v>79</v>
      </c>
      <c r="AW460" s="13" t="s">
        <v>31</v>
      </c>
      <c r="AX460" s="13" t="s">
        <v>69</v>
      </c>
      <c r="AY460" s="186" t="s">
        <v>117</v>
      </c>
    </row>
    <row r="461" s="13" customFormat="1">
      <c r="A461" s="13"/>
      <c r="B461" s="184"/>
      <c r="C461" s="13"/>
      <c r="D461" s="185" t="s">
        <v>128</v>
      </c>
      <c r="E461" s="186" t="s">
        <v>3</v>
      </c>
      <c r="F461" s="187" t="s">
        <v>411</v>
      </c>
      <c r="G461" s="13"/>
      <c r="H461" s="188">
        <v>3.4199999999999999</v>
      </c>
      <c r="I461" s="189"/>
      <c r="J461" s="13"/>
      <c r="K461" s="13"/>
      <c r="L461" s="184"/>
      <c r="M461" s="190"/>
      <c r="N461" s="191"/>
      <c r="O461" s="191"/>
      <c r="P461" s="191"/>
      <c r="Q461" s="191"/>
      <c r="R461" s="191"/>
      <c r="S461" s="191"/>
      <c r="T461" s="192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186" t="s">
        <v>128</v>
      </c>
      <c r="AU461" s="186" t="s">
        <v>79</v>
      </c>
      <c r="AV461" s="13" t="s">
        <v>79</v>
      </c>
      <c r="AW461" s="13" t="s">
        <v>31</v>
      </c>
      <c r="AX461" s="13" t="s">
        <v>69</v>
      </c>
      <c r="AY461" s="186" t="s">
        <v>117</v>
      </c>
    </row>
    <row r="462" s="13" customFormat="1">
      <c r="A462" s="13"/>
      <c r="B462" s="184"/>
      <c r="C462" s="13"/>
      <c r="D462" s="185" t="s">
        <v>128</v>
      </c>
      <c r="E462" s="186" t="s">
        <v>3</v>
      </c>
      <c r="F462" s="187" t="s">
        <v>412</v>
      </c>
      <c r="G462" s="13"/>
      <c r="H462" s="188">
        <v>0.35999999999999999</v>
      </c>
      <c r="I462" s="189"/>
      <c r="J462" s="13"/>
      <c r="K462" s="13"/>
      <c r="L462" s="184"/>
      <c r="M462" s="190"/>
      <c r="N462" s="191"/>
      <c r="O462" s="191"/>
      <c r="P462" s="191"/>
      <c r="Q462" s="191"/>
      <c r="R462" s="191"/>
      <c r="S462" s="191"/>
      <c r="T462" s="192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186" t="s">
        <v>128</v>
      </c>
      <c r="AU462" s="186" t="s">
        <v>79</v>
      </c>
      <c r="AV462" s="13" t="s">
        <v>79</v>
      </c>
      <c r="AW462" s="13" t="s">
        <v>31</v>
      </c>
      <c r="AX462" s="13" t="s">
        <v>69</v>
      </c>
      <c r="AY462" s="186" t="s">
        <v>117</v>
      </c>
    </row>
    <row r="463" s="13" customFormat="1">
      <c r="A463" s="13"/>
      <c r="B463" s="184"/>
      <c r="C463" s="13"/>
      <c r="D463" s="185" t="s">
        <v>128</v>
      </c>
      <c r="E463" s="186" t="s">
        <v>3</v>
      </c>
      <c r="F463" s="187" t="s">
        <v>413</v>
      </c>
      <c r="G463" s="13"/>
      <c r="H463" s="188">
        <v>0.20999999999999999</v>
      </c>
      <c r="I463" s="189"/>
      <c r="J463" s="13"/>
      <c r="K463" s="13"/>
      <c r="L463" s="184"/>
      <c r="M463" s="190"/>
      <c r="N463" s="191"/>
      <c r="O463" s="191"/>
      <c r="P463" s="191"/>
      <c r="Q463" s="191"/>
      <c r="R463" s="191"/>
      <c r="S463" s="191"/>
      <c r="T463" s="192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186" t="s">
        <v>128</v>
      </c>
      <c r="AU463" s="186" t="s">
        <v>79</v>
      </c>
      <c r="AV463" s="13" t="s">
        <v>79</v>
      </c>
      <c r="AW463" s="13" t="s">
        <v>31</v>
      </c>
      <c r="AX463" s="13" t="s">
        <v>69</v>
      </c>
      <c r="AY463" s="186" t="s">
        <v>117</v>
      </c>
    </row>
    <row r="464" s="16" customFormat="1">
      <c r="A464" s="16"/>
      <c r="B464" s="208"/>
      <c r="C464" s="16"/>
      <c r="D464" s="185" t="s">
        <v>128</v>
      </c>
      <c r="E464" s="209" t="s">
        <v>3</v>
      </c>
      <c r="F464" s="210" t="s">
        <v>137</v>
      </c>
      <c r="G464" s="16"/>
      <c r="H464" s="211">
        <v>5.0700000000000003</v>
      </c>
      <c r="I464" s="212"/>
      <c r="J464" s="16"/>
      <c r="K464" s="16"/>
      <c r="L464" s="208"/>
      <c r="M464" s="213"/>
      <c r="N464" s="214"/>
      <c r="O464" s="214"/>
      <c r="P464" s="214"/>
      <c r="Q464" s="214"/>
      <c r="R464" s="214"/>
      <c r="S464" s="214"/>
      <c r="T464" s="215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T464" s="209" t="s">
        <v>128</v>
      </c>
      <c r="AU464" s="209" t="s">
        <v>79</v>
      </c>
      <c r="AV464" s="16" t="s">
        <v>138</v>
      </c>
      <c r="AW464" s="16" t="s">
        <v>31</v>
      </c>
      <c r="AX464" s="16" t="s">
        <v>69</v>
      </c>
      <c r="AY464" s="209" t="s">
        <v>117</v>
      </c>
    </row>
    <row r="465" s="15" customFormat="1">
      <c r="A465" s="15"/>
      <c r="B465" s="201"/>
      <c r="C465" s="15"/>
      <c r="D465" s="185" t="s">
        <v>128</v>
      </c>
      <c r="E465" s="202" t="s">
        <v>3</v>
      </c>
      <c r="F465" s="203" t="s">
        <v>414</v>
      </c>
      <c r="G465" s="15"/>
      <c r="H465" s="202" t="s">
        <v>3</v>
      </c>
      <c r="I465" s="204"/>
      <c r="J465" s="15"/>
      <c r="K465" s="15"/>
      <c r="L465" s="201"/>
      <c r="M465" s="205"/>
      <c r="N465" s="206"/>
      <c r="O465" s="206"/>
      <c r="P465" s="206"/>
      <c r="Q465" s="206"/>
      <c r="R465" s="206"/>
      <c r="S465" s="206"/>
      <c r="T465" s="207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02" t="s">
        <v>128</v>
      </c>
      <c r="AU465" s="202" t="s">
        <v>79</v>
      </c>
      <c r="AV465" s="15" t="s">
        <v>77</v>
      </c>
      <c r="AW465" s="15" t="s">
        <v>31</v>
      </c>
      <c r="AX465" s="15" t="s">
        <v>69</v>
      </c>
      <c r="AY465" s="202" t="s">
        <v>117</v>
      </c>
    </row>
    <row r="466" s="15" customFormat="1">
      <c r="A466" s="15"/>
      <c r="B466" s="201"/>
      <c r="C466" s="15"/>
      <c r="D466" s="185" t="s">
        <v>128</v>
      </c>
      <c r="E466" s="202" t="s">
        <v>3</v>
      </c>
      <c r="F466" s="203" t="s">
        <v>333</v>
      </c>
      <c r="G466" s="15"/>
      <c r="H466" s="202" t="s">
        <v>3</v>
      </c>
      <c r="I466" s="204"/>
      <c r="J466" s="15"/>
      <c r="K466" s="15"/>
      <c r="L466" s="201"/>
      <c r="M466" s="205"/>
      <c r="N466" s="206"/>
      <c r="O466" s="206"/>
      <c r="P466" s="206"/>
      <c r="Q466" s="206"/>
      <c r="R466" s="206"/>
      <c r="S466" s="206"/>
      <c r="T466" s="207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02" t="s">
        <v>128</v>
      </c>
      <c r="AU466" s="202" t="s">
        <v>79</v>
      </c>
      <c r="AV466" s="15" t="s">
        <v>77</v>
      </c>
      <c r="AW466" s="15" t="s">
        <v>31</v>
      </c>
      <c r="AX466" s="15" t="s">
        <v>69</v>
      </c>
      <c r="AY466" s="202" t="s">
        <v>117</v>
      </c>
    </row>
    <row r="467" s="13" customFormat="1">
      <c r="A467" s="13"/>
      <c r="B467" s="184"/>
      <c r="C467" s="13"/>
      <c r="D467" s="185" t="s">
        <v>128</v>
      </c>
      <c r="E467" s="186" t="s">
        <v>3</v>
      </c>
      <c r="F467" s="187" t="s">
        <v>410</v>
      </c>
      <c r="G467" s="13"/>
      <c r="H467" s="188">
        <v>1.0800000000000001</v>
      </c>
      <c r="I467" s="189"/>
      <c r="J467" s="13"/>
      <c r="K467" s="13"/>
      <c r="L467" s="184"/>
      <c r="M467" s="190"/>
      <c r="N467" s="191"/>
      <c r="O467" s="191"/>
      <c r="P467" s="191"/>
      <c r="Q467" s="191"/>
      <c r="R467" s="191"/>
      <c r="S467" s="191"/>
      <c r="T467" s="192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186" t="s">
        <v>128</v>
      </c>
      <c r="AU467" s="186" t="s">
        <v>79</v>
      </c>
      <c r="AV467" s="13" t="s">
        <v>79</v>
      </c>
      <c r="AW467" s="13" t="s">
        <v>31</v>
      </c>
      <c r="AX467" s="13" t="s">
        <v>69</v>
      </c>
      <c r="AY467" s="186" t="s">
        <v>117</v>
      </c>
    </row>
    <row r="468" s="13" customFormat="1">
      <c r="A468" s="13"/>
      <c r="B468" s="184"/>
      <c r="C468" s="13"/>
      <c r="D468" s="185" t="s">
        <v>128</v>
      </c>
      <c r="E468" s="186" t="s">
        <v>3</v>
      </c>
      <c r="F468" s="187" t="s">
        <v>411</v>
      </c>
      <c r="G468" s="13"/>
      <c r="H468" s="188">
        <v>3.4199999999999999</v>
      </c>
      <c r="I468" s="189"/>
      <c r="J468" s="13"/>
      <c r="K468" s="13"/>
      <c r="L468" s="184"/>
      <c r="M468" s="190"/>
      <c r="N468" s="191"/>
      <c r="O468" s="191"/>
      <c r="P468" s="191"/>
      <c r="Q468" s="191"/>
      <c r="R468" s="191"/>
      <c r="S468" s="191"/>
      <c r="T468" s="192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186" t="s">
        <v>128</v>
      </c>
      <c r="AU468" s="186" t="s">
        <v>79</v>
      </c>
      <c r="AV468" s="13" t="s">
        <v>79</v>
      </c>
      <c r="AW468" s="13" t="s">
        <v>31</v>
      </c>
      <c r="AX468" s="13" t="s">
        <v>69</v>
      </c>
      <c r="AY468" s="186" t="s">
        <v>117</v>
      </c>
    </row>
    <row r="469" s="13" customFormat="1">
      <c r="A469" s="13"/>
      <c r="B469" s="184"/>
      <c r="C469" s="13"/>
      <c r="D469" s="185" t="s">
        <v>128</v>
      </c>
      <c r="E469" s="186" t="s">
        <v>3</v>
      </c>
      <c r="F469" s="187" t="s">
        <v>412</v>
      </c>
      <c r="G469" s="13"/>
      <c r="H469" s="188">
        <v>0.35999999999999999</v>
      </c>
      <c r="I469" s="189"/>
      <c r="J469" s="13"/>
      <c r="K469" s="13"/>
      <c r="L469" s="184"/>
      <c r="M469" s="190"/>
      <c r="N469" s="191"/>
      <c r="O469" s="191"/>
      <c r="P469" s="191"/>
      <c r="Q469" s="191"/>
      <c r="R469" s="191"/>
      <c r="S469" s="191"/>
      <c r="T469" s="192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186" t="s">
        <v>128</v>
      </c>
      <c r="AU469" s="186" t="s">
        <v>79</v>
      </c>
      <c r="AV469" s="13" t="s">
        <v>79</v>
      </c>
      <c r="AW469" s="13" t="s">
        <v>31</v>
      </c>
      <c r="AX469" s="13" t="s">
        <v>69</v>
      </c>
      <c r="AY469" s="186" t="s">
        <v>117</v>
      </c>
    </row>
    <row r="470" s="13" customFormat="1">
      <c r="A470" s="13"/>
      <c r="B470" s="184"/>
      <c r="C470" s="13"/>
      <c r="D470" s="185" t="s">
        <v>128</v>
      </c>
      <c r="E470" s="186" t="s">
        <v>3</v>
      </c>
      <c r="F470" s="187" t="s">
        <v>413</v>
      </c>
      <c r="G470" s="13"/>
      <c r="H470" s="188">
        <v>0.20999999999999999</v>
      </c>
      <c r="I470" s="189"/>
      <c r="J470" s="13"/>
      <c r="K470" s="13"/>
      <c r="L470" s="184"/>
      <c r="M470" s="190"/>
      <c r="N470" s="191"/>
      <c r="O470" s="191"/>
      <c r="P470" s="191"/>
      <c r="Q470" s="191"/>
      <c r="R470" s="191"/>
      <c r="S470" s="191"/>
      <c r="T470" s="192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186" t="s">
        <v>128</v>
      </c>
      <c r="AU470" s="186" t="s">
        <v>79</v>
      </c>
      <c r="AV470" s="13" t="s">
        <v>79</v>
      </c>
      <c r="AW470" s="13" t="s">
        <v>31</v>
      </c>
      <c r="AX470" s="13" t="s">
        <v>69</v>
      </c>
      <c r="AY470" s="186" t="s">
        <v>117</v>
      </c>
    </row>
    <row r="471" s="16" customFormat="1">
      <c r="A471" s="16"/>
      <c r="B471" s="208"/>
      <c r="C471" s="16"/>
      <c r="D471" s="185" t="s">
        <v>128</v>
      </c>
      <c r="E471" s="209" t="s">
        <v>3</v>
      </c>
      <c r="F471" s="210" t="s">
        <v>137</v>
      </c>
      <c r="G471" s="16"/>
      <c r="H471" s="211">
        <v>5.0700000000000003</v>
      </c>
      <c r="I471" s="212"/>
      <c r="J471" s="16"/>
      <c r="K471" s="16"/>
      <c r="L471" s="208"/>
      <c r="M471" s="213"/>
      <c r="N471" s="214"/>
      <c r="O471" s="214"/>
      <c r="P471" s="214"/>
      <c r="Q471" s="214"/>
      <c r="R471" s="214"/>
      <c r="S471" s="214"/>
      <c r="T471" s="215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T471" s="209" t="s">
        <v>128</v>
      </c>
      <c r="AU471" s="209" t="s">
        <v>79</v>
      </c>
      <c r="AV471" s="16" t="s">
        <v>138</v>
      </c>
      <c r="AW471" s="16" t="s">
        <v>31</v>
      </c>
      <c r="AX471" s="16" t="s">
        <v>69</v>
      </c>
      <c r="AY471" s="209" t="s">
        <v>117</v>
      </c>
    </row>
    <row r="472" s="14" customFormat="1">
      <c r="A472" s="14"/>
      <c r="B472" s="193"/>
      <c r="C472" s="14"/>
      <c r="D472" s="185" t="s">
        <v>128</v>
      </c>
      <c r="E472" s="194" t="s">
        <v>3</v>
      </c>
      <c r="F472" s="195" t="s">
        <v>130</v>
      </c>
      <c r="G472" s="14"/>
      <c r="H472" s="196">
        <v>53.225999999999999</v>
      </c>
      <c r="I472" s="197"/>
      <c r="J472" s="14"/>
      <c r="K472" s="14"/>
      <c r="L472" s="193"/>
      <c r="M472" s="198"/>
      <c r="N472" s="199"/>
      <c r="O472" s="199"/>
      <c r="P472" s="199"/>
      <c r="Q472" s="199"/>
      <c r="R472" s="199"/>
      <c r="S472" s="199"/>
      <c r="T472" s="200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194" t="s">
        <v>128</v>
      </c>
      <c r="AU472" s="194" t="s">
        <v>79</v>
      </c>
      <c r="AV472" s="14" t="s">
        <v>124</v>
      </c>
      <c r="AW472" s="14" t="s">
        <v>31</v>
      </c>
      <c r="AX472" s="14" t="s">
        <v>77</v>
      </c>
      <c r="AY472" s="194" t="s">
        <v>117</v>
      </c>
    </row>
    <row r="473" s="2" customFormat="1" ht="16.5" customHeight="1">
      <c r="A473" s="39"/>
      <c r="B473" s="165"/>
      <c r="C473" s="166" t="s">
        <v>415</v>
      </c>
      <c r="D473" s="166" t="s">
        <v>119</v>
      </c>
      <c r="E473" s="167" t="s">
        <v>416</v>
      </c>
      <c r="F473" s="168" t="s">
        <v>417</v>
      </c>
      <c r="G473" s="169" t="s">
        <v>418</v>
      </c>
      <c r="H473" s="170">
        <v>14</v>
      </c>
      <c r="I473" s="171"/>
      <c r="J473" s="172">
        <f>ROUND(I473*H473,2)</f>
        <v>0</v>
      </c>
      <c r="K473" s="168" t="s">
        <v>123</v>
      </c>
      <c r="L473" s="40"/>
      <c r="M473" s="173" t="s">
        <v>3</v>
      </c>
      <c r="N473" s="174" t="s">
        <v>40</v>
      </c>
      <c r="O473" s="73"/>
      <c r="P473" s="175">
        <f>O473*H473</f>
        <v>0</v>
      </c>
      <c r="Q473" s="175">
        <v>0.087417999999999996</v>
      </c>
      <c r="R473" s="175">
        <f>Q473*H473</f>
        <v>1.2238519999999999</v>
      </c>
      <c r="S473" s="175">
        <v>0</v>
      </c>
      <c r="T473" s="176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177" t="s">
        <v>124</v>
      </c>
      <c r="AT473" s="177" t="s">
        <v>119</v>
      </c>
      <c r="AU473" s="177" t="s">
        <v>79</v>
      </c>
      <c r="AY473" s="20" t="s">
        <v>117</v>
      </c>
      <c r="BE473" s="178">
        <f>IF(N473="základní",J473,0)</f>
        <v>0</v>
      </c>
      <c r="BF473" s="178">
        <f>IF(N473="snížená",J473,0)</f>
        <v>0</v>
      </c>
      <c r="BG473" s="178">
        <f>IF(N473="zákl. přenesená",J473,0)</f>
        <v>0</v>
      </c>
      <c r="BH473" s="178">
        <f>IF(N473="sníž. přenesená",J473,0)</f>
        <v>0</v>
      </c>
      <c r="BI473" s="178">
        <f>IF(N473="nulová",J473,0)</f>
        <v>0</v>
      </c>
      <c r="BJ473" s="20" t="s">
        <v>77</v>
      </c>
      <c r="BK473" s="178">
        <f>ROUND(I473*H473,2)</f>
        <v>0</v>
      </c>
      <c r="BL473" s="20" t="s">
        <v>124</v>
      </c>
      <c r="BM473" s="177" t="s">
        <v>419</v>
      </c>
    </row>
    <row r="474" s="2" customFormat="1">
      <c r="A474" s="39"/>
      <c r="B474" s="40"/>
      <c r="C474" s="39"/>
      <c r="D474" s="179" t="s">
        <v>126</v>
      </c>
      <c r="E474" s="39"/>
      <c r="F474" s="180" t="s">
        <v>420</v>
      </c>
      <c r="G474" s="39"/>
      <c r="H474" s="39"/>
      <c r="I474" s="181"/>
      <c r="J474" s="39"/>
      <c r="K474" s="39"/>
      <c r="L474" s="40"/>
      <c r="M474" s="182"/>
      <c r="N474" s="183"/>
      <c r="O474" s="73"/>
      <c r="P474" s="73"/>
      <c r="Q474" s="73"/>
      <c r="R474" s="73"/>
      <c r="S474" s="73"/>
      <c r="T474" s="74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20" t="s">
        <v>126</v>
      </c>
      <c r="AU474" s="20" t="s">
        <v>79</v>
      </c>
    </row>
    <row r="475" s="13" customFormat="1">
      <c r="A475" s="13"/>
      <c r="B475" s="184"/>
      <c r="C475" s="13"/>
      <c r="D475" s="185" t="s">
        <v>128</v>
      </c>
      <c r="E475" s="186" t="s">
        <v>3</v>
      </c>
      <c r="F475" s="187" t="s">
        <v>421</v>
      </c>
      <c r="G475" s="13"/>
      <c r="H475" s="188">
        <v>3</v>
      </c>
      <c r="I475" s="189"/>
      <c r="J475" s="13"/>
      <c r="K475" s="13"/>
      <c r="L475" s="184"/>
      <c r="M475" s="190"/>
      <c r="N475" s="191"/>
      <c r="O475" s="191"/>
      <c r="P475" s="191"/>
      <c r="Q475" s="191"/>
      <c r="R475" s="191"/>
      <c r="S475" s="191"/>
      <c r="T475" s="192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186" t="s">
        <v>128</v>
      </c>
      <c r="AU475" s="186" t="s">
        <v>79</v>
      </c>
      <c r="AV475" s="13" t="s">
        <v>79</v>
      </c>
      <c r="AW475" s="13" t="s">
        <v>31</v>
      </c>
      <c r="AX475" s="13" t="s">
        <v>69</v>
      </c>
      <c r="AY475" s="186" t="s">
        <v>117</v>
      </c>
    </row>
    <row r="476" s="13" customFormat="1">
      <c r="A476" s="13"/>
      <c r="B476" s="184"/>
      <c r="C476" s="13"/>
      <c r="D476" s="185" t="s">
        <v>128</v>
      </c>
      <c r="E476" s="186" t="s">
        <v>3</v>
      </c>
      <c r="F476" s="187" t="s">
        <v>422</v>
      </c>
      <c r="G476" s="13"/>
      <c r="H476" s="188">
        <v>2</v>
      </c>
      <c r="I476" s="189"/>
      <c r="J476" s="13"/>
      <c r="K476" s="13"/>
      <c r="L476" s="184"/>
      <c r="M476" s="190"/>
      <c r="N476" s="191"/>
      <c r="O476" s="191"/>
      <c r="P476" s="191"/>
      <c r="Q476" s="191"/>
      <c r="R476" s="191"/>
      <c r="S476" s="191"/>
      <c r="T476" s="192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186" t="s">
        <v>128</v>
      </c>
      <c r="AU476" s="186" t="s">
        <v>79</v>
      </c>
      <c r="AV476" s="13" t="s">
        <v>79</v>
      </c>
      <c r="AW476" s="13" t="s">
        <v>31</v>
      </c>
      <c r="AX476" s="13" t="s">
        <v>69</v>
      </c>
      <c r="AY476" s="186" t="s">
        <v>117</v>
      </c>
    </row>
    <row r="477" s="13" customFormat="1">
      <c r="A477" s="13"/>
      <c r="B477" s="184"/>
      <c r="C477" s="13"/>
      <c r="D477" s="185" t="s">
        <v>128</v>
      </c>
      <c r="E477" s="186" t="s">
        <v>3</v>
      </c>
      <c r="F477" s="187" t="s">
        <v>423</v>
      </c>
      <c r="G477" s="13"/>
      <c r="H477" s="188">
        <v>4</v>
      </c>
      <c r="I477" s="189"/>
      <c r="J477" s="13"/>
      <c r="K477" s="13"/>
      <c r="L477" s="184"/>
      <c r="M477" s="190"/>
      <c r="N477" s="191"/>
      <c r="O477" s="191"/>
      <c r="P477" s="191"/>
      <c r="Q477" s="191"/>
      <c r="R477" s="191"/>
      <c r="S477" s="191"/>
      <c r="T477" s="192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86" t="s">
        <v>128</v>
      </c>
      <c r="AU477" s="186" t="s">
        <v>79</v>
      </c>
      <c r="AV477" s="13" t="s">
        <v>79</v>
      </c>
      <c r="AW477" s="13" t="s">
        <v>31</v>
      </c>
      <c r="AX477" s="13" t="s">
        <v>69</v>
      </c>
      <c r="AY477" s="186" t="s">
        <v>117</v>
      </c>
    </row>
    <row r="478" s="13" customFormat="1">
      <c r="A478" s="13"/>
      <c r="B478" s="184"/>
      <c r="C478" s="13"/>
      <c r="D478" s="185" t="s">
        <v>128</v>
      </c>
      <c r="E478" s="186" t="s">
        <v>3</v>
      </c>
      <c r="F478" s="187" t="s">
        <v>424</v>
      </c>
      <c r="G478" s="13"/>
      <c r="H478" s="188">
        <v>5</v>
      </c>
      <c r="I478" s="189"/>
      <c r="J478" s="13"/>
      <c r="K478" s="13"/>
      <c r="L478" s="184"/>
      <c r="M478" s="190"/>
      <c r="N478" s="191"/>
      <c r="O478" s="191"/>
      <c r="P478" s="191"/>
      <c r="Q478" s="191"/>
      <c r="R478" s="191"/>
      <c r="S478" s="191"/>
      <c r="T478" s="19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186" t="s">
        <v>128</v>
      </c>
      <c r="AU478" s="186" t="s">
        <v>79</v>
      </c>
      <c r="AV478" s="13" t="s">
        <v>79</v>
      </c>
      <c r="AW478" s="13" t="s">
        <v>31</v>
      </c>
      <c r="AX478" s="13" t="s">
        <v>69</v>
      </c>
      <c r="AY478" s="186" t="s">
        <v>117</v>
      </c>
    </row>
    <row r="479" s="14" customFormat="1">
      <c r="A479" s="14"/>
      <c r="B479" s="193"/>
      <c r="C479" s="14"/>
      <c r="D479" s="185" t="s">
        <v>128</v>
      </c>
      <c r="E479" s="194" t="s">
        <v>3</v>
      </c>
      <c r="F479" s="195" t="s">
        <v>130</v>
      </c>
      <c r="G479" s="14"/>
      <c r="H479" s="196">
        <v>14</v>
      </c>
      <c r="I479" s="197"/>
      <c r="J479" s="14"/>
      <c r="K479" s="14"/>
      <c r="L479" s="193"/>
      <c r="M479" s="198"/>
      <c r="N479" s="199"/>
      <c r="O479" s="199"/>
      <c r="P479" s="199"/>
      <c r="Q479" s="199"/>
      <c r="R479" s="199"/>
      <c r="S479" s="199"/>
      <c r="T479" s="200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194" t="s">
        <v>128</v>
      </c>
      <c r="AU479" s="194" t="s">
        <v>79</v>
      </c>
      <c r="AV479" s="14" t="s">
        <v>124</v>
      </c>
      <c r="AW479" s="14" t="s">
        <v>31</v>
      </c>
      <c r="AX479" s="14" t="s">
        <v>77</v>
      </c>
      <c r="AY479" s="194" t="s">
        <v>117</v>
      </c>
    </row>
    <row r="480" s="2" customFormat="1" ht="16.5" customHeight="1">
      <c r="A480" s="39"/>
      <c r="B480" s="165"/>
      <c r="C480" s="217" t="s">
        <v>425</v>
      </c>
      <c r="D480" s="217" t="s">
        <v>342</v>
      </c>
      <c r="E480" s="218" t="s">
        <v>426</v>
      </c>
      <c r="F480" s="219" t="s">
        <v>427</v>
      </c>
      <c r="G480" s="220" t="s">
        <v>418</v>
      </c>
      <c r="H480" s="221">
        <v>3</v>
      </c>
      <c r="I480" s="222"/>
      <c r="J480" s="223">
        <f>ROUND(I480*H480,2)</f>
        <v>0</v>
      </c>
      <c r="K480" s="219" t="s">
        <v>123</v>
      </c>
      <c r="L480" s="224"/>
      <c r="M480" s="225" t="s">
        <v>3</v>
      </c>
      <c r="N480" s="226" t="s">
        <v>40</v>
      </c>
      <c r="O480" s="73"/>
      <c r="P480" s="175">
        <f>O480*H480</f>
        <v>0</v>
      </c>
      <c r="Q480" s="175">
        <v>0.021000000000000001</v>
      </c>
      <c r="R480" s="175">
        <f>Q480*H480</f>
        <v>0.063</v>
      </c>
      <c r="S480" s="175">
        <v>0</v>
      </c>
      <c r="T480" s="176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177" t="s">
        <v>174</v>
      </c>
      <c r="AT480" s="177" t="s">
        <v>342</v>
      </c>
      <c r="AU480" s="177" t="s">
        <v>79</v>
      </c>
      <c r="AY480" s="20" t="s">
        <v>117</v>
      </c>
      <c r="BE480" s="178">
        <f>IF(N480="základní",J480,0)</f>
        <v>0</v>
      </c>
      <c r="BF480" s="178">
        <f>IF(N480="snížená",J480,0)</f>
        <v>0</v>
      </c>
      <c r="BG480" s="178">
        <f>IF(N480="zákl. přenesená",J480,0)</f>
        <v>0</v>
      </c>
      <c r="BH480" s="178">
        <f>IF(N480="sníž. přenesená",J480,0)</f>
        <v>0</v>
      </c>
      <c r="BI480" s="178">
        <f>IF(N480="nulová",J480,0)</f>
        <v>0</v>
      </c>
      <c r="BJ480" s="20" t="s">
        <v>77</v>
      </c>
      <c r="BK480" s="178">
        <f>ROUND(I480*H480,2)</f>
        <v>0</v>
      </c>
      <c r="BL480" s="20" t="s">
        <v>124</v>
      </c>
      <c r="BM480" s="177" t="s">
        <v>428</v>
      </c>
    </row>
    <row r="481" s="13" customFormat="1">
      <c r="A481" s="13"/>
      <c r="B481" s="184"/>
      <c r="C481" s="13"/>
      <c r="D481" s="185" t="s">
        <v>128</v>
      </c>
      <c r="E481" s="186" t="s">
        <v>3</v>
      </c>
      <c r="F481" s="187" t="s">
        <v>421</v>
      </c>
      <c r="G481" s="13"/>
      <c r="H481" s="188">
        <v>3</v>
      </c>
      <c r="I481" s="189"/>
      <c r="J481" s="13"/>
      <c r="K481" s="13"/>
      <c r="L481" s="184"/>
      <c r="M481" s="190"/>
      <c r="N481" s="191"/>
      <c r="O481" s="191"/>
      <c r="P481" s="191"/>
      <c r="Q481" s="191"/>
      <c r="R481" s="191"/>
      <c r="S481" s="191"/>
      <c r="T481" s="192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186" t="s">
        <v>128</v>
      </c>
      <c r="AU481" s="186" t="s">
        <v>79</v>
      </c>
      <c r="AV481" s="13" t="s">
        <v>79</v>
      </c>
      <c r="AW481" s="13" t="s">
        <v>31</v>
      </c>
      <c r="AX481" s="13" t="s">
        <v>69</v>
      </c>
      <c r="AY481" s="186" t="s">
        <v>117</v>
      </c>
    </row>
    <row r="482" s="14" customFormat="1">
      <c r="A482" s="14"/>
      <c r="B482" s="193"/>
      <c r="C482" s="14"/>
      <c r="D482" s="185" t="s">
        <v>128</v>
      </c>
      <c r="E482" s="194" t="s">
        <v>3</v>
      </c>
      <c r="F482" s="195" t="s">
        <v>130</v>
      </c>
      <c r="G482" s="14"/>
      <c r="H482" s="196">
        <v>3</v>
      </c>
      <c r="I482" s="197"/>
      <c r="J482" s="14"/>
      <c r="K482" s="14"/>
      <c r="L482" s="193"/>
      <c r="M482" s="198"/>
      <c r="N482" s="199"/>
      <c r="O482" s="199"/>
      <c r="P482" s="199"/>
      <c r="Q482" s="199"/>
      <c r="R482" s="199"/>
      <c r="S482" s="199"/>
      <c r="T482" s="200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194" t="s">
        <v>128</v>
      </c>
      <c r="AU482" s="194" t="s">
        <v>79</v>
      </c>
      <c r="AV482" s="14" t="s">
        <v>124</v>
      </c>
      <c r="AW482" s="14" t="s">
        <v>31</v>
      </c>
      <c r="AX482" s="14" t="s">
        <v>77</v>
      </c>
      <c r="AY482" s="194" t="s">
        <v>117</v>
      </c>
    </row>
    <row r="483" s="2" customFormat="1" ht="16.5" customHeight="1">
      <c r="A483" s="39"/>
      <c r="B483" s="165"/>
      <c r="C483" s="217" t="s">
        <v>429</v>
      </c>
      <c r="D483" s="217" t="s">
        <v>342</v>
      </c>
      <c r="E483" s="218" t="s">
        <v>430</v>
      </c>
      <c r="F483" s="219" t="s">
        <v>431</v>
      </c>
      <c r="G483" s="220" t="s">
        <v>418</v>
      </c>
      <c r="H483" s="221">
        <v>2</v>
      </c>
      <c r="I483" s="222"/>
      <c r="J483" s="223">
        <f>ROUND(I483*H483,2)</f>
        <v>0</v>
      </c>
      <c r="K483" s="219" t="s">
        <v>123</v>
      </c>
      <c r="L483" s="224"/>
      <c r="M483" s="225" t="s">
        <v>3</v>
      </c>
      <c r="N483" s="226" t="s">
        <v>40</v>
      </c>
      <c r="O483" s="73"/>
      <c r="P483" s="175">
        <f>O483*H483</f>
        <v>0</v>
      </c>
      <c r="Q483" s="175">
        <v>0.032000000000000001</v>
      </c>
      <c r="R483" s="175">
        <f>Q483*H483</f>
        <v>0.064000000000000001</v>
      </c>
      <c r="S483" s="175">
        <v>0</v>
      </c>
      <c r="T483" s="176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177" t="s">
        <v>174</v>
      </c>
      <c r="AT483" s="177" t="s">
        <v>342</v>
      </c>
      <c r="AU483" s="177" t="s">
        <v>79</v>
      </c>
      <c r="AY483" s="20" t="s">
        <v>117</v>
      </c>
      <c r="BE483" s="178">
        <f>IF(N483="základní",J483,0)</f>
        <v>0</v>
      </c>
      <c r="BF483" s="178">
        <f>IF(N483="snížená",J483,0)</f>
        <v>0</v>
      </c>
      <c r="BG483" s="178">
        <f>IF(N483="zákl. přenesená",J483,0)</f>
        <v>0</v>
      </c>
      <c r="BH483" s="178">
        <f>IF(N483="sníž. přenesená",J483,0)</f>
        <v>0</v>
      </c>
      <c r="BI483" s="178">
        <f>IF(N483="nulová",J483,0)</f>
        <v>0</v>
      </c>
      <c r="BJ483" s="20" t="s">
        <v>77</v>
      </c>
      <c r="BK483" s="178">
        <f>ROUND(I483*H483,2)</f>
        <v>0</v>
      </c>
      <c r="BL483" s="20" t="s">
        <v>124</v>
      </c>
      <c r="BM483" s="177" t="s">
        <v>432</v>
      </c>
    </row>
    <row r="484" s="13" customFormat="1">
      <c r="A484" s="13"/>
      <c r="B484" s="184"/>
      <c r="C484" s="13"/>
      <c r="D484" s="185" t="s">
        <v>128</v>
      </c>
      <c r="E484" s="186" t="s">
        <v>3</v>
      </c>
      <c r="F484" s="187" t="s">
        <v>422</v>
      </c>
      <c r="G484" s="13"/>
      <c r="H484" s="188">
        <v>2</v>
      </c>
      <c r="I484" s="189"/>
      <c r="J484" s="13"/>
      <c r="K484" s="13"/>
      <c r="L484" s="184"/>
      <c r="M484" s="190"/>
      <c r="N484" s="191"/>
      <c r="O484" s="191"/>
      <c r="P484" s="191"/>
      <c r="Q484" s="191"/>
      <c r="R484" s="191"/>
      <c r="S484" s="191"/>
      <c r="T484" s="192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186" t="s">
        <v>128</v>
      </c>
      <c r="AU484" s="186" t="s">
        <v>79</v>
      </c>
      <c r="AV484" s="13" t="s">
        <v>79</v>
      </c>
      <c r="AW484" s="13" t="s">
        <v>31</v>
      </c>
      <c r="AX484" s="13" t="s">
        <v>69</v>
      </c>
      <c r="AY484" s="186" t="s">
        <v>117</v>
      </c>
    </row>
    <row r="485" s="14" customFormat="1">
      <c r="A485" s="14"/>
      <c r="B485" s="193"/>
      <c r="C485" s="14"/>
      <c r="D485" s="185" t="s">
        <v>128</v>
      </c>
      <c r="E485" s="194" t="s">
        <v>3</v>
      </c>
      <c r="F485" s="195" t="s">
        <v>130</v>
      </c>
      <c r="G485" s="14"/>
      <c r="H485" s="196">
        <v>2</v>
      </c>
      <c r="I485" s="197"/>
      <c r="J485" s="14"/>
      <c r="K485" s="14"/>
      <c r="L485" s="193"/>
      <c r="M485" s="198"/>
      <c r="N485" s="199"/>
      <c r="O485" s="199"/>
      <c r="P485" s="199"/>
      <c r="Q485" s="199"/>
      <c r="R485" s="199"/>
      <c r="S485" s="199"/>
      <c r="T485" s="200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194" t="s">
        <v>128</v>
      </c>
      <c r="AU485" s="194" t="s">
        <v>79</v>
      </c>
      <c r="AV485" s="14" t="s">
        <v>124</v>
      </c>
      <c r="AW485" s="14" t="s">
        <v>31</v>
      </c>
      <c r="AX485" s="14" t="s">
        <v>77</v>
      </c>
      <c r="AY485" s="194" t="s">
        <v>117</v>
      </c>
    </row>
    <row r="486" s="2" customFormat="1" ht="16.5" customHeight="1">
      <c r="A486" s="39"/>
      <c r="B486" s="165"/>
      <c r="C486" s="217" t="s">
        <v>433</v>
      </c>
      <c r="D486" s="217" t="s">
        <v>342</v>
      </c>
      <c r="E486" s="218" t="s">
        <v>434</v>
      </c>
      <c r="F486" s="219" t="s">
        <v>435</v>
      </c>
      <c r="G486" s="220" t="s">
        <v>418</v>
      </c>
      <c r="H486" s="221">
        <v>4</v>
      </c>
      <c r="I486" s="222"/>
      <c r="J486" s="223">
        <f>ROUND(I486*H486,2)</f>
        <v>0</v>
      </c>
      <c r="K486" s="219" t="s">
        <v>123</v>
      </c>
      <c r="L486" s="224"/>
      <c r="M486" s="225" t="s">
        <v>3</v>
      </c>
      <c r="N486" s="226" t="s">
        <v>40</v>
      </c>
      <c r="O486" s="73"/>
      <c r="P486" s="175">
        <f>O486*H486</f>
        <v>0</v>
      </c>
      <c r="Q486" s="175">
        <v>0.041000000000000002</v>
      </c>
      <c r="R486" s="175">
        <f>Q486*H486</f>
        <v>0.16400000000000001</v>
      </c>
      <c r="S486" s="175">
        <v>0</v>
      </c>
      <c r="T486" s="176">
        <f>S486*H486</f>
        <v>0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177" t="s">
        <v>174</v>
      </c>
      <c r="AT486" s="177" t="s">
        <v>342</v>
      </c>
      <c r="AU486" s="177" t="s">
        <v>79</v>
      </c>
      <c r="AY486" s="20" t="s">
        <v>117</v>
      </c>
      <c r="BE486" s="178">
        <f>IF(N486="základní",J486,0)</f>
        <v>0</v>
      </c>
      <c r="BF486" s="178">
        <f>IF(N486="snížená",J486,0)</f>
        <v>0</v>
      </c>
      <c r="BG486" s="178">
        <f>IF(N486="zákl. přenesená",J486,0)</f>
        <v>0</v>
      </c>
      <c r="BH486" s="178">
        <f>IF(N486="sníž. přenesená",J486,0)</f>
        <v>0</v>
      </c>
      <c r="BI486" s="178">
        <f>IF(N486="nulová",J486,0)</f>
        <v>0</v>
      </c>
      <c r="BJ486" s="20" t="s">
        <v>77</v>
      </c>
      <c r="BK486" s="178">
        <f>ROUND(I486*H486,2)</f>
        <v>0</v>
      </c>
      <c r="BL486" s="20" t="s">
        <v>124</v>
      </c>
      <c r="BM486" s="177" t="s">
        <v>436</v>
      </c>
    </row>
    <row r="487" s="13" customFormat="1">
      <c r="A487" s="13"/>
      <c r="B487" s="184"/>
      <c r="C487" s="13"/>
      <c r="D487" s="185" t="s">
        <v>128</v>
      </c>
      <c r="E487" s="186" t="s">
        <v>3</v>
      </c>
      <c r="F487" s="187" t="s">
        <v>423</v>
      </c>
      <c r="G487" s="13"/>
      <c r="H487" s="188">
        <v>4</v>
      </c>
      <c r="I487" s="189"/>
      <c r="J487" s="13"/>
      <c r="K487" s="13"/>
      <c r="L487" s="184"/>
      <c r="M487" s="190"/>
      <c r="N487" s="191"/>
      <c r="O487" s="191"/>
      <c r="P487" s="191"/>
      <c r="Q487" s="191"/>
      <c r="R487" s="191"/>
      <c r="S487" s="191"/>
      <c r="T487" s="192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186" t="s">
        <v>128</v>
      </c>
      <c r="AU487" s="186" t="s">
        <v>79</v>
      </c>
      <c r="AV487" s="13" t="s">
        <v>79</v>
      </c>
      <c r="AW487" s="13" t="s">
        <v>31</v>
      </c>
      <c r="AX487" s="13" t="s">
        <v>69</v>
      </c>
      <c r="AY487" s="186" t="s">
        <v>117</v>
      </c>
    </row>
    <row r="488" s="14" customFormat="1">
      <c r="A488" s="14"/>
      <c r="B488" s="193"/>
      <c r="C488" s="14"/>
      <c r="D488" s="185" t="s">
        <v>128</v>
      </c>
      <c r="E488" s="194" t="s">
        <v>3</v>
      </c>
      <c r="F488" s="195" t="s">
        <v>130</v>
      </c>
      <c r="G488" s="14"/>
      <c r="H488" s="196">
        <v>4</v>
      </c>
      <c r="I488" s="197"/>
      <c r="J488" s="14"/>
      <c r="K488" s="14"/>
      <c r="L488" s="193"/>
      <c r="M488" s="198"/>
      <c r="N488" s="199"/>
      <c r="O488" s="199"/>
      <c r="P488" s="199"/>
      <c r="Q488" s="199"/>
      <c r="R488" s="199"/>
      <c r="S488" s="199"/>
      <c r="T488" s="200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194" t="s">
        <v>128</v>
      </c>
      <c r="AU488" s="194" t="s">
        <v>79</v>
      </c>
      <c r="AV488" s="14" t="s">
        <v>124</v>
      </c>
      <c r="AW488" s="14" t="s">
        <v>31</v>
      </c>
      <c r="AX488" s="14" t="s">
        <v>77</v>
      </c>
      <c r="AY488" s="194" t="s">
        <v>117</v>
      </c>
    </row>
    <row r="489" s="2" customFormat="1" ht="16.5" customHeight="1">
      <c r="A489" s="39"/>
      <c r="B489" s="165"/>
      <c r="C489" s="217" t="s">
        <v>437</v>
      </c>
      <c r="D489" s="217" t="s">
        <v>342</v>
      </c>
      <c r="E489" s="218" t="s">
        <v>438</v>
      </c>
      <c r="F489" s="219" t="s">
        <v>439</v>
      </c>
      <c r="G489" s="220" t="s">
        <v>418</v>
      </c>
      <c r="H489" s="221">
        <v>5</v>
      </c>
      <c r="I489" s="222"/>
      <c r="J489" s="223">
        <f>ROUND(I489*H489,2)</f>
        <v>0</v>
      </c>
      <c r="K489" s="219" t="s">
        <v>123</v>
      </c>
      <c r="L489" s="224"/>
      <c r="M489" s="225" t="s">
        <v>3</v>
      </c>
      <c r="N489" s="226" t="s">
        <v>40</v>
      </c>
      <c r="O489" s="73"/>
      <c r="P489" s="175">
        <f>O489*H489</f>
        <v>0</v>
      </c>
      <c r="Q489" s="175">
        <v>0.052999999999999998</v>
      </c>
      <c r="R489" s="175">
        <f>Q489*H489</f>
        <v>0.26500000000000001</v>
      </c>
      <c r="S489" s="175">
        <v>0</v>
      </c>
      <c r="T489" s="176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177" t="s">
        <v>174</v>
      </c>
      <c r="AT489" s="177" t="s">
        <v>342</v>
      </c>
      <c r="AU489" s="177" t="s">
        <v>79</v>
      </c>
      <c r="AY489" s="20" t="s">
        <v>117</v>
      </c>
      <c r="BE489" s="178">
        <f>IF(N489="základní",J489,0)</f>
        <v>0</v>
      </c>
      <c r="BF489" s="178">
        <f>IF(N489="snížená",J489,0)</f>
        <v>0</v>
      </c>
      <c r="BG489" s="178">
        <f>IF(N489="zákl. přenesená",J489,0)</f>
        <v>0</v>
      </c>
      <c r="BH489" s="178">
        <f>IF(N489="sníž. přenesená",J489,0)</f>
        <v>0</v>
      </c>
      <c r="BI489" s="178">
        <f>IF(N489="nulová",J489,0)</f>
        <v>0</v>
      </c>
      <c r="BJ489" s="20" t="s">
        <v>77</v>
      </c>
      <c r="BK489" s="178">
        <f>ROUND(I489*H489,2)</f>
        <v>0</v>
      </c>
      <c r="BL489" s="20" t="s">
        <v>124</v>
      </c>
      <c r="BM489" s="177" t="s">
        <v>440</v>
      </c>
    </row>
    <row r="490" s="13" customFormat="1">
      <c r="A490" s="13"/>
      <c r="B490" s="184"/>
      <c r="C490" s="13"/>
      <c r="D490" s="185" t="s">
        <v>128</v>
      </c>
      <c r="E490" s="186" t="s">
        <v>3</v>
      </c>
      <c r="F490" s="187" t="s">
        <v>424</v>
      </c>
      <c r="G490" s="13"/>
      <c r="H490" s="188">
        <v>5</v>
      </c>
      <c r="I490" s="189"/>
      <c r="J490" s="13"/>
      <c r="K490" s="13"/>
      <c r="L490" s="184"/>
      <c r="M490" s="190"/>
      <c r="N490" s="191"/>
      <c r="O490" s="191"/>
      <c r="P490" s="191"/>
      <c r="Q490" s="191"/>
      <c r="R490" s="191"/>
      <c r="S490" s="191"/>
      <c r="T490" s="192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186" t="s">
        <v>128</v>
      </c>
      <c r="AU490" s="186" t="s">
        <v>79</v>
      </c>
      <c r="AV490" s="13" t="s">
        <v>79</v>
      </c>
      <c r="AW490" s="13" t="s">
        <v>31</v>
      </c>
      <c r="AX490" s="13" t="s">
        <v>69</v>
      </c>
      <c r="AY490" s="186" t="s">
        <v>117</v>
      </c>
    </row>
    <row r="491" s="14" customFormat="1">
      <c r="A491" s="14"/>
      <c r="B491" s="193"/>
      <c r="C491" s="14"/>
      <c r="D491" s="185" t="s">
        <v>128</v>
      </c>
      <c r="E491" s="194" t="s">
        <v>3</v>
      </c>
      <c r="F491" s="195" t="s">
        <v>130</v>
      </c>
      <c r="G491" s="14"/>
      <c r="H491" s="196">
        <v>5</v>
      </c>
      <c r="I491" s="197"/>
      <c r="J491" s="14"/>
      <c r="K491" s="14"/>
      <c r="L491" s="193"/>
      <c r="M491" s="198"/>
      <c r="N491" s="199"/>
      <c r="O491" s="199"/>
      <c r="P491" s="199"/>
      <c r="Q491" s="199"/>
      <c r="R491" s="199"/>
      <c r="S491" s="199"/>
      <c r="T491" s="200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194" t="s">
        <v>128</v>
      </c>
      <c r="AU491" s="194" t="s">
        <v>79</v>
      </c>
      <c r="AV491" s="14" t="s">
        <v>124</v>
      </c>
      <c r="AW491" s="14" t="s">
        <v>31</v>
      </c>
      <c r="AX491" s="14" t="s">
        <v>77</v>
      </c>
      <c r="AY491" s="194" t="s">
        <v>117</v>
      </c>
    </row>
    <row r="492" s="2" customFormat="1" ht="21.75" customHeight="1">
      <c r="A492" s="39"/>
      <c r="B492" s="165"/>
      <c r="C492" s="166" t="s">
        <v>441</v>
      </c>
      <c r="D492" s="166" t="s">
        <v>119</v>
      </c>
      <c r="E492" s="167" t="s">
        <v>442</v>
      </c>
      <c r="F492" s="168" t="s">
        <v>443</v>
      </c>
      <c r="G492" s="169" t="s">
        <v>418</v>
      </c>
      <c r="H492" s="170">
        <v>2</v>
      </c>
      <c r="I492" s="171"/>
      <c r="J492" s="172">
        <f>ROUND(I492*H492,2)</f>
        <v>0</v>
      </c>
      <c r="K492" s="168" t="s">
        <v>123</v>
      </c>
      <c r="L492" s="40"/>
      <c r="M492" s="173" t="s">
        <v>3</v>
      </c>
      <c r="N492" s="174" t="s">
        <v>40</v>
      </c>
      <c r="O492" s="73"/>
      <c r="P492" s="175">
        <f>O492*H492</f>
        <v>0</v>
      </c>
      <c r="Q492" s="175">
        <v>0.087417999999999996</v>
      </c>
      <c r="R492" s="175">
        <f>Q492*H492</f>
        <v>0.17483599999999999</v>
      </c>
      <c r="S492" s="175">
        <v>0</v>
      </c>
      <c r="T492" s="176">
        <f>S492*H492</f>
        <v>0</v>
      </c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R492" s="177" t="s">
        <v>124</v>
      </c>
      <c r="AT492" s="177" t="s">
        <v>119</v>
      </c>
      <c r="AU492" s="177" t="s">
        <v>79</v>
      </c>
      <c r="AY492" s="20" t="s">
        <v>117</v>
      </c>
      <c r="BE492" s="178">
        <f>IF(N492="základní",J492,0)</f>
        <v>0</v>
      </c>
      <c r="BF492" s="178">
        <f>IF(N492="snížená",J492,0)</f>
        <v>0</v>
      </c>
      <c r="BG492" s="178">
        <f>IF(N492="zákl. přenesená",J492,0)</f>
        <v>0</v>
      </c>
      <c r="BH492" s="178">
        <f>IF(N492="sníž. přenesená",J492,0)</f>
        <v>0</v>
      </c>
      <c r="BI492" s="178">
        <f>IF(N492="nulová",J492,0)</f>
        <v>0</v>
      </c>
      <c r="BJ492" s="20" t="s">
        <v>77</v>
      </c>
      <c r="BK492" s="178">
        <f>ROUND(I492*H492,2)</f>
        <v>0</v>
      </c>
      <c r="BL492" s="20" t="s">
        <v>124</v>
      </c>
      <c r="BM492" s="177" t="s">
        <v>444</v>
      </c>
    </row>
    <row r="493" s="2" customFormat="1">
      <c r="A493" s="39"/>
      <c r="B493" s="40"/>
      <c r="C493" s="39"/>
      <c r="D493" s="179" t="s">
        <v>126</v>
      </c>
      <c r="E493" s="39"/>
      <c r="F493" s="180" t="s">
        <v>445</v>
      </c>
      <c r="G493" s="39"/>
      <c r="H493" s="39"/>
      <c r="I493" s="181"/>
      <c r="J493" s="39"/>
      <c r="K493" s="39"/>
      <c r="L493" s="40"/>
      <c r="M493" s="182"/>
      <c r="N493" s="183"/>
      <c r="O493" s="73"/>
      <c r="P493" s="73"/>
      <c r="Q493" s="73"/>
      <c r="R493" s="73"/>
      <c r="S493" s="73"/>
      <c r="T493" s="74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T493" s="20" t="s">
        <v>126</v>
      </c>
      <c r="AU493" s="20" t="s">
        <v>79</v>
      </c>
    </row>
    <row r="494" s="13" customFormat="1">
      <c r="A494" s="13"/>
      <c r="B494" s="184"/>
      <c r="C494" s="13"/>
      <c r="D494" s="185" t="s">
        <v>128</v>
      </c>
      <c r="E494" s="186" t="s">
        <v>3</v>
      </c>
      <c r="F494" s="187" t="s">
        <v>446</v>
      </c>
      <c r="G494" s="13"/>
      <c r="H494" s="188">
        <v>2</v>
      </c>
      <c r="I494" s="189"/>
      <c r="J494" s="13"/>
      <c r="K494" s="13"/>
      <c r="L494" s="184"/>
      <c r="M494" s="190"/>
      <c r="N494" s="191"/>
      <c r="O494" s="191"/>
      <c r="P494" s="191"/>
      <c r="Q494" s="191"/>
      <c r="R494" s="191"/>
      <c r="S494" s="191"/>
      <c r="T494" s="192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186" t="s">
        <v>128</v>
      </c>
      <c r="AU494" s="186" t="s">
        <v>79</v>
      </c>
      <c r="AV494" s="13" t="s">
        <v>79</v>
      </c>
      <c r="AW494" s="13" t="s">
        <v>31</v>
      </c>
      <c r="AX494" s="13" t="s">
        <v>69</v>
      </c>
      <c r="AY494" s="186" t="s">
        <v>117</v>
      </c>
    </row>
    <row r="495" s="14" customFormat="1">
      <c r="A495" s="14"/>
      <c r="B495" s="193"/>
      <c r="C495" s="14"/>
      <c r="D495" s="185" t="s">
        <v>128</v>
      </c>
      <c r="E495" s="194" t="s">
        <v>3</v>
      </c>
      <c r="F495" s="195" t="s">
        <v>130</v>
      </c>
      <c r="G495" s="14"/>
      <c r="H495" s="196">
        <v>2</v>
      </c>
      <c r="I495" s="197"/>
      <c r="J495" s="14"/>
      <c r="K495" s="14"/>
      <c r="L495" s="193"/>
      <c r="M495" s="198"/>
      <c r="N495" s="199"/>
      <c r="O495" s="199"/>
      <c r="P495" s="199"/>
      <c r="Q495" s="199"/>
      <c r="R495" s="199"/>
      <c r="S495" s="199"/>
      <c r="T495" s="200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194" t="s">
        <v>128</v>
      </c>
      <c r="AU495" s="194" t="s">
        <v>79</v>
      </c>
      <c r="AV495" s="14" t="s">
        <v>124</v>
      </c>
      <c r="AW495" s="14" t="s">
        <v>31</v>
      </c>
      <c r="AX495" s="14" t="s">
        <v>77</v>
      </c>
      <c r="AY495" s="194" t="s">
        <v>117</v>
      </c>
    </row>
    <row r="496" s="2" customFormat="1" ht="16.5" customHeight="1">
      <c r="A496" s="39"/>
      <c r="B496" s="165"/>
      <c r="C496" s="217" t="s">
        <v>447</v>
      </c>
      <c r="D496" s="217" t="s">
        <v>342</v>
      </c>
      <c r="E496" s="218" t="s">
        <v>448</v>
      </c>
      <c r="F496" s="219" t="s">
        <v>449</v>
      </c>
      <c r="G496" s="220" t="s">
        <v>418</v>
      </c>
      <c r="H496" s="221">
        <v>2</v>
      </c>
      <c r="I496" s="222"/>
      <c r="J496" s="223">
        <f>ROUND(I496*H496,2)</f>
        <v>0</v>
      </c>
      <c r="K496" s="219" t="s">
        <v>123</v>
      </c>
      <c r="L496" s="224"/>
      <c r="M496" s="225" t="s">
        <v>3</v>
      </c>
      <c r="N496" s="226" t="s">
        <v>40</v>
      </c>
      <c r="O496" s="73"/>
      <c r="P496" s="175">
        <f>O496*H496</f>
        <v>0</v>
      </c>
      <c r="Q496" s="175">
        <v>0.081000000000000003</v>
      </c>
      <c r="R496" s="175">
        <f>Q496*H496</f>
        <v>0.16200000000000001</v>
      </c>
      <c r="S496" s="175">
        <v>0</v>
      </c>
      <c r="T496" s="176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177" t="s">
        <v>174</v>
      </c>
      <c r="AT496" s="177" t="s">
        <v>342</v>
      </c>
      <c r="AU496" s="177" t="s">
        <v>79</v>
      </c>
      <c r="AY496" s="20" t="s">
        <v>117</v>
      </c>
      <c r="BE496" s="178">
        <f>IF(N496="základní",J496,0)</f>
        <v>0</v>
      </c>
      <c r="BF496" s="178">
        <f>IF(N496="snížená",J496,0)</f>
        <v>0</v>
      </c>
      <c r="BG496" s="178">
        <f>IF(N496="zákl. přenesená",J496,0)</f>
        <v>0</v>
      </c>
      <c r="BH496" s="178">
        <f>IF(N496="sníž. přenesená",J496,0)</f>
        <v>0</v>
      </c>
      <c r="BI496" s="178">
        <f>IF(N496="nulová",J496,0)</f>
        <v>0</v>
      </c>
      <c r="BJ496" s="20" t="s">
        <v>77</v>
      </c>
      <c r="BK496" s="178">
        <f>ROUND(I496*H496,2)</f>
        <v>0</v>
      </c>
      <c r="BL496" s="20" t="s">
        <v>124</v>
      </c>
      <c r="BM496" s="177" t="s">
        <v>450</v>
      </c>
    </row>
    <row r="497" s="13" customFormat="1">
      <c r="A497" s="13"/>
      <c r="B497" s="184"/>
      <c r="C497" s="13"/>
      <c r="D497" s="185" t="s">
        <v>128</v>
      </c>
      <c r="E497" s="186" t="s">
        <v>3</v>
      </c>
      <c r="F497" s="187" t="s">
        <v>446</v>
      </c>
      <c r="G497" s="13"/>
      <c r="H497" s="188">
        <v>2</v>
      </c>
      <c r="I497" s="189"/>
      <c r="J497" s="13"/>
      <c r="K497" s="13"/>
      <c r="L497" s="184"/>
      <c r="M497" s="190"/>
      <c r="N497" s="191"/>
      <c r="O497" s="191"/>
      <c r="P497" s="191"/>
      <c r="Q497" s="191"/>
      <c r="R497" s="191"/>
      <c r="S497" s="191"/>
      <c r="T497" s="192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186" t="s">
        <v>128</v>
      </c>
      <c r="AU497" s="186" t="s">
        <v>79</v>
      </c>
      <c r="AV497" s="13" t="s">
        <v>79</v>
      </c>
      <c r="AW497" s="13" t="s">
        <v>31</v>
      </c>
      <c r="AX497" s="13" t="s">
        <v>69</v>
      </c>
      <c r="AY497" s="186" t="s">
        <v>117</v>
      </c>
    </row>
    <row r="498" s="14" customFormat="1">
      <c r="A498" s="14"/>
      <c r="B498" s="193"/>
      <c r="C498" s="14"/>
      <c r="D498" s="185" t="s">
        <v>128</v>
      </c>
      <c r="E498" s="194" t="s">
        <v>3</v>
      </c>
      <c r="F498" s="195" t="s">
        <v>130</v>
      </c>
      <c r="G498" s="14"/>
      <c r="H498" s="196">
        <v>2</v>
      </c>
      <c r="I498" s="197"/>
      <c r="J498" s="14"/>
      <c r="K498" s="14"/>
      <c r="L498" s="193"/>
      <c r="M498" s="198"/>
      <c r="N498" s="199"/>
      <c r="O498" s="199"/>
      <c r="P498" s="199"/>
      <c r="Q498" s="199"/>
      <c r="R498" s="199"/>
      <c r="S498" s="199"/>
      <c r="T498" s="200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194" t="s">
        <v>128</v>
      </c>
      <c r="AU498" s="194" t="s">
        <v>79</v>
      </c>
      <c r="AV498" s="14" t="s">
        <v>124</v>
      </c>
      <c r="AW498" s="14" t="s">
        <v>31</v>
      </c>
      <c r="AX498" s="14" t="s">
        <v>77</v>
      </c>
      <c r="AY498" s="194" t="s">
        <v>117</v>
      </c>
    </row>
    <row r="499" s="2" customFormat="1" ht="24.15" customHeight="1">
      <c r="A499" s="39"/>
      <c r="B499" s="165"/>
      <c r="C499" s="166" t="s">
        <v>451</v>
      </c>
      <c r="D499" s="166" t="s">
        <v>119</v>
      </c>
      <c r="E499" s="167" t="s">
        <v>452</v>
      </c>
      <c r="F499" s="168" t="s">
        <v>453</v>
      </c>
      <c r="G499" s="169" t="s">
        <v>198</v>
      </c>
      <c r="H499" s="170">
        <v>2.25</v>
      </c>
      <c r="I499" s="171"/>
      <c r="J499" s="172">
        <f>ROUND(I499*H499,2)</f>
        <v>0</v>
      </c>
      <c r="K499" s="168" t="s">
        <v>123</v>
      </c>
      <c r="L499" s="40"/>
      <c r="M499" s="173" t="s">
        <v>3</v>
      </c>
      <c r="N499" s="174" t="s">
        <v>40</v>
      </c>
      <c r="O499" s="73"/>
      <c r="P499" s="175">
        <f>O499*H499</f>
        <v>0</v>
      </c>
      <c r="Q499" s="175">
        <v>0</v>
      </c>
      <c r="R499" s="175">
        <f>Q499*H499</f>
        <v>0</v>
      </c>
      <c r="S499" s="175">
        <v>0</v>
      </c>
      <c r="T499" s="176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177" t="s">
        <v>124</v>
      </c>
      <c r="AT499" s="177" t="s">
        <v>119</v>
      </c>
      <c r="AU499" s="177" t="s">
        <v>79</v>
      </c>
      <c r="AY499" s="20" t="s">
        <v>117</v>
      </c>
      <c r="BE499" s="178">
        <f>IF(N499="základní",J499,0)</f>
        <v>0</v>
      </c>
      <c r="BF499" s="178">
        <f>IF(N499="snížená",J499,0)</f>
        <v>0</v>
      </c>
      <c r="BG499" s="178">
        <f>IF(N499="zákl. přenesená",J499,0)</f>
        <v>0</v>
      </c>
      <c r="BH499" s="178">
        <f>IF(N499="sníž. přenesená",J499,0)</f>
        <v>0</v>
      </c>
      <c r="BI499" s="178">
        <f>IF(N499="nulová",J499,0)</f>
        <v>0</v>
      </c>
      <c r="BJ499" s="20" t="s">
        <v>77</v>
      </c>
      <c r="BK499" s="178">
        <f>ROUND(I499*H499,2)</f>
        <v>0</v>
      </c>
      <c r="BL499" s="20" t="s">
        <v>124</v>
      </c>
      <c r="BM499" s="177" t="s">
        <v>454</v>
      </c>
    </row>
    <row r="500" s="2" customFormat="1">
      <c r="A500" s="39"/>
      <c r="B500" s="40"/>
      <c r="C500" s="39"/>
      <c r="D500" s="179" t="s">
        <v>126</v>
      </c>
      <c r="E500" s="39"/>
      <c r="F500" s="180" t="s">
        <v>455</v>
      </c>
      <c r="G500" s="39"/>
      <c r="H500" s="39"/>
      <c r="I500" s="181"/>
      <c r="J500" s="39"/>
      <c r="K500" s="39"/>
      <c r="L500" s="40"/>
      <c r="M500" s="182"/>
      <c r="N500" s="183"/>
      <c r="O500" s="73"/>
      <c r="P500" s="73"/>
      <c r="Q500" s="73"/>
      <c r="R500" s="73"/>
      <c r="S500" s="73"/>
      <c r="T500" s="74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20" t="s">
        <v>126</v>
      </c>
      <c r="AU500" s="20" t="s">
        <v>79</v>
      </c>
    </row>
    <row r="501" s="13" customFormat="1">
      <c r="A501" s="13"/>
      <c r="B501" s="184"/>
      <c r="C501" s="13"/>
      <c r="D501" s="185" t="s">
        <v>128</v>
      </c>
      <c r="E501" s="186" t="s">
        <v>3</v>
      </c>
      <c r="F501" s="187" t="s">
        <v>456</v>
      </c>
      <c r="G501" s="13"/>
      <c r="H501" s="188">
        <v>2.25</v>
      </c>
      <c r="I501" s="189"/>
      <c r="J501" s="13"/>
      <c r="K501" s="13"/>
      <c r="L501" s="184"/>
      <c r="M501" s="190"/>
      <c r="N501" s="191"/>
      <c r="O501" s="191"/>
      <c r="P501" s="191"/>
      <c r="Q501" s="191"/>
      <c r="R501" s="191"/>
      <c r="S501" s="191"/>
      <c r="T501" s="192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186" t="s">
        <v>128</v>
      </c>
      <c r="AU501" s="186" t="s">
        <v>79</v>
      </c>
      <c r="AV501" s="13" t="s">
        <v>79</v>
      </c>
      <c r="AW501" s="13" t="s">
        <v>31</v>
      </c>
      <c r="AX501" s="13" t="s">
        <v>69</v>
      </c>
      <c r="AY501" s="186" t="s">
        <v>117</v>
      </c>
    </row>
    <row r="502" s="14" customFormat="1">
      <c r="A502" s="14"/>
      <c r="B502" s="193"/>
      <c r="C502" s="14"/>
      <c r="D502" s="185" t="s">
        <v>128</v>
      </c>
      <c r="E502" s="194" t="s">
        <v>3</v>
      </c>
      <c r="F502" s="195" t="s">
        <v>130</v>
      </c>
      <c r="G502" s="14"/>
      <c r="H502" s="196">
        <v>2.25</v>
      </c>
      <c r="I502" s="197"/>
      <c r="J502" s="14"/>
      <c r="K502" s="14"/>
      <c r="L502" s="193"/>
      <c r="M502" s="198"/>
      <c r="N502" s="199"/>
      <c r="O502" s="199"/>
      <c r="P502" s="199"/>
      <c r="Q502" s="199"/>
      <c r="R502" s="199"/>
      <c r="S502" s="199"/>
      <c r="T502" s="200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194" t="s">
        <v>128</v>
      </c>
      <c r="AU502" s="194" t="s">
        <v>79</v>
      </c>
      <c r="AV502" s="14" t="s">
        <v>124</v>
      </c>
      <c r="AW502" s="14" t="s">
        <v>31</v>
      </c>
      <c r="AX502" s="14" t="s">
        <v>77</v>
      </c>
      <c r="AY502" s="194" t="s">
        <v>117</v>
      </c>
    </row>
    <row r="503" s="2" customFormat="1" ht="24.15" customHeight="1">
      <c r="A503" s="39"/>
      <c r="B503" s="165"/>
      <c r="C503" s="166" t="s">
        <v>457</v>
      </c>
      <c r="D503" s="166" t="s">
        <v>119</v>
      </c>
      <c r="E503" s="167" t="s">
        <v>458</v>
      </c>
      <c r="F503" s="168" t="s">
        <v>459</v>
      </c>
      <c r="G503" s="169" t="s">
        <v>198</v>
      </c>
      <c r="H503" s="170">
        <v>44.473999999999997</v>
      </c>
      <c r="I503" s="171"/>
      <c r="J503" s="172">
        <f>ROUND(I503*H503,2)</f>
        <v>0</v>
      </c>
      <c r="K503" s="168" t="s">
        <v>123</v>
      </c>
      <c r="L503" s="40"/>
      <c r="M503" s="173" t="s">
        <v>3</v>
      </c>
      <c r="N503" s="174" t="s">
        <v>40</v>
      </c>
      <c r="O503" s="73"/>
      <c r="P503" s="175">
        <f>O503*H503</f>
        <v>0</v>
      </c>
      <c r="Q503" s="175">
        <v>0</v>
      </c>
      <c r="R503" s="175">
        <f>Q503*H503</f>
        <v>0</v>
      </c>
      <c r="S503" s="175">
        <v>0</v>
      </c>
      <c r="T503" s="176">
        <f>S503*H503</f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177" t="s">
        <v>124</v>
      </c>
      <c r="AT503" s="177" t="s">
        <v>119</v>
      </c>
      <c r="AU503" s="177" t="s">
        <v>79</v>
      </c>
      <c r="AY503" s="20" t="s">
        <v>117</v>
      </c>
      <c r="BE503" s="178">
        <f>IF(N503="základní",J503,0)</f>
        <v>0</v>
      </c>
      <c r="BF503" s="178">
        <f>IF(N503="snížená",J503,0)</f>
        <v>0</v>
      </c>
      <c r="BG503" s="178">
        <f>IF(N503="zákl. přenesená",J503,0)</f>
        <v>0</v>
      </c>
      <c r="BH503" s="178">
        <f>IF(N503="sníž. přenesená",J503,0)</f>
        <v>0</v>
      </c>
      <c r="BI503" s="178">
        <f>IF(N503="nulová",J503,0)</f>
        <v>0</v>
      </c>
      <c r="BJ503" s="20" t="s">
        <v>77</v>
      </c>
      <c r="BK503" s="178">
        <f>ROUND(I503*H503,2)</f>
        <v>0</v>
      </c>
      <c r="BL503" s="20" t="s">
        <v>124</v>
      </c>
      <c r="BM503" s="177" t="s">
        <v>460</v>
      </c>
    </row>
    <row r="504" s="2" customFormat="1">
      <c r="A504" s="39"/>
      <c r="B504" s="40"/>
      <c r="C504" s="39"/>
      <c r="D504" s="179" t="s">
        <v>126</v>
      </c>
      <c r="E504" s="39"/>
      <c r="F504" s="180" t="s">
        <v>461</v>
      </c>
      <c r="G504" s="39"/>
      <c r="H504" s="39"/>
      <c r="I504" s="181"/>
      <c r="J504" s="39"/>
      <c r="K504" s="39"/>
      <c r="L504" s="40"/>
      <c r="M504" s="182"/>
      <c r="N504" s="183"/>
      <c r="O504" s="73"/>
      <c r="P504" s="73"/>
      <c r="Q504" s="73"/>
      <c r="R504" s="73"/>
      <c r="S504" s="73"/>
      <c r="T504" s="74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T504" s="20" t="s">
        <v>126</v>
      </c>
      <c r="AU504" s="20" t="s">
        <v>79</v>
      </c>
    </row>
    <row r="505" s="13" customFormat="1">
      <c r="A505" s="13"/>
      <c r="B505" s="184"/>
      <c r="C505" s="13"/>
      <c r="D505" s="185" t="s">
        <v>128</v>
      </c>
      <c r="E505" s="186" t="s">
        <v>3</v>
      </c>
      <c r="F505" s="187" t="s">
        <v>462</v>
      </c>
      <c r="G505" s="13"/>
      <c r="H505" s="188">
        <v>15.962</v>
      </c>
      <c r="I505" s="189"/>
      <c r="J505" s="13"/>
      <c r="K505" s="13"/>
      <c r="L505" s="184"/>
      <c r="M505" s="190"/>
      <c r="N505" s="191"/>
      <c r="O505" s="191"/>
      <c r="P505" s="191"/>
      <c r="Q505" s="191"/>
      <c r="R505" s="191"/>
      <c r="S505" s="191"/>
      <c r="T505" s="192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186" t="s">
        <v>128</v>
      </c>
      <c r="AU505" s="186" t="s">
        <v>79</v>
      </c>
      <c r="AV505" s="13" t="s">
        <v>79</v>
      </c>
      <c r="AW505" s="13" t="s">
        <v>31</v>
      </c>
      <c r="AX505" s="13" t="s">
        <v>69</v>
      </c>
      <c r="AY505" s="186" t="s">
        <v>117</v>
      </c>
    </row>
    <row r="506" s="13" customFormat="1">
      <c r="A506" s="13"/>
      <c r="B506" s="184"/>
      <c r="C506" s="13"/>
      <c r="D506" s="185" t="s">
        <v>128</v>
      </c>
      <c r="E506" s="186" t="s">
        <v>3</v>
      </c>
      <c r="F506" s="187" t="s">
        <v>463</v>
      </c>
      <c r="G506" s="13"/>
      <c r="H506" s="188">
        <v>12.545999999999999</v>
      </c>
      <c r="I506" s="189"/>
      <c r="J506" s="13"/>
      <c r="K506" s="13"/>
      <c r="L506" s="184"/>
      <c r="M506" s="190"/>
      <c r="N506" s="191"/>
      <c r="O506" s="191"/>
      <c r="P506" s="191"/>
      <c r="Q506" s="191"/>
      <c r="R506" s="191"/>
      <c r="S506" s="191"/>
      <c r="T506" s="192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186" t="s">
        <v>128</v>
      </c>
      <c r="AU506" s="186" t="s">
        <v>79</v>
      </c>
      <c r="AV506" s="13" t="s">
        <v>79</v>
      </c>
      <c r="AW506" s="13" t="s">
        <v>31</v>
      </c>
      <c r="AX506" s="13" t="s">
        <v>69</v>
      </c>
      <c r="AY506" s="186" t="s">
        <v>117</v>
      </c>
    </row>
    <row r="507" s="13" customFormat="1">
      <c r="A507" s="13"/>
      <c r="B507" s="184"/>
      <c r="C507" s="13"/>
      <c r="D507" s="185" t="s">
        <v>128</v>
      </c>
      <c r="E507" s="186" t="s">
        <v>3</v>
      </c>
      <c r="F507" s="187" t="s">
        <v>464</v>
      </c>
      <c r="G507" s="13"/>
      <c r="H507" s="188">
        <v>7.758</v>
      </c>
      <c r="I507" s="189"/>
      <c r="J507" s="13"/>
      <c r="K507" s="13"/>
      <c r="L507" s="184"/>
      <c r="M507" s="190"/>
      <c r="N507" s="191"/>
      <c r="O507" s="191"/>
      <c r="P507" s="191"/>
      <c r="Q507" s="191"/>
      <c r="R507" s="191"/>
      <c r="S507" s="191"/>
      <c r="T507" s="192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186" t="s">
        <v>128</v>
      </c>
      <c r="AU507" s="186" t="s">
        <v>79</v>
      </c>
      <c r="AV507" s="13" t="s">
        <v>79</v>
      </c>
      <c r="AW507" s="13" t="s">
        <v>31</v>
      </c>
      <c r="AX507" s="13" t="s">
        <v>69</v>
      </c>
      <c r="AY507" s="186" t="s">
        <v>117</v>
      </c>
    </row>
    <row r="508" s="13" customFormat="1">
      <c r="A508" s="13"/>
      <c r="B508" s="184"/>
      <c r="C508" s="13"/>
      <c r="D508" s="185" t="s">
        <v>128</v>
      </c>
      <c r="E508" s="186" t="s">
        <v>3</v>
      </c>
      <c r="F508" s="187" t="s">
        <v>465</v>
      </c>
      <c r="G508" s="13"/>
      <c r="H508" s="188">
        <v>8.2080000000000002</v>
      </c>
      <c r="I508" s="189"/>
      <c r="J508" s="13"/>
      <c r="K508" s="13"/>
      <c r="L508" s="184"/>
      <c r="M508" s="190"/>
      <c r="N508" s="191"/>
      <c r="O508" s="191"/>
      <c r="P508" s="191"/>
      <c r="Q508" s="191"/>
      <c r="R508" s="191"/>
      <c r="S508" s="191"/>
      <c r="T508" s="192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186" t="s">
        <v>128</v>
      </c>
      <c r="AU508" s="186" t="s">
        <v>79</v>
      </c>
      <c r="AV508" s="13" t="s">
        <v>79</v>
      </c>
      <c r="AW508" s="13" t="s">
        <v>31</v>
      </c>
      <c r="AX508" s="13" t="s">
        <v>69</v>
      </c>
      <c r="AY508" s="186" t="s">
        <v>117</v>
      </c>
    </row>
    <row r="509" s="14" customFormat="1">
      <c r="A509" s="14"/>
      <c r="B509" s="193"/>
      <c r="C509" s="14"/>
      <c r="D509" s="185" t="s">
        <v>128</v>
      </c>
      <c r="E509" s="194" t="s">
        <v>3</v>
      </c>
      <c r="F509" s="195" t="s">
        <v>130</v>
      </c>
      <c r="G509" s="14"/>
      <c r="H509" s="196">
        <v>44.473999999999997</v>
      </c>
      <c r="I509" s="197"/>
      <c r="J509" s="14"/>
      <c r="K509" s="14"/>
      <c r="L509" s="193"/>
      <c r="M509" s="198"/>
      <c r="N509" s="199"/>
      <c r="O509" s="199"/>
      <c r="P509" s="199"/>
      <c r="Q509" s="199"/>
      <c r="R509" s="199"/>
      <c r="S509" s="199"/>
      <c r="T509" s="200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194" t="s">
        <v>128</v>
      </c>
      <c r="AU509" s="194" t="s">
        <v>79</v>
      </c>
      <c r="AV509" s="14" t="s">
        <v>124</v>
      </c>
      <c r="AW509" s="14" t="s">
        <v>31</v>
      </c>
      <c r="AX509" s="14" t="s">
        <v>77</v>
      </c>
      <c r="AY509" s="194" t="s">
        <v>117</v>
      </c>
    </row>
    <row r="510" s="2" customFormat="1" ht="24.15" customHeight="1">
      <c r="A510" s="39"/>
      <c r="B510" s="165"/>
      <c r="C510" s="166" t="s">
        <v>466</v>
      </c>
      <c r="D510" s="166" t="s">
        <v>119</v>
      </c>
      <c r="E510" s="167" t="s">
        <v>467</v>
      </c>
      <c r="F510" s="168" t="s">
        <v>468</v>
      </c>
      <c r="G510" s="169" t="s">
        <v>122</v>
      </c>
      <c r="H510" s="170">
        <v>6.5999999999999996</v>
      </c>
      <c r="I510" s="171"/>
      <c r="J510" s="172">
        <f>ROUND(I510*H510,2)</f>
        <v>0</v>
      </c>
      <c r="K510" s="168" t="s">
        <v>123</v>
      </c>
      <c r="L510" s="40"/>
      <c r="M510" s="173" t="s">
        <v>3</v>
      </c>
      <c r="N510" s="174" t="s">
        <v>40</v>
      </c>
      <c r="O510" s="73"/>
      <c r="P510" s="175">
        <f>O510*H510</f>
        <v>0</v>
      </c>
      <c r="Q510" s="175">
        <v>0.0063171399999999997</v>
      </c>
      <c r="R510" s="175">
        <f>Q510*H510</f>
        <v>0.041693123999999998</v>
      </c>
      <c r="S510" s="175">
        <v>0</v>
      </c>
      <c r="T510" s="176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177" t="s">
        <v>124</v>
      </c>
      <c r="AT510" s="177" t="s">
        <v>119</v>
      </c>
      <c r="AU510" s="177" t="s">
        <v>79</v>
      </c>
      <c r="AY510" s="20" t="s">
        <v>117</v>
      </c>
      <c r="BE510" s="178">
        <f>IF(N510="základní",J510,0)</f>
        <v>0</v>
      </c>
      <c r="BF510" s="178">
        <f>IF(N510="snížená",J510,0)</f>
        <v>0</v>
      </c>
      <c r="BG510" s="178">
        <f>IF(N510="zákl. přenesená",J510,0)</f>
        <v>0</v>
      </c>
      <c r="BH510" s="178">
        <f>IF(N510="sníž. přenesená",J510,0)</f>
        <v>0</v>
      </c>
      <c r="BI510" s="178">
        <f>IF(N510="nulová",J510,0)</f>
        <v>0</v>
      </c>
      <c r="BJ510" s="20" t="s">
        <v>77</v>
      </c>
      <c r="BK510" s="178">
        <f>ROUND(I510*H510,2)</f>
        <v>0</v>
      </c>
      <c r="BL510" s="20" t="s">
        <v>124</v>
      </c>
      <c r="BM510" s="177" t="s">
        <v>469</v>
      </c>
    </row>
    <row r="511" s="2" customFormat="1">
      <c r="A511" s="39"/>
      <c r="B511" s="40"/>
      <c r="C511" s="39"/>
      <c r="D511" s="179" t="s">
        <v>126</v>
      </c>
      <c r="E511" s="39"/>
      <c r="F511" s="180" t="s">
        <v>470</v>
      </c>
      <c r="G511" s="39"/>
      <c r="H511" s="39"/>
      <c r="I511" s="181"/>
      <c r="J511" s="39"/>
      <c r="K511" s="39"/>
      <c r="L511" s="40"/>
      <c r="M511" s="182"/>
      <c r="N511" s="183"/>
      <c r="O511" s="73"/>
      <c r="P511" s="73"/>
      <c r="Q511" s="73"/>
      <c r="R511" s="73"/>
      <c r="S511" s="73"/>
      <c r="T511" s="74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T511" s="20" t="s">
        <v>126</v>
      </c>
      <c r="AU511" s="20" t="s">
        <v>79</v>
      </c>
    </row>
    <row r="512" s="13" customFormat="1">
      <c r="A512" s="13"/>
      <c r="B512" s="184"/>
      <c r="C512" s="13"/>
      <c r="D512" s="185" t="s">
        <v>128</v>
      </c>
      <c r="E512" s="186" t="s">
        <v>3</v>
      </c>
      <c r="F512" s="187" t="s">
        <v>471</v>
      </c>
      <c r="G512" s="13"/>
      <c r="H512" s="188">
        <v>6.5999999999999996</v>
      </c>
      <c r="I512" s="189"/>
      <c r="J512" s="13"/>
      <c r="K512" s="13"/>
      <c r="L512" s="184"/>
      <c r="M512" s="190"/>
      <c r="N512" s="191"/>
      <c r="O512" s="191"/>
      <c r="P512" s="191"/>
      <c r="Q512" s="191"/>
      <c r="R512" s="191"/>
      <c r="S512" s="191"/>
      <c r="T512" s="192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186" t="s">
        <v>128</v>
      </c>
      <c r="AU512" s="186" t="s">
        <v>79</v>
      </c>
      <c r="AV512" s="13" t="s">
        <v>79</v>
      </c>
      <c r="AW512" s="13" t="s">
        <v>31</v>
      </c>
      <c r="AX512" s="13" t="s">
        <v>69</v>
      </c>
      <c r="AY512" s="186" t="s">
        <v>117</v>
      </c>
    </row>
    <row r="513" s="14" customFormat="1">
      <c r="A513" s="14"/>
      <c r="B513" s="193"/>
      <c r="C513" s="14"/>
      <c r="D513" s="185" t="s">
        <v>128</v>
      </c>
      <c r="E513" s="194" t="s">
        <v>3</v>
      </c>
      <c r="F513" s="195" t="s">
        <v>130</v>
      </c>
      <c r="G513" s="14"/>
      <c r="H513" s="196">
        <v>6.5999999999999996</v>
      </c>
      <c r="I513" s="197"/>
      <c r="J513" s="14"/>
      <c r="K513" s="14"/>
      <c r="L513" s="193"/>
      <c r="M513" s="198"/>
      <c r="N513" s="199"/>
      <c r="O513" s="199"/>
      <c r="P513" s="199"/>
      <c r="Q513" s="199"/>
      <c r="R513" s="199"/>
      <c r="S513" s="199"/>
      <c r="T513" s="200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194" t="s">
        <v>128</v>
      </c>
      <c r="AU513" s="194" t="s">
        <v>79</v>
      </c>
      <c r="AV513" s="14" t="s">
        <v>124</v>
      </c>
      <c r="AW513" s="14" t="s">
        <v>31</v>
      </c>
      <c r="AX513" s="14" t="s">
        <v>77</v>
      </c>
      <c r="AY513" s="194" t="s">
        <v>117</v>
      </c>
    </row>
    <row r="514" s="12" customFormat="1" ht="22.8" customHeight="1">
      <c r="A514" s="12"/>
      <c r="B514" s="152"/>
      <c r="C514" s="12"/>
      <c r="D514" s="153" t="s">
        <v>68</v>
      </c>
      <c r="E514" s="163" t="s">
        <v>154</v>
      </c>
      <c r="F514" s="163" t="s">
        <v>472</v>
      </c>
      <c r="G514" s="12"/>
      <c r="H514" s="12"/>
      <c r="I514" s="155"/>
      <c r="J514" s="164">
        <f>BK514</f>
        <v>0</v>
      </c>
      <c r="K514" s="12"/>
      <c r="L514" s="152"/>
      <c r="M514" s="157"/>
      <c r="N514" s="158"/>
      <c r="O514" s="158"/>
      <c r="P514" s="159">
        <f>SUM(P515:P551)</f>
        <v>0</v>
      </c>
      <c r="Q514" s="158"/>
      <c r="R514" s="159">
        <f>SUM(R515:R551)</f>
        <v>1.077</v>
      </c>
      <c r="S514" s="158"/>
      <c r="T514" s="160">
        <f>SUM(T515:T551)</f>
        <v>0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153" t="s">
        <v>77</v>
      </c>
      <c r="AT514" s="161" t="s">
        <v>68</v>
      </c>
      <c r="AU514" s="161" t="s">
        <v>77</v>
      </c>
      <c r="AY514" s="153" t="s">
        <v>117</v>
      </c>
      <c r="BK514" s="162">
        <f>SUM(BK515:BK551)</f>
        <v>0</v>
      </c>
    </row>
    <row r="515" s="2" customFormat="1" ht="21.75" customHeight="1">
      <c r="A515" s="39"/>
      <c r="B515" s="165"/>
      <c r="C515" s="166" t="s">
        <v>473</v>
      </c>
      <c r="D515" s="166" t="s">
        <v>119</v>
      </c>
      <c r="E515" s="167" t="s">
        <v>474</v>
      </c>
      <c r="F515" s="168" t="s">
        <v>475</v>
      </c>
      <c r="G515" s="169" t="s">
        <v>122</v>
      </c>
      <c r="H515" s="170">
        <v>197.59999999999999</v>
      </c>
      <c r="I515" s="171"/>
      <c r="J515" s="172">
        <f>ROUND(I515*H515,2)</f>
        <v>0</v>
      </c>
      <c r="K515" s="168" t="s">
        <v>123</v>
      </c>
      <c r="L515" s="40"/>
      <c r="M515" s="173" t="s">
        <v>3</v>
      </c>
      <c r="N515" s="174" t="s">
        <v>40</v>
      </c>
      <c r="O515" s="73"/>
      <c r="P515" s="175">
        <f>O515*H515</f>
        <v>0</v>
      </c>
      <c r="Q515" s="175">
        <v>0</v>
      </c>
      <c r="R515" s="175">
        <f>Q515*H515</f>
        <v>0</v>
      </c>
      <c r="S515" s="175">
        <v>0</v>
      </c>
      <c r="T515" s="176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177" t="s">
        <v>124</v>
      </c>
      <c r="AT515" s="177" t="s">
        <v>119</v>
      </c>
      <c r="AU515" s="177" t="s">
        <v>79</v>
      </c>
      <c r="AY515" s="20" t="s">
        <v>117</v>
      </c>
      <c r="BE515" s="178">
        <f>IF(N515="základní",J515,0)</f>
        <v>0</v>
      </c>
      <c r="BF515" s="178">
        <f>IF(N515="snížená",J515,0)</f>
        <v>0</v>
      </c>
      <c r="BG515" s="178">
        <f>IF(N515="zákl. přenesená",J515,0)</f>
        <v>0</v>
      </c>
      <c r="BH515" s="178">
        <f>IF(N515="sníž. přenesená",J515,0)</f>
        <v>0</v>
      </c>
      <c r="BI515" s="178">
        <f>IF(N515="nulová",J515,0)</f>
        <v>0</v>
      </c>
      <c r="BJ515" s="20" t="s">
        <v>77</v>
      </c>
      <c r="BK515" s="178">
        <f>ROUND(I515*H515,2)</f>
        <v>0</v>
      </c>
      <c r="BL515" s="20" t="s">
        <v>124</v>
      </c>
      <c r="BM515" s="177" t="s">
        <v>476</v>
      </c>
    </row>
    <row r="516" s="2" customFormat="1">
      <c r="A516" s="39"/>
      <c r="B516" s="40"/>
      <c r="C516" s="39"/>
      <c r="D516" s="179" t="s">
        <v>126</v>
      </c>
      <c r="E516" s="39"/>
      <c r="F516" s="180" t="s">
        <v>477</v>
      </c>
      <c r="G516" s="39"/>
      <c r="H516" s="39"/>
      <c r="I516" s="181"/>
      <c r="J516" s="39"/>
      <c r="K516" s="39"/>
      <c r="L516" s="40"/>
      <c r="M516" s="182"/>
      <c r="N516" s="183"/>
      <c r="O516" s="73"/>
      <c r="P516" s="73"/>
      <c r="Q516" s="73"/>
      <c r="R516" s="73"/>
      <c r="S516" s="73"/>
      <c r="T516" s="74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20" t="s">
        <v>126</v>
      </c>
      <c r="AU516" s="20" t="s">
        <v>79</v>
      </c>
    </row>
    <row r="517" s="15" customFormat="1">
      <c r="A517" s="15"/>
      <c r="B517" s="201"/>
      <c r="C517" s="15"/>
      <c r="D517" s="185" t="s">
        <v>128</v>
      </c>
      <c r="E517" s="202" t="s">
        <v>3</v>
      </c>
      <c r="F517" s="203" t="s">
        <v>478</v>
      </c>
      <c r="G517" s="15"/>
      <c r="H517" s="202" t="s">
        <v>3</v>
      </c>
      <c r="I517" s="204"/>
      <c r="J517" s="15"/>
      <c r="K517" s="15"/>
      <c r="L517" s="201"/>
      <c r="M517" s="205"/>
      <c r="N517" s="206"/>
      <c r="O517" s="206"/>
      <c r="P517" s="206"/>
      <c r="Q517" s="206"/>
      <c r="R517" s="206"/>
      <c r="S517" s="206"/>
      <c r="T517" s="207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02" t="s">
        <v>128</v>
      </c>
      <c r="AU517" s="202" t="s">
        <v>79</v>
      </c>
      <c r="AV517" s="15" t="s">
        <v>77</v>
      </c>
      <c r="AW517" s="15" t="s">
        <v>31</v>
      </c>
      <c r="AX517" s="15" t="s">
        <v>69</v>
      </c>
      <c r="AY517" s="202" t="s">
        <v>117</v>
      </c>
    </row>
    <row r="518" s="13" customFormat="1">
      <c r="A518" s="13"/>
      <c r="B518" s="184"/>
      <c r="C518" s="13"/>
      <c r="D518" s="185" t="s">
        <v>128</v>
      </c>
      <c r="E518" s="186" t="s">
        <v>3</v>
      </c>
      <c r="F518" s="187" t="s">
        <v>140</v>
      </c>
      <c r="G518" s="13"/>
      <c r="H518" s="188">
        <v>97.159999999999997</v>
      </c>
      <c r="I518" s="189"/>
      <c r="J518" s="13"/>
      <c r="K518" s="13"/>
      <c r="L518" s="184"/>
      <c r="M518" s="190"/>
      <c r="N518" s="191"/>
      <c r="O518" s="191"/>
      <c r="P518" s="191"/>
      <c r="Q518" s="191"/>
      <c r="R518" s="191"/>
      <c r="S518" s="191"/>
      <c r="T518" s="192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186" t="s">
        <v>128</v>
      </c>
      <c r="AU518" s="186" t="s">
        <v>79</v>
      </c>
      <c r="AV518" s="13" t="s">
        <v>79</v>
      </c>
      <c r="AW518" s="13" t="s">
        <v>31</v>
      </c>
      <c r="AX518" s="13" t="s">
        <v>69</v>
      </c>
      <c r="AY518" s="186" t="s">
        <v>117</v>
      </c>
    </row>
    <row r="519" s="13" customFormat="1">
      <c r="A519" s="13"/>
      <c r="B519" s="184"/>
      <c r="C519" s="13"/>
      <c r="D519" s="185" t="s">
        <v>128</v>
      </c>
      <c r="E519" s="186" t="s">
        <v>3</v>
      </c>
      <c r="F519" s="187" t="s">
        <v>141</v>
      </c>
      <c r="G519" s="13"/>
      <c r="H519" s="188">
        <v>83.640000000000001</v>
      </c>
      <c r="I519" s="189"/>
      <c r="J519" s="13"/>
      <c r="K519" s="13"/>
      <c r="L519" s="184"/>
      <c r="M519" s="190"/>
      <c r="N519" s="191"/>
      <c r="O519" s="191"/>
      <c r="P519" s="191"/>
      <c r="Q519" s="191"/>
      <c r="R519" s="191"/>
      <c r="S519" s="191"/>
      <c r="T519" s="192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186" t="s">
        <v>128</v>
      </c>
      <c r="AU519" s="186" t="s">
        <v>79</v>
      </c>
      <c r="AV519" s="13" t="s">
        <v>79</v>
      </c>
      <c r="AW519" s="13" t="s">
        <v>31</v>
      </c>
      <c r="AX519" s="13" t="s">
        <v>69</v>
      </c>
      <c r="AY519" s="186" t="s">
        <v>117</v>
      </c>
    </row>
    <row r="520" s="13" customFormat="1">
      <c r="A520" s="13"/>
      <c r="B520" s="184"/>
      <c r="C520" s="13"/>
      <c r="D520" s="185" t="s">
        <v>128</v>
      </c>
      <c r="E520" s="186" t="s">
        <v>3</v>
      </c>
      <c r="F520" s="187" t="s">
        <v>142</v>
      </c>
      <c r="G520" s="13"/>
      <c r="H520" s="188">
        <v>12</v>
      </c>
      <c r="I520" s="189"/>
      <c r="J520" s="13"/>
      <c r="K520" s="13"/>
      <c r="L520" s="184"/>
      <c r="M520" s="190"/>
      <c r="N520" s="191"/>
      <c r="O520" s="191"/>
      <c r="P520" s="191"/>
      <c r="Q520" s="191"/>
      <c r="R520" s="191"/>
      <c r="S520" s="191"/>
      <c r="T520" s="192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186" t="s">
        <v>128</v>
      </c>
      <c r="AU520" s="186" t="s">
        <v>79</v>
      </c>
      <c r="AV520" s="13" t="s">
        <v>79</v>
      </c>
      <c r="AW520" s="13" t="s">
        <v>31</v>
      </c>
      <c r="AX520" s="13" t="s">
        <v>69</v>
      </c>
      <c r="AY520" s="186" t="s">
        <v>117</v>
      </c>
    </row>
    <row r="521" s="13" customFormat="1">
      <c r="A521" s="13"/>
      <c r="B521" s="184"/>
      <c r="C521" s="13"/>
      <c r="D521" s="185" t="s">
        <v>128</v>
      </c>
      <c r="E521" s="186" t="s">
        <v>3</v>
      </c>
      <c r="F521" s="187" t="s">
        <v>143</v>
      </c>
      <c r="G521" s="13"/>
      <c r="H521" s="188">
        <v>4.7999999999999998</v>
      </c>
      <c r="I521" s="189"/>
      <c r="J521" s="13"/>
      <c r="K521" s="13"/>
      <c r="L521" s="184"/>
      <c r="M521" s="190"/>
      <c r="N521" s="191"/>
      <c r="O521" s="191"/>
      <c r="P521" s="191"/>
      <c r="Q521" s="191"/>
      <c r="R521" s="191"/>
      <c r="S521" s="191"/>
      <c r="T521" s="192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186" t="s">
        <v>128</v>
      </c>
      <c r="AU521" s="186" t="s">
        <v>79</v>
      </c>
      <c r="AV521" s="13" t="s">
        <v>79</v>
      </c>
      <c r="AW521" s="13" t="s">
        <v>31</v>
      </c>
      <c r="AX521" s="13" t="s">
        <v>69</v>
      </c>
      <c r="AY521" s="186" t="s">
        <v>117</v>
      </c>
    </row>
    <row r="522" s="14" customFormat="1">
      <c r="A522" s="14"/>
      <c r="B522" s="193"/>
      <c r="C522" s="14"/>
      <c r="D522" s="185" t="s">
        <v>128</v>
      </c>
      <c r="E522" s="194" t="s">
        <v>3</v>
      </c>
      <c r="F522" s="195" t="s">
        <v>130</v>
      </c>
      <c r="G522" s="14"/>
      <c r="H522" s="196">
        <v>197.60000000000002</v>
      </c>
      <c r="I522" s="197"/>
      <c r="J522" s="14"/>
      <c r="K522" s="14"/>
      <c r="L522" s="193"/>
      <c r="M522" s="198"/>
      <c r="N522" s="199"/>
      <c r="O522" s="199"/>
      <c r="P522" s="199"/>
      <c r="Q522" s="199"/>
      <c r="R522" s="199"/>
      <c r="S522" s="199"/>
      <c r="T522" s="200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194" t="s">
        <v>128</v>
      </c>
      <c r="AU522" s="194" t="s">
        <v>79</v>
      </c>
      <c r="AV522" s="14" t="s">
        <v>124</v>
      </c>
      <c r="AW522" s="14" t="s">
        <v>31</v>
      </c>
      <c r="AX522" s="14" t="s">
        <v>77</v>
      </c>
      <c r="AY522" s="194" t="s">
        <v>117</v>
      </c>
    </row>
    <row r="523" s="2" customFormat="1" ht="21.75" customHeight="1">
      <c r="A523" s="39"/>
      <c r="B523" s="165"/>
      <c r="C523" s="166" t="s">
        <v>479</v>
      </c>
      <c r="D523" s="166" t="s">
        <v>119</v>
      </c>
      <c r="E523" s="167" t="s">
        <v>480</v>
      </c>
      <c r="F523" s="168" t="s">
        <v>481</v>
      </c>
      <c r="G523" s="169" t="s">
        <v>122</v>
      </c>
      <c r="H523" s="170">
        <v>202.63999999999999</v>
      </c>
      <c r="I523" s="171"/>
      <c r="J523" s="172">
        <f>ROUND(I523*H523,2)</f>
        <v>0</v>
      </c>
      <c r="K523" s="168" t="s">
        <v>123</v>
      </c>
      <c r="L523" s="40"/>
      <c r="M523" s="173" t="s">
        <v>3</v>
      </c>
      <c r="N523" s="174" t="s">
        <v>40</v>
      </c>
      <c r="O523" s="73"/>
      <c r="P523" s="175">
        <f>O523*H523</f>
        <v>0</v>
      </c>
      <c r="Q523" s="175">
        <v>0</v>
      </c>
      <c r="R523" s="175">
        <f>Q523*H523</f>
        <v>0</v>
      </c>
      <c r="S523" s="175">
        <v>0</v>
      </c>
      <c r="T523" s="176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177" t="s">
        <v>124</v>
      </c>
      <c r="AT523" s="177" t="s">
        <v>119</v>
      </c>
      <c r="AU523" s="177" t="s">
        <v>79</v>
      </c>
      <c r="AY523" s="20" t="s">
        <v>117</v>
      </c>
      <c r="BE523" s="178">
        <f>IF(N523="základní",J523,0)</f>
        <v>0</v>
      </c>
      <c r="BF523" s="178">
        <f>IF(N523="snížená",J523,0)</f>
        <v>0</v>
      </c>
      <c r="BG523" s="178">
        <f>IF(N523="zákl. přenesená",J523,0)</f>
        <v>0</v>
      </c>
      <c r="BH523" s="178">
        <f>IF(N523="sníž. přenesená",J523,0)</f>
        <v>0</v>
      </c>
      <c r="BI523" s="178">
        <f>IF(N523="nulová",J523,0)</f>
        <v>0</v>
      </c>
      <c r="BJ523" s="20" t="s">
        <v>77</v>
      </c>
      <c r="BK523" s="178">
        <f>ROUND(I523*H523,2)</f>
        <v>0</v>
      </c>
      <c r="BL523" s="20" t="s">
        <v>124</v>
      </c>
      <c r="BM523" s="177" t="s">
        <v>482</v>
      </c>
    </row>
    <row r="524" s="2" customFormat="1">
      <c r="A524" s="39"/>
      <c r="B524" s="40"/>
      <c r="C524" s="39"/>
      <c r="D524" s="179" t="s">
        <v>126</v>
      </c>
      <c r="E524" s="39"/>
      <c r="F524" s="180" t="s">
        <v>483</v>
      </c>
      <c r="G524" s="39"/>
      <c r="H524" s="39"/>
      <c r="I524" s="181"/>
      <c r="J524" s="39"/>
      <c r="K524" s="39"/>
      <c r="L524" s="40"/>
      <c r="M524" s="182"/>
      <c r="N524" s="183"/>
      <c r="O524" s="73"/>
      <c r="P524" s="73"/>
      <c r="Q524" s="73"/>
      <c r="R524" s="73"/>
      <c r="S524" s="73"/>
      <c r="T524" s="74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T524" s="20" t="s">
        <v>126</v>
      </c>
      <c r="AU524" s="20" t="s">
        <v>79</v>
      </c>
    </row>
    <row r="525" s="15" customFormat="1">
      <c r="A525" s="15"/>
      <c r="B525" s="201"/>
      <c r="C525" s="15"/>
      <c r="D525" s="185" t="s">
        <v>128</v>
      </c>
      <c r="E525" s="202" t="s">
        <v>3</v>
      </c>
      <c r="F525" s="203" t="s">
        <v>478</v>
      </c>
      <c r="G525" s="15"/>
      <c r="H525" s="202" t="s">
        <v>3</v>
      </c>
      <c r="I525" s="204"/>
      <c r="J525" s="15"/>
      <c r="K525" s="15"/>
      <c r="L525" s="201"/>
      <c r="M525" s="205"/>
      <c r="N525" s="206"/>
      <c r="O525" s="206"/>
      <c r="P525" s="206"/>
      <c r="Q525" s="206"/>
      <c r="R525" s="206"/>
      <c r="S525" s="206"/>
      <c r="T525" s="207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02" t="s">
        <v>128</v>
      </c>
      <c r="AU525" s="202" t="s">
        <v>79</v>
      </c>
      <c r="AV525" s="15" t="s">
        <v>77</v>
      </c>
      <c r="AW525" s="15" t="s">
        <v>31</v>
      </c>
      <c r="AX525" s="15" t="s">
        <v>69</v>
      </c>
      <c r="AY525" s="202" t="s">
        <v>117</v>
      </c>
    </row>
    <row r="526" s="13" customFormat="1">
      <c r="A526" s="13"/>
      <c r="B526" s="184"/>
      <c r="C526" s="13"/>
      <c r="D526" s="185" t="s">
        <v>128</v>
      </c>
      <c r="E526" s="186" t="s">
        <v>3</v>
      </c>
      <c r="F526" s="187" t="s">
        <v>140</v>
      </c>
      <c r="G526" s="13"/>
      <c r="H526" s="188">
        <v>97.159999999999997</v>
      </c>
      <c r="I526" s="189"/>
      <c r="J526" s="13"/>
      <c r="K526" s="13"/>
      <c r="L526" s="184"/>
      <c r="M526" s="190"/>
      <c r="N526" s="191"/>
      <c r="O526" s="191"/>
      <c r="P526" s="191"/>
      <c r="Q526" s="191"/>
      <c r="R526" s="191"/>
      <c r="S526" s="191"/>
      <c r="T526" s="192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186" t="s">
        <v>128</v>
      </c>
      <c r="AU526" s="186" t="s">
        <v>79</v>
      </c>
      <c r="AV526" s="13" t="s">
        <v>79</v>
      </c>
      <c r="AW526" s="13" t="s">
        <v>31</v>
      </c>
      <c r="AX526" s="13" t="s">
        <v>69</v>
      </c>
      <c r="AY526" s="186" t="s">
        <v>117</v>
      </c>
    </row>
    <row r="527" s="13" customFormat="1">
      <c r="A527" s="13"/>
      <c r="B527" s="184"/>
      <c r="C527" s="13"/>
      <c r="D527" s="185" t="s">
        <v>128</v>
      </c>
      <c r="E527" s="186" t="s">
        <v>3</v>
      </c>
      <c r="F527" s="187" t="s">
        <v>141</v>
      </c>
      <c r="G527" s="13"/>
      <c r="H527" s="188">
        <v>83.640000000000001</v>
      </c>
      <c r="I527" s="189"/>
      <c r="J527" s="13"/>
      <c r="K527" s="13"/>
      <c r="L527" s="184"/>
      <c r="M527" s="190"/>
      <c r="N527" s="191"/>
      <c r="O527" s="191"/>
      <c r="P527" s="191"/>
      <c r="Q527" s="191"/>
      <c r="R527" s="191"/>
      <c r="S527" s="191"/>
      <c r="T527" s="192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186" t="s">
        <v>128</v>
      </c>
      <c r="AU527" s="186" t="s">
        <v>79</v>
      </c>
      <c r="AV527" s="13" t="s">
        <v>79</v>
      </c>
      <c r="AW527" s="13" t="s">
        <v>31</v>
      </c>
      <c r="AX527" s="13" t="s">
        <v>69</v>
      </c>
      <c r="AY527" s="186" t="s">
        <v>117</v>
      </c>
    </row>
    <row r="528" s="13" customFormat="1">
      <c r="A528" s="13"/>
      <c r="B528" s="184"/>
      <c r="C528" s="13"/>
      <c r="D528" s="185" t="s">
        <v>128</v>
      </c>
      <c r="E528" s="186" t="s">
        <v>3</v>
      </c>
      <c r="F528" s="187" t="s">
        <v>142</v>
      </c>
      <c r="G528" s="13"/>
      <c r="H528" s="188">
        <v>12</v>
      </c>
      <c r="I528" s="189"/>
      <c r="J528" s="13"/>
      <c r="K528" s="13"/>
      <c r="L528" s="184"/>
      <c r="M528" s="190"/>
      <c r="N528" s="191"/>
      <c r="O528" s="191"/>
      <c r="P528" s="191"/>
      <c r="Q528" s="191"/>
      <c r="R528" s="191"/>
      <c r="S528" s="191"/>
      <c r="T528" s="192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186" t="s">
        <v>128</v>
      </c>
      <c r="AU528" s="186" t="s">
        <v>79</v>
      </c>
      <c r="AV528" s="13" t="s">
        <v>79</v>
      </c>
      <c r="AW528" s="13" t="s">
        <v>31</v>
      </c>
      <c r="AX528" s="13" t="s">
        <v>69</v>
      </c>
      <c r="AY528" s="186" t="s">
        <v>117</v>
      </c>
    </row>
    <row r="529" s="13" customFormat="1">
      <c r="A529" s="13"/>
      <c r="B529" s="184"/>
      <c r="C529" s="13"/>
      <c r="D529" s="185" t="s">
        <v>128</v>
      </c>
      <c r="E529" s="186" t="s">
        <v>3</v>
      </c>
      <c r="F529" s="187" t="s">
        <v>143</v>
      </c>
      <c r="G529" s="13"/>
      <c r="H529" s="188">
        <v>4.7999999999999998</v>
      </c>
      <c r="I529" s="189"/>
      <c r="J529" s="13"/>
      <c r="K529" s="13"/>
      <c r="L529" s="184"/>
      <c r="M529" s="190"/>
      <c r="N529" s="191"/>
      <c r="O529" s="191"/>
      <c r="P529" s="191"/>
      <c r="Q529" s="191"/>
      <c r="R529" s="191"/>
      <c r="S529" s="191"/>
      <c r="T529" s="192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186" t="s">
        <v>128</v>
      </c>
      <c r="AU529" s="186" t="s">
        <v>79</v>
      </c>
      <c r="AV529" s="13" t="s">
        <v>79</v>
      </c>
      <c r="AW529" s="13" t="s">
        <v>31</v>
      </c>
      <c r="AX529" s="13" t="s">
        <v>69</v>
      </c>
      <c r="AY529" s="186" t="s">
        <v>117</v>
      </c>
    </row>
    <row r="530" s="16" customFormat="1">
      <c r="A530" s="16"/>
      <c r="B530" s="208"/>
      <c r="C530" s="16"/>
      <c r="D530" s="185" t="s">
        <v>128</v>
      </c>
      <c r="E530" s="209" t="s">
        <v>3</v>
      </c>
      <c r="F530" s="210" t="s">
        <v>137</v>
      </c>
      <c r="G530" s="16"/>
      <c r="H530" s="211">
        <v>197.60000000000002</v>
      </c>
      <c r="I530" s="212"/>
      <c r="J530" s="16"/>
      <c r="K530" s="16"/>
      <c r="L530" s="208"/>
      <c r="M530" s="213"/>
      <c r="N530" s="214"/>
      <c r="O530" s="214"/>
      <c r="P530" s="214"/>
      <c r="Q530" s="214"/>
      <c r="R530" s="214"/>
      <c r="S530" s="214"/>
      <c r="T530" s="215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T530" s="209" t="s">
        <v>128</v>
      </c>
      <c r="AU530" s="209" t="s">
        <v>79</v>
      </c>
      <c r="AV530" s="16" t="s">
        <v>138</v>
      </c>
      <c r="AW530" s="16" t="s">
        <v>31</v>
      </c>
      <c r="AX530" s="16" t="s">
        <v>69</v>
      </c>
      <c r="AY530" s="209" t="s">
        <v>117</v>
      </c>
    </row>
    <row r="531" s="15" customFormat="1">
      <c r="A531" s="15"/>
      <c r="B531" s="201"/>
      <c r="C531" s="15"/>
      <c r="D531" s="185" t="s">
        <v>128</v>
      </c>
      <c r="E531" s="202" t="s">
        <v>3</v>
      </c>
      <c r="F531" s="203" t="s">
        <v>484</v>
      </c>
      <c r="G531" s="15"/>
      <c r="H531" s="202" t="s">
        <v>3</v>
      </c>
      <c r="I531" s="204"/>
      <c r="J531" s="15"/>
      <c r="K531" s="15"/>
      <c r="L531" s="201"/>
      <c r="M531" s="205"/>
      <c r="N531" s="206"/>
      <c r="O531" s="206"/>
      <c r="P531" s="206"/>
      <c r="Q531" s="206"/>
      <c r="R531" s="206"/>
      <c r="S531" s="206"/>
      <c r="T531" s="207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02" t="s">
        <v>128</v>
      </c>
      <c r="AU531" s="202" t="s">
        <v>79</v>
      </c>
      <c r="AV531" s="15" t="s">
        <v>77</v>
      </c>
      <c r="AW531" s="15" t="s">
        <v>31</v>
      </c>
      <c r="AX531" s="15" t="s">
        <v>69</v>
      </c>
      <c r="AY531" s="202" t="s">
        <v>117</v>
      </c>
    </row>
    <row r="532" s="13" customFormat="1">
      <c r="A532" s="13"/>
      <c r="B532" s="184"/>
      <c r="C532" s="13"/>
      <c r="D532" s="185" t="s">
        <v>128</v>
      </c>
      <c r="E532" s="186" t="s">
        <v>3</v>
      </c>
      <c r="F532" s="187" t="s">
        <v>136</v>
      </c>
      <c r="G532" s="13"/>
      <c r="H532" s="188">
        <v>5.04</v>
      </c>
      <c r="I532" s="189"/>
      <c r="J532" s="13"/>
      <c r="K532" s="13"/>
      <c r="L532" s="184"/>
      <c r="M532" s="190"/>
      <c r="N532" s="191"/>
      <c r="O532" s="191"/>
      <c r="P532" s="191"/>
      <c r="Q532" s="191"/>
      <c r="R532" s="191"/>
      <c r="S532" s="191"/>
      <c r="T532" s="192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186" t="s">
        <v>128</v>
      </c>
      <c r="AU532" s="186" t="s">
        <v>79</v>
      </c>
      <c r="AV532" s="13" t="s">
        <v>79</v>
      </c>
      <c r="AW532" s="13" t="s">
        <v>31</v>
      </c>
      <c r="AX532" s="13" t="s">
        <v>69</v>
      </c>
      <c r="AY532" s="186" t="s">
        <v>117</v>
      </c>
    </row>
    <row r="533" s="16" customFormat="1">
      <c r="A533" s="16"/>
      <c r="B533" s="208"/>
      <c r="C533" s="16"/>
      <c r="D533" s="185" t="s">
        <v>128</v>
      </c>
      <c r="E533" s="209" t="s">
        <v>3</v>
      </c>
      <c r="F533" s="210" t="s">
        <v>137</v>
      </c>
      <c r="G533" s="16"/>
      <c r="H533" s="211">
        <v>5.04</v>
      </c>
      <c r="I533" s="212"/>
      <c r="J533" s="16"/>
      <c r="K533" s="16"/>
      <c r="L533" s="208"/>
      <c r="M533" s="213"/>
      <c r="N533" s="214"/>
      <c r="O533" s="214"/>
      <c r="P533" s="214"/>
      <c r="Q533" s="214"/>
      <c r="R533" s="214"/>
      <c r="S533" s="214"/>
      <c r="T533" s="215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T533" s="209" t="s">
        <v>128</v>
      </c>
      <c r="AU533" s="209" t="s">
        <v>79</v>
      </c>
      <c r="AV533" s="16" t="s">
        <v>138</v>
      </c>
      <c r="AW533" s="16" t="s">
        <v>31</v>
      </c>
      <c r="AX533" s="16" t="s">
        <v>69</v>
      </c>
      <c r="AY533" s="209" t="s">
        <v>117</v>
      </c>
    </row>
    <row r="534" s="14" customFormat="1">
      <c r="A534" s="14"/>
      <c r="B534" s="193"/>
      <c r="C534" s="14"/>
      <c r="D534" s="185" t="s">
        <v>128</v>
      </c>
      <c r="E534" s="194" t="s">
        <v>3</v>
      </c>
      <c r="F534" s="195" t="s">
        <v>130</v>
      </c>
      <c r="G534" s="14"/>
      <c r="H534" s="196">
        <v>202.64000000000002</v>
      </c>
      <c r="I534" s="197"/>
      <c r="J534" s="14"/>
      <c r="K534" s="14"/>
      <c r="L534" s="193"/>
      <c r="M534" s="198"/>
      <c r="N534" s="199"/>
      <c r="O534" s="199"/>
      <c r="P534" s="199"/>
      <c r="Q534" s="199"/>
      <c r="R534" s="199"/>
      <c r="S534" s="199"/>
      <c r="T534" s="200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194" t="s">
        <v>128</v>
      </c>
      <c r="AU534" s="194" t="s">
        <v>79</v>
      </c>
      <c r="AV534" s="14" t="s">
        <v>124</v>
      </c>
      <c r="AW534" s="14" t="s">
        <v>31</v>
      </c>
      <c r="AX534" s="14" t="s">
        <v>77</v>
      </c>
      <c r="AY534" s="194" t="s">
        <v>117</v>
      </c>
    </row>
    <row r="535" s="2" customFormat="1" ht="24.15" customHeight="1">
      <c r="A535" s="39"/>
      <c r="B535" s="165"/>
      <c r="C535" s="166" t="s">
        <v>485</v>
      </c>
      <c r="D535" s="166" t="s">
        <v>119</v>
      </c>
      <c r="E535" s="167" t="s">
        <v>486</v>
      </c>
      <c r="F535" s="168" t="s">
        <v>487</v>
      </c>
      <c r="G535" s="169" t="s">
        <v>122</v>
      </c>
      <c r="H535" s="170">
        <v>317</v>
      </c>
      <c r="I535" s="171"/>
      <c r="J535" s="172">
        <f>ROUND(I535*H535,2)</f>
        <v>0</v>
      </c>
      <c r="K535" s="168" t="s">
        <v>123</v>
      </c>
      <c r="L535" s="40"/>
      <c r="M535" s="173" t="s">
        <v>3</v>
      </c>
      <c r="N535" s="174" t="s">
        <v>40</v>
      </c>
      <c r="O535" s="73"/>
      <c r="P535" s="175">
        <f>O535*H535</f>
        <v>0</v>
      </c>
      <c r="Q535" s="175">
        <v>0</v>
      </c>
      <c r="R535" s="175">
        <f>Q535*H535</f>
        <v>0</v>
      </c>
      <c r="S535" s="175">
        <v>0</v>
      </c>
      <c r="T535" s="176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177" t="s">
        <v>124</v>
      </c>
      <c r="AT535" s="177" t="s">
        <v>119</v>
      </c>
      <c r="AU535" s="177" t="s">
        <v>79</v>
      </c>
      <c r="AY535" s="20" t="s">
        <v>117</v>
      </c>
      <c r="BE535" s="178">
        <f>IF(N535="základní",J535,0)</f>
        <v>0</v>
      </c>
      <c r="BF535" s="178">
        <f>IF(N535="snížená",J535,0)</f>
        <v>0</v>
      </c>
      <c r="BG535" s="178">
        <f>IF(N535="zákl. přenesená",J535,0)</f>
        <v>0</v>
      </c>
      <c r="BH535" s="178">
        <f>IF(N535="sníž. přenesená",J535,0)</f>
        <v>0</v>
      </c>
      <c r="BI535" s="178">
        <f>IF(N535="nulová",J535,0)</f>
        <v>0</v>
      </c>
      <c r="BJ535" s="20" t="s">
        <v>77</v>
      </c>
      <c r="BK535" s="178">
        <f>ROUND(I535*H535,2)</f>
        <v>0</v>
      </c>
      <c r="BL535" s="20" t="s">
        <v>124</v>
      </c>
      <c r="BM535" s="177" t="s">
        <v>488</v>
      </c>
    </row>
    <row r="536" s="2" customFormat="1">
      <c r="A536" s="39"/>
      <c r="B536" s="40"/>
      <c r="C536" s="39"/>
      <c r="D536" s="179" t="s">
        <v>126</v>
      </c>
      <c r="E536" s="39"/>
      <c r="F536" s="180" t="s">
        <v>489</v>
      </c>
      <c r="G536" s="39"/>
      <c r="H536" s="39"/>
      <c r="I536" s="181"/>
      <c r="J536" s="39"/>
      <c r="K536" s="39"/>
      <c r="L536" s="40"/>
      <c r="M536" s="182"/>
      <c r="N536" s="183"/>
      <c r="O536" s="73"/>
      <c r="P536" s="73"/>
      <c r="Q536" s="73"/>
      <c r="R536" s="73"/>
      <c r="S536" s="73"/>
      <c r="T536" s="74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T536" s="20" t="s">
        <v>126</v>
      </c>
      <c r="AU536" s="20" t="s">
        <v>79</v>
      </c>
    </row>
    <row r="537" s="13" customFormat="1">
      <c r="A537" s="13"/>
      <c r="B537" s="184"/>
      <c r="C537" s="13"/>
      <c r="D537" s="185" t="s">
        <v>128</v>
      </c>
      <c r="E537" s="186" t="s">
        <v>3</v>
      </c>
      <c r="F537" s="187" t="s">
        <v>490</v>
      </c>
      <c r="G537" s="13"/>
      <c r="H537" s="188">
        <v>317</v>
      </c>
      <c r="I537" s="189"/>
      <c r="J537" s="13"/>
      <c r="K537" s="13"/>
      <c r="L537" s="184"/>
      <c r="M537" s="190"/>
      <c r="N537" s="191"/>
      <c r="O537" s="191"/>
      <c r="P537" s="191"/>
      <c r="Q537" s="191"/>
      <c r="R537" s="191"/>
      <c r="S537" s="191"/>
      <c r="T537" s="192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186" t="s">
        <v>128</v>
      </c>
      <c r="AU537" s="186" t="s">
        <v>79</v>
      </c>
      <c r="AV537" s="13" t="s">
        <v>79</v>
      </c>
      <c r="AW537" s="13" t="s">
        <v>31</v>
      </c>
      <c r="AX537" s="13" t="s">
        <v>69</v>
      </c>
      <c r="AY537" s="186" t="s">
        <v>117</v>
      </c>
    </row>
    <row r="538" s="14" customFormat="1">
      <c r="A538" s="14"/>
      <c r="B538" s="193"/>
      <c r="C538" s="14"/>
      <c r="D538" s="185" t="s">
        <v>128</v>
      </c>
      <c r="E538" s="194" t="s">
        <v>3</v>
      </c>
      <c r="F538" s="195" t="s">
        <v>130</v>
      </c>
      <c r="G538" s="14"/>
      <c r="H538" s="196">
        <v>317</v>
      </c>
      <c r="I538" s="197"/>
      <c r="J538" s="14"/>
      <c r="K538" s="14"/>
      <c r="L538" s="193"/>
      <c r="M538" s="198"/>
      <c r="N538" s="199"/>
      <c r="O538" s="199"/>
      <c r="P538" s="199"/>
      <c r="Q538" s="199"/>
      <c r="R538" s="199"/>
      <c r="S538" s="199"/>
      <c r="T538" s="200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194" t="s">
        <v>128</v>
      </c>
      <c r="AU538" s="194" t="s">
        <v>79</v>
      </c>
      <c r="AV538" s="14" t="s">
        <v>124</v>
      </c>
      <c r="AW538" s="14" t="s">
        <v>31</v>
      </c>
      <c r="AX538" s="14" t="s">
        <v>77</v>
      </c>
      <c r="AY538" s="194" t="s">
        <v>117</v>
      </c>
    </row>
    <row r="539" s="2" customFormat="1" ht="16.5" customHeight="1">
      <c r="A539" s="39"/>
      <c r="B539" s="165"/>
      <c r="C539" s="166" t="s">
        <v>491</v>
      </c>
      <c r="D539" s="166" t="s">
        <v>119</v>
      </c>
      <c r="E539" s="167" t="s">
        <v>492</v>
      </c>
      <c r="F539" s="168" t="s">
        <v>493</v>
      </c>
      <c r="G539" s="169" t="s">
        <v>122</v>
      </c>
      <c r="H539" s="170">
        <v>370</v>
      </c>
      <c r="I539" s="171"/>
      <c r="J539" s="172">
        <f>ROUND(I539*H539,2)</f>
        <v>0</v>
      </c>
      <c r="K539" s="168" t="s">
        <v>123</v>
      </c>
      <c r="L539" s="40"/>
      <c r="M539" s="173" t="s">
        <v>3</v>
      </c>
      <c r="N539" s="174" t="s">
        <v>40</v>
      </c>
      <c r="O539" s="73"/>
      <c r="P539" s="175">
        <f>O539*H539</f>
        <v>0</v>
      </c>
      <c r="Q539" s="175">
        <v>0</v>
      </c>
      <c r="R539" s="175">
        <f>Q539*H539</f>
        <v>0</v>
      </c>
      <c r="S539" s="175">
        <v>0</v>
      </c>
      <c r="T539" s="176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177" t="s">
        <v>124</v>
      </c>
      <c r="AT539" s="177" t="s">
        <v>119</v>
      </c>
      <c r="AU539" s="177" t="s">
        <v>79</v>
      </c>
      <c r="AY539" s="20" t="s">
        <v>117</v>
      </c>
      <c r="BE539" s="178">
        <f>IF(N539="základní",J539,0)</f>
        <v>0</v>
      </c>
      <c r="BF539" s="178">
        <f>IF(N539="snížená",J539,0)</f>
        <v>0</v>
      </c>
      <c r="BG539" s="178">
        <f>IF(N539="zákl. přenesená",J539,0)</f>
        <v>0</v>
      </c>
      <c r="BH539" s="178">
        <f>IF(N539="sníž. přenesená",J539,0)</f>
        <v>0</v>
      </c>
      <c r="BI539" s="178">
        <f>IF(N539="nulová",J539,0)</f>
        <v>0</v>
      </c>
      <c r="BJ539" s="20" t="s">
        <v>77</v>
      </c>
      <c r="BK539" s="178">
        <f>ROUND(I539*H539,2)</f>
        <v>0</v>
      </c>
      <c r="BL539" s="20" t="s">
        <v>124</v>
      </c>
      <c r="BM539" s="177" t="s">
        <v>494</v>
      </c>
    </row>
    <row r="540" s="2" customFormat="1">
      <c r="A540" s="39"/>
      <c r="B540" s="40"/>
      <c r="C540" s="39"/>
      <c r="D540" s="179" t="s">
        <v>126</v>
      </c>
      <c r="E540" s="39"/>
      <c r="F540" s="180" t="s">
        <v>495</v>
      </c>
      <c r="G540" s="39"/>
      <c r="H540" s="39"/>
      <c r="I540" s="181"/>
      <c r="J540" s="39"/>
      <c r="K540" s="39"/>
      <c r="L540" s="40"/>
      <c r="M540" s="182"/>
      <c r="N540" s="183"/>
      <c r="O540" s="73"/>
      <c r="P540" s="73"/>
      <c r="Q540" s="73"/>
      <c r="R540" s="73"/>
      <c r="S540" s="73"/>
      <c r="T540" s="74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20" t="s">
        <v>126</v>
      </c>
      <c r="AU540" s="20" t="s">
        <v>79</v>
      </c>
    </row>
    <row r="541" s="2" customFormat="1" ht="24.15" customHeight="1">
      <c r="A541" s="39"/>
      <c r="B541" s="165"/>
      <c r="C541" s="166" t="s">
        <v>496</v>
      </c>
      <c r="D541" s="166" t="s">
        <v>119</v>
      </c>
      <c r="E541" s="167" t="s">
        <v>497</v>
      </c>
      <c r="F541" s="168" t="s">
        <v>498</v>
      </c>
      <c r="G541" s="169" t="s">
        <v>122</v>
      </c>
      <c r="H541" s="170">
        <v>370</v>
      </c>
      <c r="I541" s="171"/>
      <c r="J541" s="172">
        <f>ROUND(I541*H541,2)</f>
        <v>0</v>
      </c>
      <c r="K541" s="168" t="s">
        <v>123</v>
      </c>
      <c r="L541" s="40"/>
      <c r="M541" s="173" t="s">
        <v>3</v>
      </c>
      <c r="N541" s="174" t="s">
        <v>40</v>
      </c>
      <c r="O541" s="73"/>
      <c r="P541" s="175">
        <f>O541*H541</f>
        <v>0</v>
      </c>
      <c r="Q541" s="175">
        <v>0</v>
      </c>
      <c r="R541" s="175">
        <f>Q541*H541</f>
        <v>0</v>
      </c>
      <c r="S541" s="175">
        <v>0</v>
      </c>
      <c r="T541" s="176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177" t="s">
        <v>124</v>
      </c>
      <c r="AT541" s="177" t="s">
        <v>119</v>
      </c>
      <c r="AU541" s="177" t="s">
        <v>79</v>
      </c>
      <c r="AY541" s="20" t="s">
        <v>117</v>
      </c>
      <c r="BE541" s="178">
        <f>IF(N541="základní",J541,0)</f>
        <v>0</v>
      </c>
      <c r="BF541" s="178">
        <f>IF(N541="snížená",J541,0)</f>
        <v>0</v>
      </c>
      <c r="BG541" s="178">
        <f>IF(N541="zákl. přenesená",J541,0)</f>
        <v>0</v>
      </c>
      <c r="BH541" s="178">
        <f>IF(N541="sníž. přenesená",J541,0)</f>
        <v>0</v>
      </c>
      <c r="BI541" s="178">
        <f>IF(N541="nulová",J541,0)</f>
        <v>0</v>
      </c>
      <c r="BJ541" s="20" t="s">
        <v>77</v>
      </c>
      <c r="BK541" s="178">
        <f>ROUND(I541*H541,2)</f>
        <v>0</v>
      </c>
      <c r="BL541" s="20" t="s">
        <v>124</v>
      </c>
      <c r="BM541" s="177" t="s">
        <v>499</v>
      </c>
    </row>
    <row r="542" s="2" customFormat="1">
      <c r="A542" s="39"/>
      <c r="B542" s="40"/>
      <c r="C542" s="39"/>
      <c r="D542" s="179" t="s">
        <v>126</v>
      </c>
      <c r="E542" s="39"/>
      <c r="F542" s="180" t="s">
        <v>500</v>
      </c>
      <c r="G542" s="39"/>
      <c r="H542" s="39"/>
      <c r="I542" s="181"/>
      <c r="J542" s="39"/>
      <c r="K542" s="39"/>
      <c r="L542" s="40"/>
      <c r="M542" s="182"/>
      <c r="N542" s="183"/>
      <c r="O542" s="73"/>
      <c r="P542" s="73"/>
      <c r="Q542" s="73"/>
      <c r="R542" s="73"/>
      <c r="S542" s="73"/>
      <c r="T542" s="74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20" t="s">
        <v>126</v>
      </c>
      <c r="AU542" s="20" t="s">
        <v>79</v>
      </c>
    </row>
    <row r="543" s="13" customFormat="1">
      <c r="A543" s="13"/>
      <c r="B543" s="184"/>
      <c r="C543" s="13"/>
      <c r="D543" s="185" t="s">
        <v>128</v>
      </c>
      <c r="E543" s="186" t="s">
        <v>3</v>
      </c>
      <c r="F543" s="187" t="s">
        <v>501</v>
      </c>
      <c r="G543" s="13"/>
      <c r="H543" s="188">
        <v>370</v>
      </c>
      <c r="I543" s="189"/>
      <c r="J543" s="13"/>
      <c r="K543" s="13"/>
      <c r="L543" s="184"/>
      <c r="M543" s="190"/>
      <c r="N543" s="191"/>
      <c r="O543" s="191"/>
      <c r="P543" s="191"/>
      <c r="Q543" s="191"/>
      <c r="R543" s="191"/>
      <c r="S543" s="191"/>
      <c r="T543" s="192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186" t="s">
        <v>128</v>
      </c>
      <c r="AU543" s="186" t="s">
        <v>79</v>
      </c>
      <c r="AV543" s="13" t="s">
        <v>79</v>
      </c>
      <c r="AW543" s="13" t="s">
        <v>31</v>
      </c>
      <c r="AX543" s="13" t="s">
        <v>69</v>
      </c>
      <c r="AY543" s="186" t="s">
        <v>117</v>
      </c>
    </row>
    <row r="544" s="14" customFormat="1">
      <c r="A544" s="14"/>
      <c r="B544" s="193"/>
      <c r="C544" s="14"/>
      <c r="D544" s="185" t="s">
        <v>128</v>
      </c>
      <c r="E544" s="194" t="s">
        <v>3</v>
      </c>
      <c r="F544" s="195" t="s">
        <v>130</v>
      </c>
      <c r="G544" s="14"/>
      <c r="H544" s="196">
        <v>370</v>
      </c>
      <c r="I544" s="197"/>
      <c r="J544" s="14"/>
      <c r="K544" s="14"/>
      <c r="L544" s="193"/>
      <c r="M544" s="198"/>
      <c r="N544" s="199"/>
      <c r="O544" s="199"/>
      <c r="P544" s="199"/>
      <c r="Q544" s="199"/>
      <c r="R544" s="199"/>
      <c r="S544" s="199"/>
      <c r="T544" s="200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194" t="s">
        <v>128</v>
      </c>
      <c r="AU544" s="194" t="s">
        <v>79</v>
      </c>
      <c r="AV544" s="14" t="s">
        <v>124</v>
      </c>
      <c r="AW544" s="14" t="s">
        <v>31</v>
      </c>
      <c r="AX544" s="14" t="s">
        <v>77</v>
      </c>
      <c r="AY544" s="194" t="s">
        <v>117</v>
      </c>
    </row>
    <row r="545" s="2" customFormat="1" ht="37.8" customHeight="1">
      <c r="A545" s="39"/>
      <c r="B545" s="165"/>
      <c r="C545" s="166" t="s">
        <v>502</v>
      </c>
      <c r="D545" s="166" t="s">
        <v>119</v>
      </c>
      <c r="E545" s="167" t="s">
        <v>503</v>
      </c>
      <c r="F545" s="168" t="s">
        <v>504</v>
      </c>
      <c r="G545" s="169" t="s">
        <v>122</v>
      </c>
      <c r="H545" s="170">
        <v>10</v>
      </c>
      <c r="I545" s="171"/>
      <c r="J545" s="172">
        <f>ROUND(I545*H545,2)</f>
        <v>0</v>
      </c>
      <c r="K545" s="168" t="s">
        <v>123</v>
      </c>
      <c r="L545" s="40"/>
      <c r="M545" s="173" t="s">
        <v>3</v>
      </c>
      <c r="N545" s="174" t="s">
        <v>40</v>
      </c>
      <c r="O545" s="73"/>
      <c r="P545" s="175">
        <f>O545*H545</f>
        <v>0</v>
      </c>
      <c r="Q545" s="175">
        <v>0.10100000000000001</v>
      </c>
      <c r="R545" s="175">
        <f>Q545*H545</f>
        <v>1.01</v>
      </c>
      <c r="S545" s="175">
        <v>0</v>
      </c>
      <c r="T545" s="176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177" t="s">
        <v>124</v>
      </c>
      <c r="AT545" s="177" t="s">
        <v>119</v>
      </c>
      <c r="AU545" s="177" t="s">
        <v>79</v>
      </c>
      <c r="AY545" s="20" t="s">
        <v>117</v>
      </c>
      <c r="BE545" s="178">
        <f>IF(N545="základní",J545,0)</f>
        <v>0</v>
      </c>
      <c r="BF545" s="178">
        <f>IF(N545="snížená",J545,0)</f>
        <v>0</v>
      </c>
      <c r="BG545" s="178">
        <f>IF(N545="zákl. přenesená",J545,0)</f>
        <v>0</v>
      </c>
      <c r="BH545" s="178">
        <f>IF(N545="sníž. přenesená",J545,0)</f>
        <v>0</v>
      </c>
      <c r="BI545" s="178">
        <f>IF(N545="nulová",J545,0)</f>
        <v>0</v>
      </c>
      <c r="BJ545" s="20" t="s">
        <v>77</v>
      </c>
      <c r="BK545" s="178">
        <f>ROUND(I545*H545,2)</f>
        <v>0</v>
      </c>
      <c r="BL545" s="20" t="s">
        <v>124</v>
      </c>
      <c r="BM545" s="177" t="s">
        <v>505</v>
      </c>
    </row>
    <row r="546" s="2" customFormat="1">
      <c r="A546" s="39"/>
      <c r="B546" s="40"/>
      <c r="C546" s="39"/>
      <c r="D546" s="179" t="s">
        <v>126</v>
      </c>
      <c r="E546" s="39"/>
      <c r="F546" s="180" t="s">
        <v>506</v>
      </c>
      <c r="G546" s="39"/>
      <c r="H546" s="39"/>
      <c r="I546" s="181"/>
      <c r="J546" s="39"/>
      <c r="K546" s="39"/>
      <c r="L546" s="40"/>
      <c r="M546" s="182"/>
      <c r="N546" s="183"/>
      <c r="O546" s="73"/>
      <c r="P546" s="73"/>
      <c r="Q546" s="73"/>
      <c r="R546" s="73"/>
      <c r="S546" s="73"/>
      <c r="T546" s="74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20" t="s">
        <v>126</v>
      </c>
      <c r="AU546" s="20" t="s">
        <v>79</v>
      </c>
    </row>
    <row r="547" s="13" customFormat="1">
      <c r="A547" s="13"/>
      <c r="B547" s="184"/>
      <c r="C547" s="13"/>
      <c r="D547" s="185" t="s">
        <v>128</v>
      </c>
      <c r="E547" s="186" t="s">
        <v>3</v>
      </c>
      <c r="F547" s="187" t="s">
        <v>507</v>
      </c>
      <c r="G547" s="13"/>
      <c r="H547" s="188">
        <v>10</v>
      </c>
      <c r="I547" s="189"/>
      <c r="J547" s="13"/>
      <c r="K547" s="13"/>
      <c r="L547" s="184"/>
      <c r="M547" s="190"/>
      <c r="N547" s="191"/>
      <c r="O547" s="191"/>
      <c r="P547" s="191"/>
      <c r="Q547" s="191"/>
      <c r="R547" s="191"/>
      <c r="S547" s="191"/>
      <c r="T547" s="192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186" t="s">
        <v>128</v>
      </c>
      <c r="AU547" s="186" t="s">
        <v>79</v>
      </c>
      <c r="AV547" s="13" t="s">
        <v>79</v>
      </c>
      <c r="AW547" s="13" t="s">
        <v>31</v>
      </c>
      <c r="AX547" s="13" t="s">
        <v>69</v>
      </c>
      <c r="AY547" s="186" t="s">
        <v>117</v>
      </c>
    </row>
    <row r="548" s="14" customFormat="1">
      <c r="A548" s="14"/>
      <c r="B548" s="193"/>
      <c r="C548" s="14"/>
      <c r="D548" s="185" t="s">
        <v>128</v>
      </c>
      <c r="E548" s="194" t="s">
        <v>3</v>
      </c>
      <c r="F548" s="195" t="s">
        <v>130</v>
      </c>
      <c r="G548" s="14"/>
      <c r="H548" s="196">
        <v>10</v>
      </c>
      <c r="I548" s="197"/>
      <c r="J548" s="14"/>
      <c r="K548" s="14"/>
      <c r="L548" s="193"/>
      <c r="M548" s="198"/>
      <c r="N548" s="199"/>
      <c r="O548" s="199"/>
      <c r="P548" s="199"/>
      <c r="Q548" s="199"/>
      <c r="R548" s="199"/>
      <c r="S548" s="199"/>
      <c r="T548" s="200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194" t="s">
        <v>128</v>
      </c>
      <c r="AU548" s="194" t="s">
        <v>79</v>
      </c>
      <c r="AV548" s="14" t="s">
        <v>124</v>
      </c>
      <c r="AW548" s="14" t="s">
        <v>31</v>
      </c>
      <c r="AX548" s="14" t="s">
        <v>77</v>
      </c>
      <c r="AY548" s="194" t="s">
        <v>117</v>
      </c>
    </row>
    <row r="549" s="2" customFormat="1" ht="16.5" customHeight="1">
      <c r="A549" s="39"/>
      <c r="B549" s="165"/>
      <c r="C549" s="217" t="s">
        <v>508</v>
      </c>
      <c r="D549" s="217" t="s">
        <v>342</v>
      </c>
      <c r="E549" s="218" t="s">
        <v>509</v>
      </c>
      <c r="F549" s="219" t="s">
        <v>510</v>
      </c>
      <c r="G549" s="220" t="s">
        <v>122</v>
      </c>
      <c r="H549" s="221">
        <v>1</v>
      </c>
      <c r="I549" s="222"/>
      <c r="J549" s="223">
        <f>ROUND(I549*H549,2)</f>
        <v>0</v>
      </c>
      <c r="K549" s="219" t="s">
        <v>123</v>
      </c>
      <c r="L549" s="224"/>
      <c r="M549" s="225" t="s">
        <v>3</v>
      </c>
      <c r="N549" s="226" t="s">
        <v>40</v>
      </c>
      <c r="O549" s="73"/>
      <c r="P549" s="175">
        <f>O549*H549</f>
        <v>0</v>
      </c>
      <c r="Q549" s="175">
        <v>0.067000000000000004</v>
      </c>
      <c r="R549" s="175">
        <f>Q549*H549</f>
        <v>0.067000000000000004</v>
      </c>
      <c r="S549" s="175">
        <v>0</v>
      </c>
      <c r="T549" s="176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177" t="s">
        <v>174</v>
      </c>
      <c r="AT549" s="177" t="s">
        <v>342</v>
      </c>
      <c r="AU549" s="177" t="s">
        <v>79</v>
      </c>
      <c r="AY549" s="20" t="s">
        <v>117</v>
      </c>
      <c r="BE549" s="178">
        <f>IF(N549="základní",J549,0)</f>
        <v>0</v>
      </c>
      <c r="BF549" s="178">
        <f>IF(N549="snížená",J549,0)</f>
        <v>0</v>
      </c>
      <c r="BG549" s="178">
        <f>IF(N549="zákl. přenesená",J549,0)</f>
        <v>0</v>
      </c>
      <c r="BH549" s="178">
        <f>IF(N549="sníž. přenesená",J549,0)</f>
        <v>0</v>
      </c>
      <c r="BI549" s="178">
        <f>IF(N549="nulová",J549,0)</f>
        <v>0</v>
      </c>
      <c r="BJ549" s="20" t="s">
        <v>77</v>
      </c>
      <c r="BK549" s="178">
        <f>ROUND(I549*H549,2)</f>
        <v>0</v>
      </c>
      <c r="BL549" s="20" t="s">
        <v>124</v>
      </c>
      <c r="BM549" s="177" t="s">
        <v>511</v>
      </c>
    </row>
    <row r="550" s="13" customFormat="1">
      <c r="A550" s="13"/>
      <c r="B550" s="184"/>
      <c r="C550" s="13"/>
      <c r="D550" s="185" t="s">
        <v>128</v>
      </c>
      <c r="E550" s="186" t="s">
        <v>3</v>
      </c>
      <c r="F550" s="187" t="s">
        <v>512</v>
      </c>
      <c r="G550" s="13"/>
      <c r="H550" s="188">
        <v>1</v>
      </c>
      <c r="I550" s="189"/>
      <c r="J550" s="13"/>
      <c r="K550" s="13"/>
      <c r="L550" s="184"/>
      <c r="M550" s="190"/>
      <c r="N550" s="191"/>
      <c r="O550" s="191"/>
      <c r="P550" s="191"/>
      <c r="Q550" s="191"/>
      <c r="R550" s="191"/>
      <c r="S550" s="191"/>
      <c r="T550" s="192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186" t="s">
        <v>128</v>
      </c>
      <c r="AU550" s="186" t="s">
        <v>79</v>
      </c>
      <c r="AV550" s="13" t="s">
        <v>79</v>
      </c>
      <c r="AW550" s="13" t="s">
        <v>31</v>
      </c>
      <c r="AX550" s="13" t="s">
        <v>69</v>
      </c>
      <c r="AY550" s="186" t="s">
        <v>117</v>
      </c>
    </row>
    <row r="551" s="14" customFormat="1">
      <c r="A551" s="14"/>
      <c r="B551" s="193"/>
      <c r="C551" s="14"/>
      <c r="D551" s="185" t="s">
        <v>128</v>
      </c>
      <c r="E551" s="194" t="s">
        <v>3</v>
      </c>
      <c r="F551" s="195" t="s">
        <v>130</v>
      </c>
      <c r="G551" s="14"/>
      <c r="H551" s="196">
        <v>1</v>
      </c>
      <c r="I551" s="197"/>
      <c r="J551" s="14"/>
      <c r="K551" s="14"/>
      <c r="L551" s="193"/>
      <c r="M551" s="198"/>
      <c r="N551" s="199"/>
      <c r="O551" s="199"/>
      <c r="P551" s="199"/>
      <c r="Q551" s="199"/>
      <c r="R551" s="199"/>
      <c r="S551" s="199"/>
      <c r="T551" s="200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194" t="s">
        <v>128</v>
      </c>
      <c r="AU551" s="194" t="s">
        <v>79</v>
      </c>
      <c r="AV551" s="14" t="s">
        <v>124</v>
      </c>
      <c r="AW551" s="14" t="s">
        <v>31</v>
      </c>
      <c r="AX551" s="14" t="s">
        <v>77</v>
      </c>
      <c r="AY551" s="194" t="s">
        <v>117</v>
      </c>
    </row>
    <row r="552" s="12" customFormat="1" ht="22.8" customHeight="1">
      <c r="A552" s="12"/>
      <c r="B552" s="152"/>
      <c r="C552" s="12"/>
      <c r="D552" s="153" t="s">
        <v>68</v>
      </c>
      <c r="E552" s="163" t="s">
        <v>174</v>
      </c>
      <c r="F552" s="163" t="s">
        <v>513</v>
      </c>
      <c r="G552" s="12"/>
      <c r="H552" s="12"/>
      <c r="I552" s="155"/>
      <c r="J552" s="164">
        <f>BK552</f>
        <v>0</v>
      </c>
      <c r="K552" s="12"/>
      <c r="L552" s="152"/>
      <c r="M552" s="157"/>
      <c r="N552" s="158"/>
      <c r="O552" s="158"/>
      <c r="P552" s="159">
        <f>SUM(P553:P661)</f>
        <v>0</v>
      </c>
      <c r="Q552" s="158"/>
      <c r="R552" s="159">
        <f>SUM(R553:R661)</f>
        <v>65.894135989500001</v>
      </c>
      <c r="S552" s="158"/>
      <c r="T552" s="160">
        <f>SUM(T553:T661)</f>
        <v>1</v>
      </c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R552" s="153" t="s">
        <v>77</v>
      </c>
      <c r="AT552" s="161" t="s">
        <v>68</v>
      </c>
      <c r="AU552" s="161" t="s">
        <v>77</v>
      </c>
      <c r="AY552" s="153" t="s">
        <v>117</v>
      </c>
      <c r="BK552" s="162">
        <f>SUM(BK553:BK661)</f>
        <v>0</v>
      </c>
    </row>
    <row r="553" s="2" customFormat="1" ht="24.15" customHeight="1">
      <c r="A553" s="39"/>
      <c r="B553" s="165"/>
      <c r="C553" s="166" t="s">
        <v>514</v>
      </c>
      <c r="D553" s="166" t="s">
        <v>119</v>
      </c>
      <c r="E553" s="167" t="s">
        <v>515</v>
      </c>
      <c r="F553" s="168" t="s">
        <v>516</v>
      </c>
      <c r="G553" s="169" t="s">
        <v>157</v>
      </c>
      <c r="H553" s="170">
        <v>158.40000000000001</v>
      </c>
      <c r="I553" s="171"/>
      <c r="J553" s="172">
        <f>ROUND(I553*H553,2)</f>
        <v>0</v>
      </c>
      <c r="K553" s="168" t="s">
        <v>123</v>
      </c>
      <c r="L553" s="40"/>
      <c r="M553" s="173" t="s">
        <v>3</v>
      </c>
      <c r="N553" s="174" t="s">
        <v>40</v>
      </c>
      <c r="O553" s="73"/>
      <c r="P553" s="175">
        <f>O553*H553</f>
        <v>0</v>
      </c>
      <c r="Q553" s="175">
        <v>8.2000000000000001E-05</v>
      </c>
      <c r="R553" s="175">
        <f>Q553*H553</f>
        <v>0.0129888</v>
      </c>
      <c r="S553" s="175">
        <v>0</v>
      </c>
      <c r="T553" s="176">
        <f>S553*H553</f>
        <v>0</v>
      </c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R553" s="177" t="s">
        <v>124</v>
      </c>
      <c r="AT553" s="177" t="s">
        <v>119</v>
      </c>
      <c r="AU553" s="177" t="s">
        <v>79</v>
      </c>
      <c r="AY553" s="20" t="s">
        <v>117</v>
      </c>
      <c r="BE553" s="178">
        <f>IF(N553="základní",J553,0)</f>
        <v>0</v>
      </c>
      <c r="BF553" s="178">
        <f>IF(N553="snížená",J553,0)</f>
        <v>0</v>
      </c>
      <c r="BG553" s="178">
        <f>IF(N553="zákl. přenesená",J553,0)</f>
        <v>0</v>
      </c>
      <c r="BH553" s="178">
        <f>IF(N553="sníž. přenesená",J553,0)</f>
        <v>0</v>
      </c>
      <c r="BI553" s="178">
        <f>IF(N553="nulová",J553,0)</f>
        <v>0</v>
      </c>
      <c r="BJ553" s="20" t="s">
        <v>77</v>
      </c>
      <c r="BK553" s="178">
        <f>ROUND(I553*H553,2)</f>
        <v>0</v>
      </c>
      <c r="BL553" s="20" t="s">
        <v>124</v>
      </c>
      <c r="BM553" s="177" t="s">
        <v>517</v>
      </c>
    </row>
    <row r="554" s="2" customFormat="1">
      <c r="A554" s="39"/>
      <c r="B554" s="40"/>
      <c r="C554" s="39"/>
      <c r="D554" s="179" t="s">
        <v>126</v>
      </c>
      <c r="E554" s="39"/>
      <c r="F554" s="180" t="s">
        <v>518</v>
      </c>
      <c r="G554" s="39"/>
      <c r="H554" s="39"/>
      <c r="I554" s="181"/>
      <c r="J554" s="39"/>
      <c r="K554" s="39"/>
      <c r="L554" s="40"/>
      <c r="M554" s="182"/>
      <c r="N554" s="183"/>
      <c r="O554" s="73"/>
      <c r="P554" s="73"/>
      <c r="Q554" s="73"/>
      <c r="R554" s="73"/>
      <c r="S554" s="73"/>
      <c r="T554" s="74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T554" s="20" t="s">
        <v>126</v>
      </c>
      <c r="AU554" s="20" t="s">
        <v>79</v>
      </c>
    </row>
    <row r="555" s="13" customFormat="1">
      <c r="A555" s="13"/>
      <c r="B555" s="184"/>
      <c r="C555" s="13"/>
      <c r="D555" s="185" t="s">
        <v>128</v>
      </c>
      <c r="E555" s="186" t="s">
        <v>3</v>
      </c>
      <c r="F555" s="187" t="s">
        <v>519</v>
      </c>
      <c r="G555" s="13"/>
      <c r="H555" s="188">
        <v>69.700000000000003</v>
      </c>
      <c r="I555" s="189"/>
      <c r="J555" s="13"/>
      <c r="K555" s="13"/>
      <c r="L555" s="184"/>
      <c r="M555" s="190"/>
      <c r="N555" s="191"/>
      <c r="O555" s="191"/>
      <c r="P555" s="191"/>
      <c r="Q555" s="191"/>
      <c r="R555" s="191"/>
      <c r="S555" s="191"/>
      <c r="T555" s="192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186" t="s">
        <v>128</v>
      </c>
      <c r="AU555" s="186" t="s">
        <v>79</v>
      </c>
      <c r="AV555" s="13" t="s">
        <v>79</v>
      </c>
      <c r="AW555" s="13" t="s">
        <v>31</v>
      </c>
      <c r="AX555" s="13" t="s">
        <v>69</v>
      </c>
      <c r="AY555" s="186" t="s">
        <v>117</v>
      </c>
    </row>
    <row r="556" s="13" customFormat="1">
      <c r="A556" s="13"/>
      <c r="B556" s="184"/>
      <c r="C556" s="13"/>
      <c r="D556" s="185" t="s">
        <v>128</v>
      </c>
      <c r="E556" s="186" t="s">
        <v>3</v>
      </c>
      <c r="F556" s="187" t="s">
        <v>520</v>
      </c>
      <c r="G556" s="13"/>
      <c r="H556" s="188">
        <v>43.100000000000001</v>
      </c>
      <c r="I556" s="189"/>
      <c r="J556" s="13"/>
      <c r="K556" s="13"/>
      <c r="L556" s="184"/>
      <c r="M556" s="190"/>
      <c r="N556" s="191"/>
      <c r="O556" s="191"/>
      <c r="P556" s="191"/>
      <c r="Q556" s="191"/>
      <c r="R556" s="191"/>
      <c r="S556" s="191"/>
      <c r="T556" s="192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186" t="s">
        <v>128</v>
      </c>
      <c r="AU556" s="186" t="s">
        <v>79</v>
      </c>
      <c r="AV556" s="13" t="s">
        <v>79</v>
      </c>
      <c r="AW556" s="13" t="s">
        <v>31</v>
      </c>
      <c r="AX556" s="13" t="s">
        <v>69</v>
      </c>
      <c r="AY556" s="186" t="s">
        <v>117</v>
      </c>
    </row>
    <row r="557" s="13" customFormat="1">
      <c r="A557" s="13"/>
      <c r="B557" s="184"/>
      <c r="C557" s="13"/>
      <c r="D557" s="185" t="s">
        <v>128</v>
      </c>
      <c r="E557" s="186" t="s">
        <v>3</v>
      </c>
      <c r="F557" s="187" t="s">
        <v>521</v>
      </c>
      <c r="G557" s="13"/>
      <c r="H557" s="188">
        <v>45.600000000000001</v>
      </c>
      <c r="I557" s="189"/>
      <c r="J557" s="13"/>
      <c r="K557" s="13"/>
      <c r="L557" s="184"/>
      <c r="M557" s="190"/>
      <c r="N557" s="191"/>
      <c r="O557" s="191"/>
      <c r="P557" s="191"/>
      <c r="Q557" s="191"/>
      <c r="R557" s="191"/>
      <c r="S557" s="191"/>
      <c r="T557" s="192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186" t="s">
        <v>128</v>
      </c>
      <c r="AU557" s="186" t="s">
        <v>79</v>
      </c>
      <c r="AV557" s="13" t="s">
        <v>79</v>
      </c>
      <c r="AW557" s="13" t="s">
        <v>31</v>
      </c>
      <c r="AX557" s="13" t="s">
        <v>69</v>
      </c>
      <c r="AY557" s="186" t="s">
        <v>117</v>
      </c>
    </row>
    <row r="558" s="14" customFormat="1">
      <c r="A558" s="14"/>
      <c r="B558" s="193"/>
      <c r="C558" s="14"/>
      <c r="D558" s="185" t="s">
        <v>128</v>
      </c>
      <c r="E558" s="194" t="s">
        <v>3</v>
      </c>
      <c r="F558" s="195" t="s">
        <v>130</v>
      </c>
      <c r="G558" s="14"/>
      <c r="H558" s="196">
        <v>158.40000000000001</v>
      </c>
      <c r="I558" s="197"/>
      <c r="J558" s="14"/>
      <c r="K558" s="14"/>
      <c r="L558" s="193"/>
      <c r="M558" s="198"/>
      <c r="N558" s="199"/>
      <c r="O558" s="199"/>
      <c r="P558" s="199"/>
      <c r="Q558" s="199"/>
      <c r="R558" s="199"/>
      <c r="S558" s="199"/>
      <c r="T558" s="200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194" t="s">
        <v>128</v>
      </c>
      <c r="AU558" s="194" t="s">
        <v>79</v>
      </c>
      <c r="AV558" s="14" t="s">
        <v>124</v>
      </c>
      <c r="AW558" s="14" t="s">
        <v>31</v>
      </c>
      <c r="AX558" s="14" t="s">
        <v>77</v>
      </c>
      <c r="AY558" s="194" t="s">
        <v>117</v>
      </c>
    </row>
    <row r="559" s="2" customFormat="1" ht="16.5" customHeight="1">
      <c r="A559" s="39"/>
      <c r="B559" s="165"/>
      <c r="C559" s="217" t="s">
        <v>522</v>
      </c>
      <c r="D559" s="217" t="s">
        <v>342</v>
      </c>
      <c r="E559" s="218" t="s">
        <v>523</v>
      </c>
      <c r="F559" s="219" t="s">
        <v>524</v>
      </c>
      <c r="G559" s="220" t="s">
        <v>157</v>
      </c>
      <c r="H559" s="221">
        <v>160.77600000000001</v>
      </c>
      <c r="I559" s="222"/>
      <c r="J559" s="223">
        <f>ROUND(I559*H559,2)</f>
        <v>0</v>
      </c>
      <c r="K559" s="219" t="s">
        <v>123</v>
      </c>
      <c r="L559" s="224"/>
      <c r="M559" s="225" t="s">
        <v>3</v>
      </c>
      <c r="N559" s="226" t="s">
        <v>40</v>
      </c>
      <c r="O559" s="73"/>
      <c r="P559" s="175">
        <f>O559*H559</f>
        <v>0</v>
      </c>
      <c r="Q559" s="175">
        <v>0.071999999999999995</v>
      </c>
      <c r="R559" s="175">
        <f>Q559*H559</f>
        <v>11.575872</v>
      </c>
      <c r="S559" s="175">
        <v>0</v>
      </c>
      <c r="T559" s="176">
        <f>S559*H559</f>
        <v>0</v>
      </c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R559" s="177" t="s">
        <v>174</v>
      </c>
      <c r="AT559" s="177" t="s">
        <v>342</v>
      </c>
      <c r="AU559" s="177" t="s">
        <v>79</v>
      </c>
      <c r="AY559" s="20" t="s">
        <v>117</v>
      </c>
      <c r="BE559" s="178">
        <f>IF(N559="základní",J559,0)</f>
        <v>0</v>
      </c>
      <c r="BF559" s="178">
        <f>IF(N559="snížená",J559,0)</f>
        <v>0</v>
      </c>
      <c r="BG559" s="178">
        <f>IF(N559="zákl. přenesená",J559,0)</f>
        <v>0</v>
      </c>
      <c r="BH559" s="178">
        <f>IF(N559="sníž. přenesená",J559,0)</f>
        <v>0</v>
      </c>
      <c r="BI559" s="178">
        <f>IF(N559="nulová",J559,0)</f>
        <v>0</v>
      </c>
      <c r="BJ559" s="20" t="s">
        <v>77</v>
      </c>
      <c r="BK559" s="178">
        <f>ROUND(I559*H559,2)</f>
        <v>0</v>
      </c>
      <c r="BL559" s="20" t="s">
        <v>124</v>
      </c>
      <c r="BM559" s="177" t="s">
        <v>525</v>
      </c>
    </row>
    <row r="560" s="13" customFormat="1">
      <c r="A560" s="13"/>
      <c r="B560" s="184"/>
      <c r="C560" s="13"/>
      <c r="D560" s="185" t="s">
        <v>128</v>
      </c>
      <c r="E560" s="13"/>
      <c r="F560" s="187" t="s">
        <v>526</v>
      </c>
      <c r="G560" s="13"/>
      <c r="H560" s="188">
        <v>160.77600000000001</v>
      </c>
      <c r="I560" s="189"/>
      <c r="J560" s="13"/>
      <c r="K560" s="13"/>
      <c r="L560" s="184"/>
      <c r="M560" s="190"/>
      <c r="N560" s="191"/>
      <c r="O560" s="191"/>
      <c r="P560" s="191"/>
      <c r="Q560" s="191"/>
      <c r="R560" s="191"/>
      <c r="S560" s="191"/>
      <c r="T560" s="192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186" t="s">
        <v>128</v>
      </c>
      <c r="AU560" s="186" t="s">
        <v>79</v>
      </c>
      <c r="AV560" s="13" t="s">
        <v>79</v>
      </c>
      <c r="AW560" s="13" t="s">
        <v>4</v>
      </c>
      <c r="AX560" s="13" t="s">
        <v>77</v>
      </c>
      <c r="AY560" s="186" t="s">
        <v>117</v>
      </c>
    </row>
    <row r="561" s="2" customFormat="1" ht="24.15" customHeight="1">
      <c r="A561" s="39"/>
      <c r="B561" s="165"/>
      <c r="C561" s="166" t="s">
        <v>527</v>
      </c>
      <c r="D561" s="166" t="s">
        <v>119</v>
      </c>
      <c r="E561" s="167" t="s">
        <v>528</v>
      </c>
      <c r="F561" s="168" t="s">
        <v>529</v>
      </c>
      <c r="G561" s="169" t="s">
        <v>157</v>
      </c>
      <c r="H561" s="170">
        <v>69.400000000000006</v>
      </c>
      <c r="I561" s="171"/>
      <c r="J561" s="172">
        <f>ROUND(I561*H561,2)</f>
        <v>0</v>
      </c>
      <c r="K561" s="168" t="s">
        <v>123</v>
      </c>
      <c r="L561" s="40"/>
      <c r="M561" s="173" t="s">
        <v>3</v>
      </c>
      <c r="N561" s="174" t="s">
        <v>40</v>
      </c>
      <c r="O561" s="73"/>
      <c r="P561" s="175">
        <f>O561*H561</f>
        <v>0</v>
      </c>
      <c r="Q561" s="175">
        <v>0.000105</v>
      </c>
      <c r="R561" s="175">
        <f>Q561*H561</f>
        <v>0.0072870000000000009</v>
      </c>
      <c r="S561" s="175">
        <v>0</v>
      </c>
      <c r="T561" s="176">
        <f>S561*H561</f>
        <v>0</v>
      </c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R561" s="177" t="s">
        <v>124</v>
      </c>
      <c r="AT561" s="177" t="s">
        <v>119</v>
      </c>
      <c r="AU561" s="177" t="s">
        <v>79</v>
      </c>
      <c r="AY561" s="20" t="s">
        <v>117</v>
      </c>
      <c r="BE561" s="178">
        <f>IF(N561="základní",J561,0)</f>
        <v>0</v>
      </c>
      <c r="BF561" s="178">
        <f>IF(N561="snížená",J561,0)</f>
        <v>0</v>
      </c>
      <c r="BG561" s="178">
        <f>IF(N561="zákl. přenesená",J561,0)</f>
        <v>0</v>
      </c>
      <c r="BH561" s="178">
        <f>IF(N561="sníž. přenesená",J561,0)</f>
        <v>0</v>
      </c>
      <c r="BI561" s="178">
        <f>IF(N561="nulová",J561,0)</f>
        <v>0</v>
      </c>
      <c r="BJ561" s="20" t="s">
        <v>77</v>
      </c>
      <c r="BK561" s="178">
        <f>ROUND(I561*H561,2)</f>
        <v>0</v>
      </c>
      <c r="BL561" s="20" t="s">
        <v>124</v>
      </c>
      <c r="BM561" s="177" t="s">
        <v>530</v>
      </c>
    </row>
    <row r="562" s="2" customFormat="1">
      <c r="A562" s="39"/>
      <c r="B562" s="40"/>
      <c r="C562" s="39"/>
      <c r="D562" s="179" t="s">
        <v>126</v>
      </c>
      <c r="E562" s="39"/>
      <c r="F562" s="180" t="s">
        <v>531</v>
      </c>
      <c r="G562" s="39"/>
      <c r="H562" s="39"/>
      <c r="I562" s="181"/>
      <c r="J562" s="39"/>
      <c r="K562" s="39"/>
      <c r="L562" s="40"/>
      <c r="M562" s="182"/>
      <c r="N562" s="183"/>
      <c r="O562" s="73"/>
      <c r="P562" s="73"/>
      <c r="Q562" s="73"/>
      <c r="R562" s="73"/>
      <c r="S562" s="73"/>
      <c r="T562" s="74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T562" s="20" t="s">
        <v>126</v>
      </c>
      <c r="AU562" s="20" t="s">
        <v>79</v>
      </c>
    </row>
    <row r="563" s="13" customFormat="1">
      <c r="A563" s="13"/>
      <c r="B563" s="184"/>
      <c r="C563" s="13"/>
      <c r="D563" s="185" t="s">
        <v>128</v>
      </c>
      <c r="E563" s="186" t="s">
        <v>3</v>
      </c>
      <c r="F563" s="187" t="s">
        <v>532</v>
      </c>
      <c r="G563" s="13"/>
      <c r="H563" s="188">
        <v>69.400000000000006</v>
      </c>
      <c r="I563" s="189"/>
      <c r="J563" s="13"/>
      <c r="K563" s="13"/>
      <c r="L563" s="184"/>
      <c r="M563" s="190"/>
      <c r="N563" s="191"/>
      <c r="O563" s="191"/>
      <c r="P563" s="191"/>
      <c r="Q563" s="191"/>
      <c r="R563" s="191"/>
      <c r="S563" s="191"/>
      <c r="T563" s="192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186" t="s">
        <v>128</v>
      </c>
      <c r="AU563" s="186" t="s">
        <v>79</v>
      </c>
      <c r="AV563" s="13" t="s">
        <v>79</v>
      </c>
      <c r="AW563" s="13" t="s">
        <v>31</v>
      </c>
      <c r="AX563" s="13" t="s">
        <v>69</v>
      </c>
      <c r="AY563" s="186" t="s">
        <v>117</v>
      </c>
    </row>
    <row r="564" s="14" customFormat="1">
      <c r="A564" s="14"/>
      <c r="B564" s="193"/>
      <c r="C564" s="14"/>
      <c r="D564" s="185" t="s">
        <v>128</v>
      </c>
      <c r="E564" s="194" t="s">
        <v>3</v>
      </c>
      <c r="F564" s="195" t="s">
        <v>130</v>
      </c>
      <c r="G564" s="14"/>
      <c r="H564" s="196">
        <v>69.400000000000006</v>
      </c>
      <c r="I564" s="197"/>
      <c r="J564" s="14"/>
      <c r="K564" s="14"/>
      <c r="L564" s="193"/>
      <c r="M564" s="198"/>
      <c r="N564" s="199"/>
      <c r="O564" s="199"/>
      <c r="P564" s="199"/>
      <c r="Q564" s="199"/>
      <c r="R564" s="199"/>
      <c r="S564" s="199"/>
      <c r="T564" s="200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194" t="s">
        <v>128</v>
      </c>
      <c r="AU564" s="194" t="s">
        <v>79</v>
      </c>
      <c r="AV564" s="14" t="s">
        <v>124</v>
      </c>
      <c r="AW564" s="14" t="s">
        <v>31</v>
      </c>
      <c r="AX564" s="14" t="s">
        <v>77</v>
      </c>
      <c r="AY564" s="194" t="s">
        <v>117</v>
      </c>
    </row>
    <row r="565" s="2" customFormat="1" ht="16.5" customHeight="1">
      <c r="A565" s="39"/>
      <c r="B565" s="165"/>
      <c r="C565" s="217" t="s">
        <v>533</v>
      </c>
      <c r="D565" s="217" t="s">
        <v>342</v>
      </c>
      <c r="E565" s="218" t="s">
        <v>534</v>
      </c>
      <c r="F565" s="219" t="s">
        <v>535</v>
      </c>
      <c r="G565" s="220" t="s">
        <v>157</v>
      </c>
      <c r="H565" s="221">
        <v>70.441000000000002</v>
      </c>
      <c r="I565" s="222"/>
      <c r="J565" s="223">
        <f>ROUND(I565*H565,2)</f>
        <v>0</v>
      </c>
      <c r="K565" s="219" t="s">
        <v>3</v>
      </c>
      <c r="L565" s="224"/>
      <c r="M565" s="225" t="s">
        <v>3</v>
      </c>
      <c r="N565" s="226" t="s">
        <v>40</v>
      </c>
      <c r="O565" s="73"/>
      <c r="P565" s="175">
        <f>O565*H565</f>
        <v>0</v>
      </c>
      <c r="Q565" s="175">
        <v>0.17399999999999999</v>
      </c>
      <c r="R565" s="175">
        <f>Q565*H565</f>
        <v>12.256734</v>
      </c>
      <c r="S565" s="175">
        <v>0</v>
      </c>
      <c r="T565" s="176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177" t="s">
        <v>174</v>
      </c>
      <c r="AT565" s="177" t="s">
        <v>342</v>
      </c>
      <c r="AU565" s="177" t="s">
        <v>79</v>
      </c>
      <c r="AY565" s="20" t="s">
        <v>117</v>
      </c>
      <c r="BE565" s="178">
        <f>IF(N565="základní",J565,0)</f>
        <v>0</v>
      </c>
      <c r="BF565" s="178">
        <f>IF(N565="snížená",J565,0)</f>
        <v>0</v>
      </c>
      <c r="BG565" s="178">
        <f>IF(N565="zákl. přenesená",J565,0)</f>
        <v>0</v>
      </c>
      <c r="BH565" s="178">
        <f>IF(N565="sníž. přenesená",J565,0)</f>
        <v>0</v>
      </c>
      <c r="BI565" s="178">
        <f>IF(N565="nulová",J565,0)</f>
        <v>0</v>
      </c>
      <c r="BJ565" s="20" t="s">
        <v>77</v>
      </c>
      <c r="BK565" s="178">
        <f>ROUND(I565*H565,2)</f>
        <v>0</v>
      </c>
      <c r="BL565" s="20" t="s">
        <v>124</v>
      </c>
      <c r="BM565" s="177" t="s">
        <v>536</v>
      </c>
    </row>
    <row r="566" s="13" customFormat="1">
      <c r="A566" s="13"/>
      <c r="B566" s="184"/>
      <c r="C566" s="13"/>
      <c r="D566" s="185" t="s">
        <v>128</v>
      </c>
      <c r="E566" s="13"/>
      <c r="F566" s="187" t="s">
        <v>537</v>
      </c>
      <c r="G566" s="13"/>
      <c r="H566" s="188">
        <v>70.441000000000002</v>
      </c>
      <c r="I566" s="189"/>
      <c r="J566" s="13"/>
      <c r="K566" s="13"/>
      <c r="L566" s="184"/>
      <c r="M566" s="190"/>
      <c r="N566" s="191"/>
      <c r="O566" s="191"/>
      <c r="P566" s="191"/>
      <c r="Q566" s="191"/>
      <c r="R566" s="191"/>
      <c r="S566" s="191"/>
      <c r="T566" s="192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186" t="s">
        <v>128</v>
      </c>
      <c r="AU566" s="186" t="s">
        <v>79</v>
      </c>
      <c r="AV566" s="13" t="s">
        <v>79</v>
      </c>
      <c r="AW566" s="13" t="s">
        <v>4</v>
      </c>
      <c r="AX566" s="13" t="s">
        <v>77</v>
      </c>
      <c r="AY566" s="186" t="s">
        <v>117</v>
      </c>
    </row>
    <row r="567" s="2" customFormat="1" ht="24.15" customHeight="1">
      <c r="A567" s="39"/>
      <c r="B567" s="165"/>
      <c r="C567" s="166" t="s">
        <v>538</v>
      </c>
      <c r="D567" s="166" t="s">
        <v>119</v>
      </c>
      <c r="E567" s="167" t="s">
        <v>539</v>
      </c>
      <c r="F567" s="168" t="s">
        <v>540</v>
      </c>
      <c r="G567" s="169" t="s">
        <v>157</v>
      </c>
      <c r="H567" s="170">
        <v>6</v>
      </c>
      <c r="I567" s="171"/>
      <c r="J567" s="172">
        <f>ROUND(I567*H567,2)</f>
        <v>0</v>
      </c>
      <c r="K567" s="168" t="s">
        <v>123</v>
      </c>
      <c r="L567" s="40"/>
      <c r="M567" s="173" t="s">
        <v>3</v>
      </c>
      <c r="N567" s="174" t="s">
        <v>40</v>
      </c>
      <c r="O567" s="73"/>
      <c r="P567" s="175">
        <f>O567*H567</f>
        <v>0</v>
      </c>
      <c r="Q567" s="175">
        <v>0.0042196810999999999</v>
      </c>
      <c r="R567" s="175">
        <f>Q567*H567</f>
        <v>0.025318086599999998</v>
      </c>
      <c r="S567" s="175">
        <v>0</v>
      </c>
      <c r="T567" s="176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177" t="s">
        <v>124</v>
      </c>
      <c r="AT567" s="177" t="s">
        <v>119</v>
      </c>
      <c r="AU567" s="177" t="s">
        <v>79</v>
      </c>
      <c r="AY567" s="20" t="s">
        <v>117</v>
      </c>
      <c r="BE567" s="178">
        <f>IF(N567="základní",J567,0)</f>
        <v>0</v>
      </c>
      <c r="BF567" s="178">
        <f>IF(N567="snížená",J567,0)</f>
        <v>0</v>
      </c>
      <c r="BG567" s="178">
        <f>IF(N567="zákl. přenesená",J567,0)</f>
        <v>0</v>
      </c>
      <c r="BH567" s="178">
        <f>IF(N567="sníž. přenesená",J567,0)</f>
        <v>0</v>
      </c>
      <c r="BI567" s="178">
        <f>IF(N567="nulová",J567,0)</f>
        <v>0</v>
      </c>
      <c r="BJ567" s="20" t="s">
        <v>77</v>
      </c>
      <c r="BK567" s="178">
        <f>ROUND(I567*H567,2)</f>
        <v>0</v>
      </c>
      <c r="BL567" s="20" t="s">
        <v>124</v>
      </c>
      <c r="BM567" s="177" t="s">
        <v>541</v>
      </c>
    </row>
    <row r="568" s="2" customFormat="1">
      <c r="A568" s="39"/>
      <c r="B568" s="40"/>
      <c r="C568" s="39"/>
      <c r="D568" s="179" t="s">
        <v>126</v>
      </c>
      <c r="E568" s="39"/>
      <c r="F568" s="180" t="s">
        <v>542</v>
      </c>
      <c r="G568" s="39"/>
      <c r="H568" s="39"/>
      <c r="I568" s="181"/>
      <c r="J568" s="39"/>
      <c r="K568" s="39"/>
      <c r="L568" s="40"/>
      <c r="M568" s="182"/>
      <c r="N568" s="183"/>
      <c r="O568" s="73"/>
      <c r="P568" s="73"/>
      <c r="Q568" s="73"/>
      <c r="R568" s="73"/>
      <c r="S568" s="73"/>
      <c r="T568" s="74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T568" s="20" t="s">
        <v>126</v>
      </c>
      <c r="AU568" s="20" t="s">
        <v>79</v>
      </c>
    </row>
    <row r="569" s="13" customFormat="1">
      <c r="A569" s="13"/>
      <c r="B569" s="184"/>
      <c r="C569" s="13"/>
      <c r="D569" s="185" t="s">
        <v>128</v>
      </c>
      <c r="E569" s="186" t="s">
        <v>3</v>
      </c>
      <c r="F569" s="187" t="s">
        <v>543</v>
      </c>
      <c r="G569" s="13"/>
      <c r="H569" s="188">
        <v>6</v>
      </c>
      <c r="I569" s="189"/>
      <c r="J569" s="13"/>
      <c r="K569" s="13"/>
      <c r="L569" s="184"/>
      <c r="M569" s="190"/>
      <c r="N569" s="191"/>
      <c r="O569" s="191"/>
      <c r="P569" s="191"/>
      <c r="Q569" s="191"/>
      <c r="R569" s="191"/>
      <c r="S569" s="191"/>
      <c r="T569" s="192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186" t="s">
        <v>128</v>
      </c>
      <c r="AU569" s="186" t="s">
        <v>79</v>
      </c>
      <c r="AV569" s="13" t="s">
        <v>79</v>
      </c>
      <c r="AW569" s="13" t="s">
        <v>31</v>
      </c>
      <c r="AX569" s="13" t="s">
        <v>69</v>
      </c>
      <c r="AY569" s="186" t="s">
        <v>117</v>
      </c>
    </row>
    <row r="570" s="14" customFormat="1">
      <c r="A570" s="14"/>
      <c r="B570" s="193"/>
      <c r="C570" s="14"/>
      <c r="D570" s="185" t="s">
        <v>128</v>
      </c>
      <c r="E570" s="194" t="s">
        <v>3</v>
      </c>
      <c r="F570" s="195" t="s">
        <v>130</v>
      </c>
      <c r="G570" s="14"/>
      <c r="H570" s="196">
        <v>6</v>
      </c>
      <c r="I570" s="197"/>
      <c r="J570" s="14"/>
      <c r="K570" s="14"/>
      <c r="L570" s="193"/>
      <c r="M570" s="198"/>
      <c r="N570" s="199"/>
      <c r="O570" s="199"/>
      <c r="P570" s="199"/>
      <c r="Q570" s="199"/>
      <c r="R570" s="199"/>
      <c r="S570" s="199"/>
      <c r="T570" s="200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194" t="s">
        <v>128</v>
      </c>
      <c r="AU570" s="194" t="s">
        <v>79</v>
      </c>
      <c r="AV570" s="14" t="s">
        <v>124</v>
      </c>
      <c r="AW570" s="14" t="s">
        <v>31</v>
      </c>
      <c r="AX570" s="14" t="s">
        <v>77</v>
      </c>
      <c r="AY570" s="194" t="s">
        <v>117</v>
      </c>
    </row>
    <row r="571" s="2" customFormat="1" ht="24.15" customHeight="1">
      <c r="A571" s="39"/>
      <c r="B571" s="165"/>
      <c r="C571" s="166" t="s">
        <v>544</v>
      </c>
      <c r="D571" s="166" t="s">
        <v>119</v>
      </c>
      <c r="E571" s="167" t="s">
        <v>545</v>
      </c>
      <c r="F571" s="168" t="s">
        <v>546</v>
      </c>
      <c r="G571" s="169" t="s">
        <v>157</v>
      </c>
      <c r="H571" s="170">
        <v>19</v>
      </c>
      <c r="I571" s="171"/>
      <c r="J571" s="172">
        <f>ROUND(I571*H571,2)</f>
        <v>0</v>
      </c>
      <c r="K571" s="168" t="s">
        <v>123</v>
      </c>
      <c r="L571" s="40"/>
      <c r="M571" s="173" t="s">
        <v>3</v>
      </c>
      <c r="N571" s="174" t="s">
        <v>40</v>
      </c>
      <c r="O571" s="73"/>
      <c r="P571" s="175">
        <f>O571*H571</f>
        <v>0</v>
      </c>
      <c r="Q571" s="175">
        <v>0.0065564239000000003</v>
      </c>
      <c r="R571" s="175">
        <f>Q571*H571</f>
        <v>0.12457205410000001</v>
      </c>
      <c r="S571" s="175">
        <v>0</v>
      </c>
      <c r="T571" s="176">
        <f>S571*H571</f>
        <v>0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177" t="s">
        <v>124</v>
      </c>
      <c r="AT571" s="177" t="s">
        <v>119</v>
      </c>
      <c r="AU571" s="177" t="s">
        <v>79</v>
      </c>
      <c r="AY571" s="20" t="s">
        <v>117</v>
      </c>
      <c r="BE571" s="178">
        <f>IF(N571="základní",J571,0)</f>
        <v>0</v>
      </c>
      <c r="BF571" s="178">
        <f>IF(N571="snížená",J571,0)</f>
        <v>0</v>
      </c>
      <c r="BG571" s="178">
        <f>IF(N571="zákl. přenesená",J571,0)</f>
        <v>0</v>
      </c>
      <c r="BH571" s="178">
        <f>IF(N571="sníž. přenesená",J571,0)</f>
        <v>0</v>
      </c>
      <c r="BI571" s="178">
        <f>IF(N571="nulová",J571,0)</f>
        <v>0</v>
      </c>
      <c r="BJ571" s="20" t="s">
        <v>77</v>
      </c>
      <c r="BK571" s="178">
        <f>ROUND(I571*H571,2)</f>
        <v>0</v>
      </c>
      <c r="BL571" s="20" t="s">
        <v>124</v>
      </c>
      <c r="BM571" s="177" t="s">
        <v>547</v>
      </c>
    </row>
    <row r="572" s="2" customFormat="1">
      <c r="A572" s="39"/>
      <c r="B572" s="40"/>
      <c r="C572" s="39"/>
      <c r="D572" s="179" t="s">
        <v>126</v>
      </c>
      <c r="E572" s="39"/>
      <c r="F572" s="180" t="s">
        <v>548</v>
      </c>
      <c r="G572" s="39"/>
      <c r="H572" s="39"/>
      <c r="I572" s="181"/>
      <c r="J572" s="39"/>
      <c r="K572" s="39"/>
      <c r="L572" s="40"/>
      <c r="M572" s="182"/>
      <c r="N572" s="183"/>
      <c r="O572" s="73"/>
      <c r="P572" s="73"/>
      <c r="Q572" s="73"/>
      <c r="R572" s="73"/>
      <c r="S572" s="73"/>
      <c r="T572" s="74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T572" s="20" t="s">
        <v>126</v>
      </c>
      <c r="AU572" s="20" t="s">
        <v>79</v>
      </c>
    </row>
    <row r="573" s="13" customFormat="1">
      <c r="A573" s="13"/>
      <c r="B573" s="184"/>
      <c r="C573" s="13"/>
      <c r="D573" s="185" t="s">
        <v>128</v>
      </c>
      <c r="E573" s="186" t="s">
        <v>3</v>
      </c>
      <c r="F573" s="187" t="s">
        <v>549</v>
      </c>
      <c r="G573" s="13"/>
      <c r="H573" s="188">
        <v>19</v>
      </c>
      <c r="I573" s="189"/>
      <c r="J573" s="13"/>
      <c r="K573" s="13"/>
      <c r="L573" s="184"/>
      <c r="M573" s="190"/>
      <c r="N573" s="191"/>
      <c r="O573" s="191"/>
      <c r="P573" s="191"/>
      <c r="Q573" s="191"/>
      <c r="R573" s="191"/>
      <c r="S573" s="191"/>
      <c r="T573" s="192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186" t="s">
        <v>128</v>
      </c>
      <c r="AU573" s="186" t="s">
        <v>79</v>
      </c>
      <c r="AV573" s="13" t="s">
        <v>79</v>
      </c>
      <c r="AW573" s="13" t="s">
        <v>31</v>
      </c>
      <c r="AX573" s="13" t="s">
        <v>69</v>
      </c>
      <c r="AY573" s="186" t="s">
        <v>117</v>
      </c>
    </row>
    <row r="574" s="14" customFormat="1">
      <c r="A574" s="14"/>
      <c r="B574" s="193"/>
      <c r="C574" s="14"/>
      <c r="D574" s="185" t="s">
        <v>128</v>
      </c>
      <c r="E574" s="194" t="s">
        <v>3</v>
      </c>
      <c r="F574" s="195" t="s">
        <v>130</v>
      </c>
      <c r="G574" s="14"/>
      <c r="H574" s="196">
        <v>19</v>
      </c>
      <c r="I574" s="197"/>
      <c r="J574" s="14"/>
      <c r="K574" s="14"/>
      <c r="L574" s="193"/>
      <c r="M574" s="198"/>
      <c r="N574" s="199"/>
      <c r="O574" s="199"/>
      <c r="P574" s="199"/>
      <c r="Q574" s="199"/>
      <c r="R574" s="199"/>
      <c r="S574" s="199"/>
      <c r="T574" s="200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194" t="s">
        <v>128</v>
      </c>
      <c r="AU574" s="194" t="s">
        <v>79</v>
      </c>
      <c r="AV574" s="14" t="s">
        <v>124</v>
      </c>
      <c r="AW574" s="14" t="s">
        <v>31</v>
      </c>
      <c r="AX574" s="14" t="s">
        <v>77</v>
      </c>
      <c r="AY574" s="194" t="s">
        <v>117</v>
      </c>
    </row>
    <row r="575" s="2" customFormat="1" ht="24.15" customHeight="1">
      <c r="A575" s="39"/>
      <c r="B575" s="165"/>
      <c r="C575" s="166" t="s">
        <v>550</v>
      </c>
      <c r="D575" s="166" t="s">
        <v>119</v>
      </c>
      <c r="E575" s="167" t="s">
        <v>551</v>
      </c>
      <c r="F575" s="168" t="s">
        <v>552</v>
      </c>
      <c r="G575" s="169" t="s">
        <v>157</v>
      </c>
      <c r="H575" s="170">
        <v>2</v>
      </c>
      <c r="I575" s="171"/>
      <c r="J575" s="172">
        <f>ROUND(I575*H575,2)</f>
        <v>0</v>
      </c>
      <c r="K575" s="168" t="s">
        <v>123</v>
      </c>
      <c r="L575" s="40"/>
      <c r="M575" s="173" t="s">
        <v>3</v>
      </c>
      <c r="N575" s="174" t="s">
        <v>40</v>
      </c>
      <c r="O575" s="73"/>
      <c r="P575" s="175">
        <f>O575*H575</f>
        <v>0</v>
      </c>
      <c r="Q575" s="175">
        <v>0.016422640200000001</v>
      </c>
      <c r="R575" s="175">
        <f>Q575*H575</f>
        <v>0.032845280400000003</v>
      </c>
      <c r="S575" s="175">
        <v>0</v>
      </c>
      <c r="T575" s="176">
        <f>S575*H575</f>
        <v>0</v>
      </c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R575" s="177" t="s">
        <v>124</v>
      </c>
      <c r="AT575" s="177" t="s">
        <v>119</v>
      </c>
      <c r="AU575" s="177" t="s">
        <v>79</v>
      </c>
      <c r="AY575" s="20" t="s">
        <v>117</v>
      </c>
      <c r="BE575" s="178">
        <f>IF(N575="základní",J575,0)</f>
        <v>0</v>
      </c>
      <c r="BF575" s="178">
        <f>IF(N575="snížená",J575,0)</f>
        <v>0</v>
      </c>
      <c r="BG575" s="178">
        <f>IF(N575="zákl. přenesená",J575,0)</f>
        <v>0</v>
      </c>
      <c r="BH575" s="178">
        <f>IF(N575="sníž. přenesená",J575,0)</f>
        <v>0</v>
      </c>
      <c r="BI575" s="178">
        <f>IF(N575="nulová",J575,0)</f>
        <v>0</v>
      </c>
      <c r="BJ575" s="20" t="s">
        <v>77</v>
      </c>
      <c r="BK575" s="178">
        <f>ROUND(I575*H575,2)</f>
        <v>0</v>
      </c>
      <c r="BL575" s="20" t="s">
        <v>124</v>
      </c>
      <c r="BM575" s="177" t="s">
        <v>553</v>
      </c>
    </row>
    <row r="576" s="2" customFormat="1">
      <c r="A576" s="39"/>
      <c r="B576" s="40"/>
      <c r="C576" s="39"/>
      <c r="D576" s="179" t="s">
        <v>126</v>
      </c>
      <c r="E576" s="39"/>
      <c r="F576" s="180" t="s">
        <v>554</v>
      </c>
      <c r="G576" s="39"/>
      <c r="H576" s="39"/>
      <c r="I576" s="181"/>
      <c r="J576" s="39"/>
      <c r="K576" s="39"/>
      <c r="L576" s="40"/>
      <c r="M576" s="182"/>
      <c r="N576" s="183"/>
      <c r="O576" s="73"/>
      <c r="P576" s="73"/>
      <c r="Q576" s="73"/>
      <c r="R576" s="73"/>
      <c r="S576" s="73"/>
      <c r="T576" s="74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T576" s="20" t="s">
        <v>126</v>
      </c>
      <c r="AU576" s="20" t="s">
        <v>79</v>
      </c>
    </row>
    <row r="577" s="13" customFormat="1">
      <c r="A577" s="13"/>
      <c r="B577" s="184"/>
      <c r="C577" s="13"/>
      <c r="D577" s="185" t="s">
        <v>128</v>
      </c>
      <c r="E577" s="186" t="s">
        <v>3</v>
      </c>
      <c r="F577" s="187" t="s">
        <v>555</v>
      </c>
      <c r="G577" s="13"/>
      <c r="H577" s="188">
        <v>2</v>
      </c>
      <c r="I577" s="189"/>
      <c r="J577" s="13"/>
      <c r="K577" s="13"/>
      <c r="L577" s="184"/>
      <c r="M577" s="190"/>
      <c r="N577" s="191"/>
      <c r="O577" s="191"/>
      <c r="P577" s="191"/>
      <c r="Q577" s="191"/>
      <c r="R577" s="191"/>
      <c r="S577" s="191"/>
      <c r="T577" s="192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186" t="s">
        <v>128</v>
      </c>
      <c r="AU577" s="186" t="s">
        <v>79</v>
      </c>
      <c r="AV577" s="13" t="s">
        <v>79</v>
      </c>
      <c r="AW577" s="13" t="s">
        <v>31</v>
      </c>
      <c r="AX577" s="13" t="s">
        <v>69</v>
      </c>
      <c r="AY577" s="186" t="s">
        <v>117</v>
      </c>
    </row>
    <row r="578" s="14" customFormat="1">
      <c r="A578" s="14"/>
      <c r="B578" s="193"/>
      <c r="C578" s="14"/>
      <c r="D578" s="185" t="s">
        <v>128</v>
      </c>
      <c r="E578" s="194" t="s">
        <v>3</v>
      </c>
      <c r="F578" s="195" t="s">
        <v>130</v>
      </c>
      <c r="G578" s="14"/>
      <c r="H578" s="196">
        <v>2</v>
      </c>
      <c r="I578" s="197"/>
      <c r="J578" s="14"/>
      <c r="K578" s="14"/>
      <c r="L578" s="193"/>
      <c r="M578" s="198"/>
      <c r="N578" s="199"/>
      <c r="O578" s="199"/>
      <c r="P578" s="199"/>
      <c r="Q578" s="199"/>
      <c r="R578" s="199"/>
      <c r="S578" s="199"/>
      <c r="T578" s="200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194" t="s">
        <v>128</v>
      </c>
      <c r="AU578" s="194" t="s">
        <v>79</v>
      </c>
      <c r="AV578" s="14" t="s">
        <v>124</v>
      </c>
      <c r="AW578" s="14" t="s">
        <v>31</v>
      </c>
      <c r="AX578" s="14" t="s">
        <v>77</v>
      </c>
      <c r="AY578" s="194" t="s">
        <v>117</v>
      </c>
    </row>
    <row r="579" s="2" customFormat="1" ht="24.15" customHeight="1">
      <c r="A579" s="39"/>
      <c r="B579" s="165"/>
      <c r="C579" s="166" t="s">
        <v>556</v>
      </c>
      <c r="D579" s="166" t="s">
        <v>119</v>
      </c>
      <c r="E579" s="167" t="s">
        <v>557</v>
      </c>
      <c r="F579" s="168" t="s">
        <v>558</v>
      </c>
      <c r="G579" s="169" t="s">
        <v>157</v>
      </c>
      <c r="H579" s="170">
        <v>1</v>
      </c>
      <c r="I579" s="171"/>
      <c r="J579" s="172">
        <f>ROUND(I579*H579,2)</f>
        <v>0</v>
      </c>
      <c r="K579" s="168" t="s">
        <v>123</v>
      </c>
      <c r="L579" s="40"/>
      <c r="M579" s="173" t="s">
        <v>3</v>
      </c>
      <c r="N579" s="174" t="s">
        <v>40</v>
      </c>
      <c r="O579" s="73"/>
      <c r="P579" s="175">
        <f>O579*H579</f>
        <v>0</v>
      </c>
      <c r="Q579" s="175">
        <v>0.026492418399999999</v>
      </c>
      <c r="R579" s="175">
        <f>Q579*H579</f>
        <v>0.026492418399999999</v>
      </c>
      <c r="S579" s="175">
        <v>0</v>
      </c>
      <c r="T579" s="176">
        <f>S579*H579</f>
        <v>0</v>
      </c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R579" s="177" t="s">
        <v>124</v>
      </c>
      <c r="AT579" s="177" t="s">
        <v>119</v>
      </c>
      <c r="AU579" s="177" t="s">
        <v>79</v>
      </c>
      <c r="AY579" s="20" t="s">
        <v>117</v>
      </c>
      <c r="BE579" s="178">
        <f>IF(N579="základní",J579,0)</f>
        <v>0</v>
      </c>
      <c r="BF579" s="178">
        <f>IF(N579="snížená",J579,0)</f>
        <v>0</v>
      </c>
      <c r="BG579" s="178">
        <f>IF(N579="zákl. přenesená",J579,0)</f>
        <v>0</v>
      </c>
      <c r="BH579" s="178">
        <f>IF(N579="sníž. přenesená",J579,0)</f>
        <v>0</v>
      </c>
      <c r="BI579" s="178">
        <f>IF(N579="nulová",J579,0)</f>
        <v>0</v>
      </c>
      <c r="BJ579" s="20" t="s">
        <v>77</v>
      </c>
      <c r="BK579" s="178">
        <f>ROUND(I579*H579,2)</f>
        <v>0</v>
      </c>
      <c r="BL579" s="20" t="s">
        <v>124</v>
      </c>
      <c r="BM579" s="177" t="s">
        <v>559</v>
      </c>
    </row>
    <row r="580" s="2" customFormat="1">
      <c r="A580" s="39"/>
      <c r="B580" s="40"/>
      <c r="C580" s="39"/>
      <c r="D580" s="179" t="s">
        <v>126</v>
      </c>
      <c r="E580" s="39"/>
      <c r="F580" s="180" t="s">
        <v>560</v>
      </c>
      <c r="G580" s="39"/>
      <c r="H580" s="39"/>
      <c r="I580" s="181"/>
      <c r="J580" s="39"/>
      <c r="K580" s="39"/>
      <c r="L580" s="40"/>
      <c r="M580" s="182"/>
      <c r="N580" s="183"/>
      <c r="O580" s="73"/>
      <c r="P580" s="73"/>
      <c r="Q580" s="73"/>
      <c r="R580" s="73"/>
      <c r="S580" s="73"/>
      <c r="T580" s="74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T580" s="20" t="s">
        <v>126</v>
      </c>
      <c r="AU580" s="20" t="s">
        <v>79</v>
      </c>
    </row>
    <row r="581" s="13" customFormat="1">
      <c r="A581" s="13"/>
      <c r="B581" s="184"/>
      <c r="C581" s="13"/>
      <c r="D581" s="185" t="s">
        <v>128</v>
      </c>
      <c r="E581" s="186" t="s">
        <v>3</v>
      </c>
      <c r="F581" s="187" t="s">
        <v>561</v>
      </c>
      <c r="G581" s="13"/>
      <c r="H581" s="188">
        <v>1</v>
      </c>
      <c r="I581" s="189"/>
      <c r="J581" s="13"/>
      <c r="K581" s="13"/>
      <c r="L581" s="184"/>
      <c r="M581" s="190"/>
      <c r="N581" s="191"/>
      <c r="O581" s="191"/>
      <c r="P581" s="191"/>
      <c r="Q581" s="191"/>
      <c r="R581" s="191"/>
      <c r="S581" s="191"/>
      <c r="T581" s="192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186" t="s">
        <v>128</v>
      </c>
      <c r="AU581" s="186" t="s">
        <v>79</v>
      </c>
      <c r="AV581" s="13" t="s">
        <v>79</v>
      </c>
      <c r="AW581" s="13" t="s">
        <v>31</v>
      </c>
      <c r="AX581" s="13" t="s">
        <v>69</v>
      </c>
      <c r="AY581" s="186" t="s">
        <v>117</v>
      </c>
    </row>
    <row r="582" s="14" customFormat="1">
      <c r="A582" s="14"/>
      <c r="B582" s="193"/>
      <c r="C582" s="14"/>
      <c r="D582" s="185" t="s">
        <v>128</v>
      </c>
      <c r="E582" s="194" t="s">
        <v>3</v>
      </c>
      <c r="F582" s="195" t="s">
        <v>130</v>
      </c>
      <c r="G582" s="14"/>
      <c r="H582" s="196">
        <v>1</v>
      </c>
      <c r="I582" s="197"/>
      <c r="J582" s="14"/>
      <c r="K582" s="14"/>
      <c r="L582" s="193"/>
      <c r="M582" s="198"/>
      <c r="N582" s="199"/>
      <c r="O582" s="199"/>
      <c r="P582" s="199"/>
      <c r="Q582" s="199"/>
      <c r="R582" s="199"/>
      <c r="S582" s="199"/>
      <c r="T582" s="200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194" t="s">
        <v>128</v>
      </c>
      <c r="AU582" s="194" t="s">
        <v>79</v>
      </c>
      <c r="AV582" s="14" t="s">
        <v>124</v>
      </c>
      <c r="AW582" s="14" t="s">
        <v>31</v>
      </c>
      <c r="AX582" s="14" t="s">
        <v>77</v>
      </c>
      <c r="AY582" s="194" t="s">
        <v>117</v>
      </c>
    </row>
    <row r="583" s="2" customFormat="1" ht="24.15" customHeight="1">
      <c r="A583" s="39"/>
      <c r="B583" s="165"/>
      <c r="C583" s="166" t="s">
        <v>562</v>
      </c>
      <c r="D583" s="166" t="s">
        <v>119</v>
      </c>
      <c r="E583" s="167" t="s">
        <v>563</v>
      </c>
      <c r="F583" s="168" t="s">
        <v>564</v>
      </c>
      <c r="G583" s="169" t="s">
        <v>418</v>
      </c>
      <c r="H583" s="170">
        <v>9</v>
      </c>
      <c r="I583" s="171"/>
      <c r="J583" s="172">
        <f>ROUND(I583*H583,2)</f>
        <v>0</v>
      </c>
      <c r="K583" s="168" t="s">
        <v>123</v>
      </c>
      <c r="L583" s="40"/>
      <c r="M583" s="173" t="s">
        <v>3</v>
      </c>
      <c r="N583" s="174" t="s">
        <v>40</v>
      </c>
      <c r="O583" s="73"/>
      <c r="P583" s="175">
        <f>O583*H583</f>
        <v>0</v>
      </c>
      <c r="Q583" s="175">
        <v>1.2500000000000001E-06</v>
      </c>
      <c r="R583" s="175">
        <f>Q583*H583</f>
        <v>1.1250000000000001E-05</v>
      </c>
      <c r="S583" s="175">
        <v>0</v>
      </c>
      <c r="T583" s="176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177" t="s">
        <v>124</v>
      </c>
      <c r="AT583" s="177" t="s">
        <v>119</v>
      </c>
      <c r="AU583" s="177" t="s">
        <v>79</v>
      </c>
      <c r="AY583" s="20" t="s">
        <v>117</v>
      </c>
      <c r="BE583" s="178">
        <f>IF(N583="základní",J583,0)</f>
        <v>0</v>
      </c>
      <c r="BF583" s="178">
        <f>IF(N583="snížená",J583,0)</f>
        <v>0</v>
      </c>
      <c r="BG583" s="178">
        <f>IF(N583="zákl. přenesená",J583,0)</f>
        <v>0</v>
      </c>
      <c r="BH583" s="178">
        <f>IF(N583="sníž. přenesená",J583,0)</f>
        <v>0</v>
      </c>
      <c r="BI583" s="178">
        <f>IF(N583="nulová",J583,0)</f>
        <v>0</v>
      </c>
      <c r="BJ583" s="20" t="s">
        <v>77</v>
      </c>
      <c r="BK583" s="178">
        <f>ROUND(I583*H583,2)</f>
        <v>0</v>
      </c>
      <c r="BL583" s="20" t="s">
        <v>124</v>
      </c>
      <c r="BM583" s="177" t="s">
        <v>565</v>
      </c>
    </row>
    <row r="584" s="2" customFormat="1">
      <c r="A584" s="39"/>
      <c r="B584" s="40"/>
      <c r="C584" s="39"/>
      <c r="D584" s="179" t="s">
        <v>126</v>
      </c>
      <c r="E584" s="39"/>
      <c r="F584" s="180" t="s">
        <v>566</v>
      </c>
      <c r="G584" s="39"/>
      <c r="H584" s="39"/>
      <c r="I584" s="181"/>
      <c r="J584" s="39"/>
      <c r="K584" s="39"/>
      <c r="L584" s="40"/>
      <c r="M584" s="182"/>
      <c r="N584" s="183"/>
      <c r="O584" s="73"/>
      <c r="P584" s="73"/>
      <c r="Q584" s="73"/>
      <c r="R584" s="73"/>
      <c r="S584" s="73"/>
      <c r="T584" s="74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T584" s="20" t="s">
        <v>126</v>
      </c>
      <c r="AU584" s="20" t="s">
        <v>79</v>
      </c>
    </row>
    <row r="585" s="13" customFormat="1">
      <c r="A585" s="13"/>
      <c r="B585" s="184"/>
      <c r="C585" s="13"/>
      <c r="D585" s="185" t="s">
        <v>128</v>
      </c>
      <c r="E585" s="186" t="s">
        <v>3</v>
      </c>
      <c r="F585" s="187" t="s">
        <v>567</v>
      </c>
      <c r="G585" s="13"/>
      <c r="H585" s="188">
        <v>9</v>
      </c>
      <c r="I585" s="189"/>
      <c r="J585" s="13"/>
      <c r="K585" s="13"/>
      <c r="L585" s="184"/>
      <c r="M585" s="190"/>
      <c r="N585" s="191"/>
      <c r="O585" s="191"/>
      <c r="P585" s="191"/>
      <c r="Q585" s="191"/>
      <c r="R585" s="191"/>
      <c r="S585" s="191"/>
      <c r="T585" s="192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186" t="s">
        <v>128</v>
      </c>
      <c r="AU585" s="186" t="s">
        <v>79</v>
      </c>
      <c r="AV585" s="13" t="s">
        <v>79</v>
      </c>
      <c r="AW585" s="13" t="s">
        <v>31</v>
      </c>
      <c r="AX585" s="13" t="s">
        <v>69</v>
      </c>
      <c r="AY585" s="186" t="s">
        <v>117</v>
      </c>
    </row>
    <row r="586" s="14" customFormat="1">
      <c r="A586" s="14"/>
      <c r="B586" s="193"/>
      <c r="C586" s="14"/>
      <c r="D586" s="185" t="s">
        <v>128</v>
      </c>
      <c r="E586" s="194" t="s">
        <v>3</v>
      </c>
      <c r="F586" s="195" t="s">
        <v>130</v>
      </c>
      <c r="G586" s="14"/>
      <c r="H586" s="196">
        <v>9</v>
      </c>
      <c r="I586" s="197"/>
      <c r="J586" s="14"/>
      <c r="K586" s="14"/>
      <c r="L586" s="193"/>
      <c r="M586" s="198"/>
      <c r="N586" s="199"/>
      <c r="O586" s="199"/>
      <c r="P586" s="199"/>
      <c r="Q586" s="199"/>
      <c r="R586" s="199"/>
      <c r="S586" s="199"/>
      <c r="T586" s="200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194" t="s">
        <v>128</v>
      </c>
      <c r="AU586" s="194" t="s">
        <v>79</v>
      </c>
      <c r="AV586" s="14" t="s">
        <v>124</v>
      </c>
      <c r="AW586" s="14" t="s">
        <v>31</v>
      </c>
      <c r="AX586" s="14" t="s">
        <v>77</v>
      </c>
      <c r="AY586" s="194" t="s">
        <v>117</v>
      </c>
    </row>
    <row r="587" s="2" customFormat="1" ht="16.5" customHeight="1">
      <c r="A587" s="39"/>
      <c r="B587" s="165"/>
      <c r="C587" s="217" t="s">
        <v>568</v>
      </c>
      <c r="D587" s="217" t="s">
        <v>342</v>
      </c>
      <c r="E587" s="218" t="s">
        <v>569</v>
      </c>
      <c r="F587" s="219" t="s">
        <v>570</v>
      </c>
      <c r="G587" s="220" t="s">
        <v>418</v>
      </c>
      <c r="H587" s="221">
        <v>9</v>
      </c>
      <c r="I587" s="222"/>
      <c r="J587" s="223">
        <f>ROUND(I587*H587,2)</f>
        <v>0</v>
      </c>
      <c r="K587" s="219" t="s">
        <v>123</v>
      </c>
      <c r="L587" s="224"/>
      <c r="M587" s="225" t="s">
        <v>3</v>
      </c>
      <c r="N587" s="226" t="s">
        <v>40</v>
      </c>
      <c r="O587" s="73"/>
      <c r="P587" s="175">
        <f>O587*H587</f>
        <v>0</v>
      </c>
      <c r="Q587" s="175">
        <v>0.0014</v>
      </c>
      <c r="R587" s="175">
        <f>Q587*H587</f>
        <v>0.0126</v>
      </c>
      <c r="S587" s="175">
        <v>0</v>
      </c>
      <c r="T587" s="176">
        <f>S587*H587</f>
        <v>0</v>
      </c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R587" s="177" t="s">
        <v>174</v>
      </c>
      <c r="AT587" s="177" t="s">
        <v>342</v>
      </c>
      <c r="AU587" s="177" t="s">
        <v>79</v>
      </c>
      <c r="AY587" s="20" t="s">
        <v>117</v>
      </c>
      <c r="BE587" s="178">
        <f>IF(N587="základní",J587,0)</f>
        <v>0</v>
      </c>
      <c r="BF587" s="178">
        <f>IF(N587="snížená",J587,0)</f>
        <v>0</v>
      </c>
      <c r="BG587" s="178">
        <f>IF(N587="zákl. přenesená",J587,0)</f>
        <v>0</v>
      </c>
      <c r="BH587" s="178">
        <f>IF(N587="sníž. přenesená",J587,0)</f>
        <v>0</v>
      </c>
      <c r="BI587" s="178">
        <f>IF(N587="nulová",J587,0)</f>
        <v>0</v>
      </c>
      <c r="BJ587" s="20" t="s">
        <v>77</v>
      </c>
      <c r="BK587" s="178">
        <f>ROUND(I587*H587,2)</f>
        <v>0</v>
      </c>
      <c r="BL587" s="20" t="s">
        <v>124</v>
      </c>
      <c r="BM587" s="177" t="s">
        <v>571</v>
      </c>
    </row>
    <row r="588" s="2" customFormat="1" ht="24.15" customHeight="1">
      <c r="A588" s="39"/>
      <c r="B588" s="165"/>
      <c r="C588" s="166" t="s">
        <v>572</v>
      </c>
      <c r="D588" s="166" t="s">
        <v>119</v>
      </c>
      <c r="E588" s="167" t="s">
        <v>573</v>
      </c>
      <c r="F588" s="168" t="s">
        <v>574</v>
      </c>
      <c r="G588" s="169" t="s">
        <v>418</v>
      </c>
      <c r="H588" s="170">
        <v>29</v>
      </c>
      <c r="I588" s="171"/>
      <c r="J588" s="172">
        <f>ROUND(I588*H588,2)</f>
        <v>0</v>
      </c>
      <c r="K588" s="168" t="s">
        <v>123</v>
      </c>
      <c r="L588" s="40"/>
      <c r="M588" s="173" t="s">
        <v>3</v>
      </c>
      <c r="N588" s="174" t="s">
        <v>40</v>
      </c>
      <c r="O588" s="73"/>
      <c r="P588" s="175">
        <f>O588*H588</f>
        <v>0</v>
      </c>
      <c r="Q588" s="175">
        <v>1.9E-06</v>
      </c>
      <c r="R588" s="175">
        <f>Q588*H588</f>
        <v>5.5099999999999998E-05</v>
      </c>
      <c r="S588" s="175">
        <v>0</v>
      </c>
      <c r="T588" s="176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177" t="s">
        <v>124</v>
      </c>
      <c r="AT588" s="177" t="s">
        <v>119</v>
      </c>
      <c r="AU588" s="177" t="s">
        <v>79</v>
      </c>
      <c r="AY588" s="20" t="s">
        <v>117</v>
      </c>
      <c r="BE588" s="178">
        <f>IF(N588="základní",J588,0)</f>
        <v>0</v>
      </c>
      <c r="BF588" s="178">
        <f>IF(N588="snížená",J588,0)</f>
        <v>0</v>
      </c>
      <c r="BG588" s="178">
        <f>IF(N588="zákl. přenesená",J588,0)</f>
        <v>0</v>
      </c>
      <c r="BH588" s="178">
        <f>IF(N588="sníž. přenesená",J588,0)</f>
        <v>0</v>
      </c>
      <c r="BI588" s="178">
        <f>IF(N588="nulová",J588,0)</f>
        <v>0</v>
      </c>
      <c r="BJ588" s="20" t="s">
        <v>77</v>
      </c>
      <c r="BK588" s="178">
        <f>ROUND(I588*H588,2)</f>
        <v>0</v>
      </c>
      <c r="BL588" s="20" t="s">
        <v>124</v>
      </c>
      <c r="BM588" s="177" t="s">
        <v>575</v>
      </c>
    </row>
    <row r="589" s="2" customFormat="1">
      <c r="A589" s="39"/>
      <c r="B589" s="40"/>
      <c r="C589" s="39"/>
      <c r="D589" s="179" t="s">
        <v>126</v>
      </c>
      <c r="E589" s="39"/>
      <c r="F589" s="180" t="s">
        <v>576</v>
      </c>
      <c r="G589" s="39"/>
      <c r="H589" s="39"/>
      <c r="I589" s="181"/>
      <c r="J589" s="39"/>
      <c r="K589" s="39"/>
      <c r="L589" s="40"/>
      <c r="M589" s="182"/>
      <c r="N589" s="183"/>
      <c r="O589" s="73"/>
      <c r="P589" s="73"/>
      <c r="Q589" s="73"/>
      <c r="R589" s="73"/>
      <c r="S589" s="73"/>
      <c r="T589" s="74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T589" s="20" t="s">
        <v>126</v>
      </c>
      <c r="AU589" s="20" t="s">
        <v>79</v>
      </c>
    </row>
    <row r="590" s="13" customFormat="1">
      <c r="A590" s="13"/>
      <c r="B590" s="184"/>
      <c r="C590" s="13"/>
      <c r="D590" s="185" t="s">
        <v>128</v>
      </c>
      <c r="E590" s="186" t="s">
        <v>3</v>
      </c>
      <c r="F590" s="187" t="s">
        <v>577</v>
      </c>
      <c r="G590" s="13"/>
      <c r="H590" s="188">
        <v>29</v>
      </c>
      <c r="I590" s="189"/>
      <c r="J590" s="13"/>
      <c r="K590" s="13"/>
      <c r="L590" s="184"/>
      <c r="M590" s="190"/>
      <c r="N590" s="191"/>
      <c r="O590" s="191"/>
      <c r="P590" s="191"/>
      <c r="Q590" s="191"/>
      <c r="R590" s="191"/>
      <c r="S590" s="191"/>
      <c r="T590" s="192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186" t="s">
        <v>128</v>
      </c>
      <c r="AU590" s="186" t="s">
        <v>79</v>
      </c>
      <c r="AV590" s="13" t="s">
        <v>79</v>
      </c>
      <c r="AW590" s="13" t="s">
        <v>31</v>
      </c>
      <c r="AX590" s="13" t="s">
        <v>69</v>
      </c>
      <c r="AY590" s="186" t="s">
        <v>117</v>
      </c>
    </row>
    <row r="591" s="14" customFormat="1">
      <c r="A591" s="14"/>
      <c r="B591" s="193"/>
      <c r="C591" s="14"/>
      <c r="D591" s="185" t="s">
        <v>128</v>
      </c>
      <c r="E591" s="194" t="s">
        <v>3</v>
      </c>
      <c r="F591" s="195" t="s">
        <v>130</v>
      </c>
      <c r="G591" s="14"/>
      <c r="H591" s="196">
        <v>29</v>
      </c>
      <c r="I591" s="197"/>
      <c r="J591" s="14"/>
      <c r="K591" s="14"/>
      <c r="L591" s="193"/>
      <c r="M591" s="198"/>
      <c r="N591" s="199"/>
      <c r="O591" s="199"/>
      <c r="P591" s="199"/>
      <c r="Q591" s="199"/>
      <c r="R591" s="199"/>
      <c r="S591" s="199"/>
      <c r="T591" s="200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194" t="s">
        <v>128</v>
      </c>
      <c r="AU591" s="194" t="s">
        <v>79</v>
      </c>
      <c r="AV591" s="14" t="s">
        <v>124</v>
      </c>
      <c r="AW591" s="14" t="s">
        <v>31</v>
      </c>
      <c r="AX591" s="14" t="s">
        <v>77</v>
      </c>
      <c r="AY591" s="194" t="s">
        <v>117</v>
      </c>
    </row>
    <row r="592" s="2" customFormat="1" ht="16.5" customHeight="1">
      <c r="A592" s="39"/>
      <c r="B592" s="165"/>
      <c r="C592" s="217" t="s">
        <v>578</v>
      </c>
      <c r="D592" s="217" t="s">
        <v>342</v>
      </c>
      <c r="E592" s="218" t="s">
        <v>579</v>
      </c>
      <c r="F592" s="219" t="s">
        <v>580</v>
      </c>
      <c r="G592" s="220" t="s">
        <v>418</v>
      </c>
      <c r="H592" s="221">
        <v>29</v>
      </c>
      <c r="I592" s="222"/>
      <c r="J592" s="223">
        <f>ROUND(I592*H592,2)</f>
        <v>0</v>
      </c>
      <c r="K592" s="219" t="s">
        <v>123</v>
      </c>
      <c r="L592" s="224"/>
      <c r="M592" s="225" t="s">
        <v>3</v>
      </c>
      <c r="N592" s="226" t="s">
        <v>40</v>
      </c>
      <c r="O592" s="73"/>
      <c r="P592" s="175">
        <f>O592*H592</f>
        <v>0</v>
      </c>
      <c r="Q592" s="175">
        <v>0.0014</v>
      </c>
      <c r="R592" s="175">
        <f>Q592*H592</f>
        <v>0.040599999999999997</v>
      </c>
      <c r="S592" s="175">
        <v>0</v>
      </c>
      <c r="T592" s="176">
        <f>S592*H592</f>
        <v>0</v>
      </c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R592" s="177" t="s">
        <v>174</v>
      </c>
      <c r="AT592" s="177" t="s">
        <v>342</v>
      </c>
      <c r="AU592" s="177" t="s">
        <v>79</v>
      </c>
      <c r="AY592" s="20" t="s">
        <v>117</v>
      </c>
      <c r="BE592" s="178">
        <f>IF(N592="základní",J592,0)</f>
        <v>0</v>
      </c>
      <c r="BF592" s="178">
        <f>IF(N592="snížená",J592,0)</f>
        <v>0</v>
      </c>
      <c r="BG592" s="178">
        <f>IF(N592="zákl. přenesená",J592,0)</f>
        <v>0</v>
      </c>
      <c r="BH592" s="178">
        <f>IF(N592="sníž. přenesená",J592,0)</f>
        <v>0</v>
      </c>
      <c r="BI592" s="178">
        <f>IF(N592="nulová",J592,0)</f>
        <v>0</v>
      </c>
      <c r="BJ592" s="20" t="s">
        <v>77</v>
      </c>
      <c r="BK592" s="178">
        <f>ROUND(I592*H592,2)</f>
        <v>0</v>
      </c>
      <c r="BL592" s="20" t="s">
        <v>124</v>
      </c>
      <c r="BM592" s="177" t="s">
        <v>581</v>
      </c>
    </row>
    <row r="593" s="2" customFormat="1" ht="16.5" customHeight="1">
      <c r="A593" s="39"/>
      <c r="B593" s="165"/>
      <c r="C593" s="166" t="s">
        <v>582</v>
      </c>
      <c r="D593" s="166" t="s">
        <v>119</v>
      </c>
      <c r="E593" s="167" t="s">
        <v>583</v>
      </c>
      <c r="F593" s="168" t="s">
        <v>584</v>
      </c>
      <c r="G593" s="169" t="s">
        <v>418</v>
      </c>
      <c r="H593" s="170">
        <v>10</v>
      </c>
      <c r="I593" s="171"/>
      <c r="J593" s="172">
        <f>ROUND(I593*H593,2)</f>
        <v>0</v>
      </c>
      <c r="K593" s="168" t="s">
        <v>123</v>
      </c>
      <c r="L593" s="40"/>
      <c r="M593" s="173" t="s">
        <v>3</v>
      </c>
      <c r="N593" s="174" t="s">
        <v>40</v>
      </c>
      <c r="O593" s="73"/>
      <c r="P593" s="175">
        <f>O593*H593</f>
        <v>0</v>
      </c>
      <c r="Q593" s="175">
        <v>0.41488999999999998</v>
      </c>
      <c r="R593" s="175">
        <f>Q593*H593</f>
        <v>4.1488999999999994</v>
      </c>
      <c r="S593" s="175">
        <v>0</v>
      </c>
      <c r="T593" s="176">
        <f>S593*H593</f>
        <v>0</v>
      </c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R593" s="177" t="s">
        <v>124</v>
      </c>
      <c r="AT593" s="177" t="s">
        <v>119</v>
      </c>
      <c r="AU593" s="177" t="s">
        <v>79</v>
      </c>
      <c r="AY593" s="20" t="s">
        <v>117</v>
      </c>
      <c r="BE593" s="178">
        <f>IF(N593="základní",J593,0)</f>
        <v>0</v>
      </c>
      <c r="BF593" s="178">
        <f>IF(N593="snížená",J593,0)</f>
        <v>0</v>
      </c>
      <c r="BG593" s="178">
        <f>IF(N593="zákl. přenesená",J593,0)</f>
        <v>0</v>
      </c>
      <c r="BH593" s="178">
        <f>IF(N593="sníž. přenesená",J593,0)</f>
        <v>0</v>
      </c>
      <c r="BI593" s="178">
        <f>IF(N593="nulová",J593,0)</f>
        <v>0</v>
      </c>
      <c r="BJ593" s="20" t="s">
        <v>77</v>
      </c>
      <c r="BK593" s="178">
        <f>ROUND(I593*H593,2)</f>
        <v>0</v>
      </c>
      <c r="BL593" s="20" t="s">
        <v>124</v>
      </c>
      <c r="BM593" s="177" t="s">
        <v>585</v>
      </c>
    </row>
    <row r="594" s="2" customFormat="1">
      <c r="A594" s="39"/>
      <c r="B594" s="40"/>
      <c r="C594" s="39"/>
      <c r="D594" s="179" t="s">
        <v>126</v>
      </c>
      <c r="E594" s="39"/>
      <c r="F594" s="180" t="s">
        <v>586</v>
      </c>
      <c r="G594" s="39"/>
      <c r="H594" s="39"/>
      <c r="I594" s="181"/>
      <c r="J594" s="39"/>
      <c r="K594" s="39"/>
      <c r="L594" s="40"/>
      <c r="M594" s="182"/>
      <c r="N594" s="183"/>
      <c r="O594" s="73"/>
      <c r="P594" s="73"/>
      <c r="Q594" s="73"/>
      <c r="R594" s="73"/>
      <c r="S594" s="73"/>
      <c r="T594" s="74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T594" s="20" t="s">
        <v>126</v>
      </c>
      <c r="AU594" s="20" t="s">
        <v>79</v>
      </c>
    </row>
    <row r="595" s="13" customFormat="1">
      <c r="A595" s="13"/>
      <c r="B595" s="184"/>
      <c r="C595" s="13"/>
      <c r="D595" s="185" t="s">
        <v>128</v>
      </c>
      <c r="E595" s="186" t="s">
        <v>3</v>
      </c>
      <c r="F595" s="187" t="s">
        <v>587</v>
      </c>
      <c r="G595" s="13"/>
      <c r="H595" s="188">
        <v>10</v>
      </c>
      <c r="I595" s="189"/>
      <c r="J595" s="13"/>
      <c r="K595" s="13"/>
      <c r="L595" s="184"/>
      <c r="M595" s="190"/>
      <c r="N595" s="191"/>
      <c r="O595" s="191"/>
      <c r="P595" s="191"/>
      <c r="Q595" s="191"/>
      <c r="R595" s="191"/>
      <c r="S595" s="191"/>
      <c r="T595" s="192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186" t="s">
        <v>128</v>
      </c>
      <c r="AU595" s="186" t="s">
        <v>79</v>
      </c>
      <c r="AV595" s="13" t="s">
        <v>79</v>
      </c>
      <c r="AW595" s="13" t="s">
        <v>31</v>
      </c>
      <c r="AX595" s="13" t="s">
        <v>69</v>
      </c>
      <c r="AY595" s="186" t="s">
        <v>117</v>
      </c>
    </row>
    <row r="596" s="14" customFormat="1">
      <c r="A596" s="14"/>
      <c r="B596" s="193"/>
      <c r="C596" s="14"/>
      <c r="D596" s="185" t="s">
        <v>128</v>
      </c>
      <c r="E596" s="194" t="s">
        <v>3</v>
      </c>
      <c r="F596" s="195" t="s">
        <v>130</v>
      </c>
      <c r="G596" s="14"/>
      <c r="H596" s="196">
        <v>10</v>
      </c>
      <c r="I596" s="197"/>
      <c r="J596" s="14"/>
      <c r="K596" s="14"/>
      <c r="L596" s="193"/>
      <c r="M596" s="198"/>
      <c r="N596" s="199"/>
      <c r="O596" s="199"/>
      <c r="P596" s="199"/>
      <c r="Q596" s="199"/>
      <c r="R596" s="199"/>
      <c r="S596" s="199"/>
      <c r="T596" s="200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194" t="s">
        <v>128</v>
      </c>
      <c r="AU596" s="194" t="s">
        <v>79</v>
      </c>
      <c r="AV596" s="14" t="s">
        <v>124</v>
      </c>
      <c r="AW596" s="14" t="s">
        <v>31</v>
      </c>
      <c r="AX596" s="14" t="s">
        <v>77</v>
      </c>
      <c r="AY596" s="194" t="s">
        <v>117</v>
      </c>
    </row>
    <row r="597" s="2" customFormat="1" ht="16.5" customHeight="1">
      <c r="A597" s="39"/>
      <c r="B597" s="165"/>
      <c r="C597" s="217" t="s">
        <v>588</v>
      </c>
      <c r="D597" s="217" t="s">
        <v>342</v>
      </c>
      <c r="E597" s="218" t="s">
        <v>589</v>
      </c>
      <c r="F597" s="219" t="s">
        <v>590</v>
      </c>
      <c r="G597" s="220" t="s">
        <v>418</v>
      </c>
      <c r="H597" s="221">
        <v>1</v>
      </c>
      <c r="I597" s="222"/>
      <c r="J597" s="223">
        <f>ROUND(I597*H597,2)</f>
        <v>0</v>
      </c>
      <c r="K597" s="219" t="s">
        <v>3</v>
      </c>
      <c r="L597" s="224"/>
      <c r="M597" s="225" t="s">
        <v>3</v>
      </c>
      <c r="N597" s="226" t="s">
        <v>40</v>
      </c>
      <c r="O597" s="73"/>
      <c r="P597" s="175">
        <f>O597*H597</f>
        <v>0</v>
      </c>
      <c r="Q597" s="175">
        <v>1.75</v>
      </c>
      <c r="R597" s="175">
        <f>Q597*H597</f>
        <v>1.75</v>
      </c>
      <c r="S597" s="175">
        <v>0</v>
      </c>
      <c r="T597" s="176">
        <f>S597*H597</f>
        <v>0</v>
      </c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R597" s="177" t="s">
        <v>174</v>
      </c>
      <c r="AT597" s="177" t="s">
        <v>342</v>
      </c>
      <c r="AU597" s="177" t="s">
        <v>79</v>
      </c>
      <c r="AY597" s="20" t="s">
        <v>117</v>
      </c>
      <c r="BE597" s="178">
        <f>IF(N597="základní",J597,0)</f>
        <v>0</v>
      </c>
      <c r="BF597" s="178">
        <f>IF(N597="snížená",J597,0)</f>
        <v>0</v>
      </c>
      <c r="BG597" s="178">
        <f>IF(N597="zákl. přenesená",J597,0)</f>
        <v>0</v>
      </c>
      <c r="BH597" s="178">
        <f>IF(N597="sníž. přenesená",J597,0)</f>
        <v>0</v>
      </c>
      <c r="BI597" s="178">
        <f>IF(N597="nulová",J597,0)</f>
        <v>0</v>
      </c>
      <c r="BJ597" s="20" t="s">
        <v>77</v>
      </c>
      <c r="BK597" s="178">
        <f>ROUND(I597*H597,2)</f>
        <v>0</v>
      </c>
      <c r="BL597" s="20" t="s">
        <v>124</v>
      </c>
      <c r="BM597" s="177" t="s">
        <v>591</v>
      </c>
    </row>
    <row r="598" s="2" customFormat="1" ht="16.5" customHeight="1">
      <c r="A598" s="39"/>
      <c r="B598" s="165"/>
      <c r="C598" s="217" t="s">
        <v>592</v>
      </c>
      <c r="D598" s="217" t="s">
        <v>342</v>
      </c>
      <c r="E598" s="218" t="s">
        <v>593</v>
      </c>
      <c r="F598" s="219" t="s">
        <v>594</v>
      </c>
      <c r="G598" s="220" t="s">
        <v>418</v>
      </c>
      <c r="H598" s="221">
        <v>3</v>
      </c>
      <c r="I598" s="222"/>
      <c r="J598" s="223">
        <f>ROUND(I598*H598,2)</f>
        <v>0</v>
      </c>
      <c r="K598" s="219" t="s">
        <v>3</v>
      </c>
      <c r="L598" s="224"/>
      <c r="M598" s="225" t="s">
        <v>3</v>
      </c>
      <c r="N598" s="226" t="s">
        <v>40</v>
      </c>
      <c r="O598" s="73"/>
      <c r="P598" s="175">
        <f>O598*H598</f>
        <v>0</v>
      </c>
      <c r="Q598" s="175">
        <v>1.75</v>
      </c>
      <c r="R598" s="175">
        <f>Q598*H598</f>
        <v>5.25</v>
      </c>
      <c r="S598" s="175">
        <v>0</v>
      </c>
      <c r="T598" s="176">
        <f>S598*H598</f>
        <v>0</v>
      </c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R598" s="177" t="s">
        <v>174</v>
      </c>
      <c r="AT598" s="177" t="s">
        <v>342</v>
      </c>
      <c r="AU598" s="177" t="s">
        <v>79</v>
      </c>
      <c r="AY598" s="20" t="s">
        <v>117</v>
      </c>
      <c r="BE598" s="178">
        <f>IF(N598="základní",J598,0)</f>
        <v>0</v>
      </c>
      <c r="BF598" s="178">
        <f>IF(N598="snížená",J598,0)</f>
        <v>0</v>
      </c>
      <c r="BG598" s="178">
        <f>IF(N598="zákl. přenesená",J598,0)</f>
        <v>0</v>
      </c>
      <c r="BH598" s="178">
        <f>IF(N598="sníž. přenesená",J598,0)</f>
        <v>0</v>
      </c>
      <c r="BI598" s="178">
        <f>IF(N598="nulová",J598,0)</f>
        <v>0</v>
      </c>
      <c r="BJ598" s="20" t="s">
        <v>77</v>
      </c>
      <c r="BK598" s="178">
        <f>ROUND(I598*H598,2)</f>
        <v>0</v>
      </c>
      <c r="BL598" s="20" t="s">
        <v>124</v>
      </c>
      <c r="BM598" s="177" t="s">
        <v>595</v>
      </c>
    </row>
    <row r="599" s="2" customFormat="1" ht="16.5" customHeight="1">
      <c r="A599" s="39"/>
      <c r="B599" s="165"/>
      <c r="C599" s="217" t="s">
        <v>596</v>
      </c>
      <c r="D599" s="217" t="s">
        <v>342</v>
      </c>
      <c r="E599" s="218" t="s">
        <v>597</v>
      </c>
      <c r="F599" s="219" t="s">
        <v>598</v>
      </c>
      <c r="G599" s="220" t="s">
        <v>418</v>
      </c>
      <c r="H599" s="221">
        <v>1</v>
      </c>
      <c r="I599" s="222"/>
      <c r="J599" s="223">
        <f>ROUND(I599*H599,2)</f>
        <v>0</v>
      </c>
      <c r="K599" s="219" t="s">
        <v>3</v>
      </c>
      <c r="L599" s="224"/>
      <c r="M599" s="225" t="s">
        <v>3</v>
      </c>
      <c r="N599" s="226" t="s">
        <v>40</v>
      </c>
      <c r="O599" s="73"/>
      <c r="P599" s="175">
        <f>O599*H599</f>
        <v>0</v>
      </c>
      <c r="Q599" s="175">
        <v>1.75</v>
      </c>
      <c r="R599" s="175">
        <f>Q599*H599</f>
        <v>1.75</v>
      </c>
      <c r="S599" s="175">
        <v>0</v>
      </c>
      <c r="T599" s="176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177" t="s">
        <v>174</v>
      </c>
      <c r="AT599" s="177" t="s">
        <v>342</v>
      </c>
      <c r="AU599" s="177" t="s">
        <v>79</v>
      </c>
      <c r="AY599" s="20" t="s">
        <v>117</v>
      </c>
      <c r="BE599" s="178">
        <f>IF(N599="základní",J599,0)</f>
        <v>0</v>
      </c>
      <c r="BF599" s="178">
        <f>IF(N599="snížená",J599,0)</f>
        <v>0</v>
      </c>
      <c r="BG599" s="178">
        <f>IF(N599="zákl. přenesená",J599,0)</f>
        <v>0</v>
      </c>
      <c r="BH599" s="178">
        <f>IF(N599="sníž. přenesená",J599,0)</f>
        <v>0</v>
      </c>
      <c r="BI599" s="178">
        <f>IF(N599="nulová",J599,0)</f>
        <v>0</v>
      </c>
      <c r="BJ599" s="20" t="s">
        <v>77</v>
      </c>
      <c r="BK599" s="178">
        <f>ROUND(I599*H599,2)</f>
        <v>0</v>
      </c>
      <c r="BL599" s="20" t="s">
        <v>124</v>
      </c>
      <c r="BM599" s="177" t="s">
        <v>599</v>
      </c>
    </row>
    <row r="600" s="2" customFormat="1" ht="16.5" customHeight="1">
      <c r="A600" s="39"/>
      <c r="B600" s="165"/>
      <c r="C600" s="217" t="s">
        <v>600</v>
      </c>
      <c r="D600" s="217" t="s">
        <v>342</v>
      </c>
      <c r="E600" s="218" t="s">
        <v>601</v>
      </c>
      <c r="F600" s="219" t="s">
        <v>602</v>
      </c>
      <c r="G600" s="220" t="s">
        <v>418</v>
      </c>
      <c r="H600" s="221">
        <v>1</v>
      </c>
      <c r="I600" s="222"/>
      <c r="J600" s="223">
        <f>ROUND(I600*H600,2)</f>
        <v>0</v>
      </c>
      <c r="K600" s="219" t="s">
        <v>3</v>
      </c>
      <c r="L600" s="224"/>
      <c r="M600" s="225" t="s">
        <v>3</v>
      </c>
      <c r="N600" s="226" t="s">
        <v>40</v>
      </c>
      <c r="O600" s="73"/>
      <c r="P600" s="175">
        <f>O600*H600</f>
        <v>0</v>
      </c>
      <c r="Q600" s="175">
        <v>1.75</v>
      </c>
      <c r="R600" s="175">
        <f>Q600*H600</f>
        <v>1.75</v>
      </c>
      <c r="S600" s="175">
        <v>0</v>
      </c>
      <c r="T600" s="176">
        <f>S600*H600</f>
        <v>0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R600" s="177" t="s">
        <v>174</v>
      </c>
      <c r="AT600" s="177" t="s">
        <v>342</v>
      </c>
      <c r="AU600" s="177" t="s">
        <v>79</v>
      </c>
      <c r="AY600" s="20" t="s">
        <v>117</v>
      </c>
      <c r="BE600" s="178">
        <f>IF(N600="základní",J600,0)</f>
        <v>0</v>
      </c>
      <c r="BF600" s="178">
        <f>IF(N600="snížená",J600,0)</f>
        <v>0</v>
      </c>
      <c r="BG600" s="178">
        <f>IF(N600="zákl. přenesená",J600,0)</f>
        <v>0</v>
      </c>
      <c r="BH600" s="178">
        <f>IF(N600="sníž. přenesená",J600,0)</f>
        <v>0</v>
      </c>
      <c r="BI600" s="178">
        <f>IF(N600="nulová",J600,0)</f>
        <v>0</v>
      </c>
      <c r="BJ600" s="20" t="s">
        <v>77</v>
      </c>
      <c r="BK600" s="178">
        <f>ROUND(I600*H600,2)</f>
        <v>0</v>
      </c>
      <c r="BL600" s="20" t="s">
        <v>124</v>
      </c>
      <c r="BM600" s="177" t="s">
        <v>603</v>
      </c>
    </row>
    <row r="601" s="2" customFormat="1" ht="16.5" customHeight="1">
      <c r="A601" s="39"/>
      <c r="B601" s="165"/>
      <c r="C601" s="217" t="s">
        <v>604</v>
      </c>
      <c r="D601" s="217" t="s">
        <v>342</v>
      </c>
      <c r="E601" s="218" t="s">
        <v>605</v>
      </c>
      <c r="F601" s="219" t="s">
        <v>606</v>
      </c>
      <c r="G601" s="220" t="s">
        <v>418</v>
      </c>
      <c r="H601" s="221">
        <v>1</v>
      </c>
      <c r="I601" s="222"/>
      <c r="J601" s="223">
        <f>ROUND(I601*H601,2)</f>
        <v>0</v>
      </c>
      <c r="K601" s="219" t="s">
        <v>3</v>
      </c>
      <c r="L601" s="224"/>
      <c r="M601" s="225" t="s">
        <v>3</v>
      </c>
      <c r="N601" s="226" t="s">
        <v>40</v>
      </c>
      <c r="O601" s="73"/>
      <c r="P601" s="175">
        <f>O601*H601</f>
        <v>0</v>
      </c>
      <c r="Q601" s="175">
        <v>1.75</v>
      </c>
      <c r="R601" s="175">
        <f>Q601*H601</f>
        <v>1.75</v>
      </c>
      <c r="S601" s="175">
        <v>0</v>
      </c>
      <c r="T601" s="176">
        <f>S601*H601</f>
        <v>0</v>
      </c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R601" s="177" t="s">
        <v>174</v>
      </c>
      <c r="AT601" s="177" t="s">
        <v>342</v>
      </c>
      <c r="AU601" s="177" t="s">
        <v>79</v>
      </c>
      <c r="AY601" s="20" t="s">
        <v>117</v>
      </c>
      <c r="BE601" s="178">
        <f>IF(N601="základní",J601,0)</f>
        <v>0</v>
      </c>
      <c r="BF601" s="178">
        <f>IF(N601="snížená",J601,0)</f>
        <v>0</v>
      </c>
      <c r="BG601" s="178">
        <f>IF(N601="zákl. přenesená",J601,0)</f>
        <v>0</v>
      </c>
      <c r="BH601" s="178">
        <f>IF(N601="sníž. přenesená",J601,0)</f>
        <v>0</v>
      </c>
      <c r="BI601" s="178">
        <f>IF(N601="nulová",J601,0)</f>
        <v>0</v>
      </c>
      <c r="BJ601" s="20" t="s">
        <v>77</v>
      </c>
      <c r="BK601" s="178">
        <f>ROUND(I601*H601,2)</f>
        <v>0</v>
      </c>
      <c r="BL601" s="20" t="s">
        <v>124</v>
      </c>
      <c r="BM601" s="177" t="s">
        <v>607</v>
      </c>
    </row>
    <row r="602" s="2" customFormat="1" ht="16.5" customHeight="1">
      <c r="A602" s="39"/>
      <c r="B602" s="165"/>
      <c r="C602" s="217" t="s">
        <v>608</v>
      </c>
      <c r="D602" s="217" t="s">
        <v>342</v>
      </c>
      <c r="E602" s="218" t="s">
        <v>609</v>
      </c>
      <c r="F602" s="219" t="s">
        <v>610</v>
      </c>
      <c r="G602" s="220" t="s">
        <v>418</v>
      </c>
      <c r="H602" s="221">
        <v>2</v>
      </c>
      <c r="I602" s="222"/>
      <c r="J602" s="223">
        <f>ROUND(I602*H602,2)</f>
        <v>0</v>
      </c>
      <c r="K602" s="219" t="s">
        <v>3</v>
      </c>
      <c r="L602" s="224"/>
      <c r="M602" s="225" t="s">
        <v>3</v>
      </c>
      <c r="N602" s="226" t="s">
        <v>40</v>
      </c>
      <c r="O602" s="73"/>
      <c r="P602" s="175">
        <f>O602*H602</f>
        <v>0</v>
      </c>
      <c r="Q602" s="175">
        <v>1.75</v>
      </c>
      <c r="R602" s="175">
        <f>Q602*H602</f>
        <v>3.5</v>
      </c>
      <c r="S602" s="175">
        <v>0</v>
      </c>
      <c r="T602" s="176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177" t="s">
        <v>174</v>
      </c>
      <c r="AT602" s="177" t="s">
        <v>342</v>
      </c>
      <c r="AU602" s="177" t="s">
        <v>79</v>
      </c>
      <c r="AY602" s="20" t="s">
        <v>117</v>
      </c>
      <c r="BE602" s="178">
        <f>IF(N602="základní",J602,0)</f>
        <v>0</v>
      </c>
      <c r="BF602" s="178">
        <f>IF(N602="snížená",J602,0)</f>
        <v>0</v>
      </c>
      <c r="BG602" s="178">
        <f>IF(N602="zákl. přenesená",J602,0)</f>
        <v>0</v>
      </c>
      <c r="BH602" s="178">
        <f>IF(N602="sníž. přenesená",J602,0)</f>
        <v>0</v>
      </c>
      <c r="BI602" s="178">
        <f>IF(N602="nulová",J602,0)</f>
        <v>0</v>
      </c>
      <c r="BJ602" s="20" t="s">
        <v>77</v>
      </c>
      <c r="BK602" s="178">
        <f>ROUND(I602*H602,2)</f>
        <v>0</v>
      </c>
      <c r="BL602" s="20" t="s">
        <v>124</v>
      </c>
      <c r="BM602" s="177" t="s">
        <v>611</v>
      </c>
    </row>
    <row r="603" s="2" customFormat="1" ht="16.5" customHeight="1">
      <c r="A603" s="39"/>
      <c r="B603" s="165"/>
      <c r="C603" s="217" t="s">
        <v>612</v>
      </c>
      <c r="D603" s="217" t="s">
        <v>342</v>
      </c>
      <c r="E603" s="218" t="s">
        <v>613</v>
      </c>
      <c r="F603" s="219" t="s">
        <v>614</v>
      </c>
      <c r="G603" s="220" t="s">
        <v>418</v>
      </c>
      <c r="H603" s="221">
        <v>1</v>
      </c>
      <c r="I603" s="222"/>
      <c r="J603" s="223">
        <f>ROUND(I603*H603,2)</f>
        <v>0</v>
      </c>
      <c r="K603" s="219" t="s">
        <v>3</v>
      </c>
      <c r="L603" s="224"/>
      <c r="M603" s="225" t="s">
        <v>3</v>
      </c>
      <c r="N603" s="226" t="s">
        <v>40</v>
      </c>
      <c r="O603" s="73"/>
      <c r="P603" s="175">
        <f>O603*H603</f>
        <v>0</v>
      </c>
      <c r="Q603" s="175">
        <v>1.75</v>
      </c>
      <c r="R603" s="175">
        <f>Q603*H603</f>
        <v>1.75</v>
      </c>
      <c r="S603" s="175">
        <v>0</v>
      </c>
      <c r="T603" s="176">
        <f>S603*H603</f>
        <v>0</v>
      </c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R603" s="177" t="s">
        <v>174</v>
      </c>
      <c r="AT603" s="177" t="s">
        <v>342</v>
      </c>
      <c r="AU603" s="177" t="s">
        <v>79</v>
      </c>
      <c r="AY603" s="20" t="s">
        <v>117</v>
      </c>
      <c r="BE603" s="178">
        <f>IF(N603="základní",J603,0)</f>
        <v>0</v>
      </c>
      <c r="BF603" s="178">
        <f>IF(N603="snížená",J603,0)</f>
        <v>0</v>
      </c>
      <c r="BG603" s="178">
        <f>IF(N603="zákl. přenesená",J603,0)</f>
        <v>0</v>
      </c>
      <c r="BH603" s="178">
        <f>IF(N603="sníž. přenesená",J603,0)</f>
        <v>0</v>
      </c>
      <c r="BI603" s="178">
        <f>IF(N603="nulová",J603,0)</f>
        <v>0</v>
      </c>
      <c r="BJ603" s="20" t="s">
        <v>77</v>
      </c>
      <c r="BK603" s="178">
        <f>ROUND(I603*H603,2)</f>
        <v>0</v>
      </c>
      <c r="BL603" s="20" t="s">
        <v>124</v>
      </c>
      <c r="BM603" s="177" t="s">
        <v>615</v>
      </c>
    </row>
    <row r="604" s="2" customFormat="1" ht="16.5" customHeight="1">
      <c r="A604" s="39"/>
      <c r="B604" s="165"/>
      <c r="C604" s="166" t="s">
        <v>616</v>
      </c>
      <c r="D604" s="166" t="s">
        <v>119</v>
      </c>
      <c r="E604" s="167" t="s">
        <v>617</v>
      </c>
      <c r="F604" s="168" t="s">
        <v>618</v>
      </c>
      <c r="G604" s="169" t="s">
        <v>418</v>
      </c>
      <c r="H604" s="170">
        <v>7</v>
      </c>
      <c r="I604" s="171"/>
      <c r="J604" s="172">
        <f>ROUND(I604*H604,2)</f>
        <v>0</v>
      </c>
      <c r="K604" s="168" t="s">
        <v>123</v>
      </c>
      <c r="L604" s="40"/>
      <c r="M604" s="173" t="s">
        <v>3</v>
      </c>
      <c r="N604" s="174" t="s">
        <v>40</v>
      </c>
      <c r="O604" s="73"/>
      <c r="P604" s="175">
        <f>O604*H604</f>
        <v>0</v>
      </c>
      <c r="Q604" s="175">
        <v>0.0098899999999999995</v>
      </c>
      <c r="R604" s="175">
        <f>Q604*H604</f>
        <v>0.06923</v>
      </c>
      <c r="S604" s="175">
        <v>0</v>
      </c>
      <c r="T604" s="176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177" t="s">
        <v>124</v>
      </c>
      <c r="AT604" s="177" t="s">
        <v>119</v>
      </c>
      <c r="AU604" s="177" t="s">
        <v>79</v>
      </c>
      <c r="AY604" s="20" t="s">
        <v>117</v>
      </c>
      <c r="BE604" s="178">
        <f>IF(N604="základní",J604,0)</f>
        <v>0</v>
      </c>
      <c r="BF604" s="178">
        <f>IF(N604="snížená",J604,0)</f>
        <v>0</v>
      </c>
      <c r="BG604" s="178">
        <f>IF(N604="zákl. přenesená",J604,0)</f>
        <v>0</v>
      </c>
      <c r="BH604" s="178">
        <f>IF(N604="sníž. přenesená",J604,0)</f>
        <v>0</v>
      </c>
      <c r="BI604" s="178">
        <f>IF(N604="nulová",J604,0)</f>
        <v>0</v>
      </c>
      <c r="BJ604" s="20" t="s">
        <v>77</v>
      </c>
      <c r="BK604" s="178">
        <f>ROUND(I604*H604,2)</f>
        <v>0</v>
      </c>
      <c r="BL604" s="20" t="s">
        <v>124</v>
      </c>
      <c r="BM604" s="177" t="s">
        <v>619</v>
      </c>
    </row>
    <row r="605" s="2" customFormat="1">
      <c r="A605" s="39"/>
      <c r="B605" s="40"/>
      <c r="C605" s="39"/>
      <c r="D605" s="179" t="s">
        <v>126</v>
      </c>
      <c r="E605" s="39"/>
      <c r="F605" s="180" t="s">
        <v>620</v>
      </c>
      <c r="G605" s="39"/>
      <c r="H605" s="39"/>
      <c r="I605" s="181"/>
      <c r="J605" s="39"/>
      <c r="K605" s="39"/>
      <c r="L605" s="40"/>
      <c r="M605" s="182"/>
      <c r="N605" s="183"/>
      <c r="O605" s="73"/>
      <c r="P605" s="73"/>
      <c r="Q605" s="73"/>
      <c r="R605" s="73"/>
      <c r="S605" s="73"/>
      <c r="T605" s="74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T605" s="20" t="s">
        <v>126</v>
      </c>
      <c r="AU605" s="20" t="s">
        <v>79</v>
      </c>
    </row>
    <row r="606" s="13" customFormat="1">
      <c r="A606" s="13"/>
      <c r="B606" s="184"/>
      <c r="C606" s="13"/>
      <c r="D606" s="185" t="s">
        <v>128</v>
      </c>
      <c r="E606" s="186" t="s">
        <v>3</v>
      </c>
      <c r="F606" s="187" t="s">
        <v>621</v>
      </c>
      <c r="G606" s="13"/>
      <c r="H606" s="188">
        <v>7</v>
      </c>
      <c r="I606" s="189"/>
      <c r="J606" s="13"/>
      <c r="K606" s="13"/>
      <c r="L606" s="184"/>
      <c r="M606" s="190"/>
      <c r="N606" s="191"/>
      <c r="O606" s="191"/>
      <c r="P606" s="191"/>
      <c r="Q606" s="191"/>
      <c r="R606" s="191"/>
      <c r="S606" s="191"/>
      <c r="T606" s="192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186" t="s">
        <v>128</v>
      </c>
      <c r="AU606" s="186" t="s">
        <v>79</v>
      </c>
      <c r="AV606" s="13" t="s">
        <v>79</v>
      </c>
      <c r="AW606" s="13" t="s">
        <v>31</v>
      </c>
      <c r="AX606" s="13" t="s">
        <v>69</v>
      </c>
      <c r="AY606" s="186" t="s">
        <v>117</v>
      </c>
    </row>
    <row r="607" s="14" customFormat="1">
      <c r="A607" s="14"/>
      <c r="B607" s="193"/>
      <c r="C607" s="14"/>
      <c r="D607" s="185" t="s">
        <v>128</v>
      </c>
      <c r="E607" s="194" t="s">
        <v>3</v>
      </c>
      <c r="F607" s="195" t="s">
        <v>130</v>
      </c>
      <c r="G607" s="14"/>
      <c r="H607" s="196">
        <v>7</v>
      </c>
      <c r="I607" s="197"/>
      <c r="J607" s="14"/>
      <c r="K607" s="14"/>
      <c r="L607" s="193"/>
      <c r="M607" s="198"/>
      <c r="N607" s="199"/>
      <c r="O607" s="199"/>
      <c r="P607" s="199"/>
      <c r="Q607" s="199"/>
      <c r="R607" s="199"/>
      <c r="S607" s="199"/>
      <c r="T607" s="200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194" t="s">
        <v>128</v>
      </c>
      <c r="AU607" s="194" t="s">
        <v>79</v>
      </c>
      <c r="AV607" s="14" t="s">
        <v>124</v>
      </c>
      <c r="AW607" s="14" t="s">
        <v>31</v>
      </c>
      <c r="AX607" s="14" t="s">
        <v>77</v>
      </c>
      <c r="AY607" s="194" t="s">
        <v>117</v>
      </c>
    </row>
    <row r="608" s="2" customFormat="1" ht="16.5" customHeight="1">
      <c r="A608" s="39"/>
      <c r="B608" s="165"/>
      <c r="C608" s="217" t="s">
        <v>622</v>
      </c>
      <c r="D608" s="217" t="s">
        <v>342</v>
      </c>
      <c r="E608" s="218" t="s">
        <v>623</v>
      </c>
      <c r="F608" s="219" t="s">
        <v>624</v>
      </c>
      <c r="G608" s="220" t="s">
        <v>418</v>
      </c>
      <c r="H608" s="221">
        <v>7</v>
      </c>
      <c r="I608" s="222"/>
      <c r="J608" s="223">
        <f>ROUND(I608*H608,2)</f>
        <v>0</v>
      </c>
      <c r="K608" s="219" t="s">
        <v>123</v>
      </c>
      <c r="L608" s="224"/>
      <c r="M608" s="225" t="s">
        <v>3</v>
      </c>
      <c r="N608" s="226" t="s">
        <v>40</v>
      </c>
      <c r="O608" s="73"/>
      <c r="P608" s="175">
        <f>O608*H608</f>
        <v>0</v>
      </c>
      <c r="Q608" s="175">
        <v>0.26200000000000001</v>
      </c>
      <c r="R608" s="175">
        <f>Q608*H608</f>
        <v>1.8340000000000001</v>
      </c>
      <c r="S608" s="175">
        <v>0</v>
      </c>
      <c r="T608" s="176">
        <f>S608*H608</f>
        <v>0</v>
      </c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R608" s="177" t="s">
        <v>174</v>
      </c>
      <c r="AT608" s="177" t="s">
        <v>342</v>
      </c>
      <c r="AU608" s="177" t="s">
        <v>79</v>
      </c>
      <c r="AY608" s="20" t="s">
        <v>117</v>
      </c>
      <c r="BE608" s="178">
        <f>IF(N608="základní",J608,0)</f>
        <v>0</v>
      </c>
      <c r="BF608" s="178">
        <f>IF(N608="snížená",J608,0)</f>
        <v>0</v>
      </c>
      <c r="BG608" s="178">
        <f>IF(N608="zákl. přenesená",J608,0)</f>
        <v>0</v>
      </c>
      <c r="BH608" s="178">
        <f>IF(N608="sníž. přenesená",J608,0)</f>
        <v>0</v>
      </c>
      <c r="BI608" s="178">
        <f>IF(N608="nulová",J608,0)</f>
        <v>0</v>
      </c>
      <c r="BJ608" s="20" t="s">
        <v>77</v>
      </c>
      <c r="BK608" s="178">
        <f>ROUND(I608*H608,2)</f>
        <v>0</v>
      </c>
      <c r="BL608" s="20" t="s">
        <v>124</v>
      </c>
      <c r="BM608" s="177" t="s">
        <v>625</v>
      </c>
    </row>
    <row r="609" s="13" customFormat="1">
      <c r="A609" s="13"/>
      <c r="B609" s="184"/>
      <c r="C609" s="13"/>
      <c r="D609" s="185" t="s">
        <v>128</v>
      </c>
      <c r="E609" s="186" t="s">
        <v>3</v>
      </c>
      <c r="F609" s="187" t="s">
        <v>621</v>
      </c>
      <c r="G609" s="13"/>
      <c r="H609" s="188">
        <v>7</v>
      </c>
      <c r="I609" s="189"/>
      <c r="J609" s="13"/>
      <c r="K609" s="13"/>
      <c r="L609" s="184"/>
      <c r="M609" s="190"/>
      <c r="N609" s="191"/>
      <c r="O609" s="191"/>
      <c r="P609" s="191"/>
      <c r="Q609" s="191"/>
      <c r="R609" s="191"/>
      <c r="S609" s="191"/>
      <c r="T609" s="192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186" t="s">
        <v>128</v>
      </c>
      <c r="AU609" s="186" t="s">
        <v>79</v>
      </c>
      <c r="AV609" s="13" t="s">
        <v>79</v>
      </c>
      <c r="AW609" s="13" t="s">
        <v>31</v>
      </c>
      <c r="AX609" s="13" t="s">
        <v>69</v>
      </c>
      <c r="AY609" s="186" t="s">
        <v>117</v>
      </c>
    </row>
    <row r="610" s="14" customFormat="1">
      <c r="A610" s="14"/>
      <c r="B610" s="193"/>
      <c r="C610" s="14"/>
      <c r="D610" s="185" t="s">
        <v>128</v>
      </c>
      <c r="E610" s="194" t="s">
        <v>3</v>
      </c>
      <c r="F610" s="195" t="s">
        <v>130</v>
      </c>
      <c r="G610" s="14"/>
      <c r="H610" s="196">
        <v>7</v>
      </c>
      <c r="I610" s="197"/>
      <c r="J610" s="14"/>
      <c r="K610" s="14"/>
      <c r="L610" s="193"/>
      <c r="M610" s="198"/>
      <c r="N610" s="199"/>
      <c r="O610" s="199"/>
      <c r="P610" s="199"/>
      <c r="Q610" s="199"/>
      <c r="R610" s="199"/>
      <c r="S610" s="199"/>
      <c r="T610" s="200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194" t="s">
        <v>128</v>
      </c>
      <c r="AU610" s="194" t="s">
        <v>79</v>
      </c>
      <c r="AV610" s="14" t="s">
        <v>124</v>
      </c>
      <c r="AW610" s="14" t="s">
        <v>31</v>
      </c>
      <c r="AX610" s="14" t="s">
        <v>77</v>
      </c>
      <c r="AY610" s="194" t="s">
        <v>117</v>
      </c>
    </row>
    <row r="611" s="2" customFormat="1" ht="16.5" customHeight="1">
      <c r="A611" s="39"/>
      <c r="B611" s="165"/>
      <c r="C611" s="166" t="s">
        <v>626</v>
      </c>
      <c r="D611" s="166" t="s">
        <v>119</v>
      </c>
      <c r="E611" s="167" t="s">
        <v>627</v>
      </c>
      <c r="F611" s="168" t="s">
        <v>628</v>
      </c>
      <c r="G611" s="169" t="s">
        <v>418</v>
      </c>
      <c r="H611" s="170">
        <v>3</v>
      </c>
      <c r="I611" s="171"/>
      <c r="J611" s="172">
        <f>ROUND(I611*H611,2)</f>
        <v>0</v>
      </c>
      <c r="K611" s="168" t="s">
        <v>123</v>
      </c>
      <c r="L611" s="40"/>
      <c r="M611" s="173" t="s">
        <v>3</v>
      </c>
      <c r="N611" s="174" t="s">
        <v>40</v>
      </c>
      <c r="O611" s="73"/>
      <c r="P611" s="175">
        <f>O611*H611</f>
        <v>0</v>
      </c>
      <c r="Q611" s="175">
        <v>0.0098899999999999995</v>
      </c>
      <c r="R611" s="175">
        <f>Q611*H611</f>
        <v>0.029669999999999998</v>
      </c>
      <c r="S611" s="175">
        <v>0</v>
      </c>
      <c r="T611" s="176">
        <f>S611*H611</f>
        <v>0</v>
      </c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R611" s="177" t="s">
        <v>124</v>
      </c>
      <c r="AT611" s="177" t="s">
        <v>119</v>
      </c>
      <c r="AU611" s="177" t="s">
        <v>79</v>
      </c>
      <c r="AY611" s="20" t="s">
        <v>117</v>
      </c>
      <c r="BE611" s="178">
        <f>IF(N611="základní",J611,0)</f>
        <v>0</v>
      </c>
      <c r="BF611" s="178">
        <f>IF(N611="snížená",J611,0)</f>
        <v>0</v>
      </c>
      <c r="BG611" s="178">
        <f>IF(N611="zákl. přenesená",J611,0)</f>
        <v>0</v>
      </c>
      <c r="BH611" s="178">
        <f>IF(N611="sníž. přenesená",J611,0)</f>
        <v>0</v>
      </c>
      <c r="BI611" s="178">
        <f>IF(N611="nulová",J611,0)</f>
        <v>0</v>
      </c>
      <c r="BJ611" s="20" t="s">
        <v>77</v>
      </c>
      <c r="BK611" s="178">
        <f>ROUND(I611*H611,2)</f>
        <v>0</v>
      </c>
      <c r="BL611" s="20" t="s">
        <v>124</v>
      </c>
      <c r="BM611" s="177" t="s">
        <v>629</v>
      </c>
    </row>
    <row r="612" s="2" customFormat="1">
      <c r="A612" s="39"/>
      <c r="B612" s="40"/>
      <c r="C612" s="39"/>
      <c r="D612" s="179" t="s">
        <v>126</v>
      </c>
      <c r="E612" s="39"/>
      <c r="F612" s="180" t="s">
        <v>630</v>
      </c>
      <c r="G612" s="39"/>
      <c r="H612" s="39"/>
      <c r="I612" s="181"/>
      <c r="J612" s="39"/>
      <c r="K612" s="39"/>
      <c r="L612" s="40"/>
      <c r="M612" s="182"/>
      <c r="N612" s="183"/>
      <c r="O612" s="73"/>
      <c r="P612" s="73"/>
      <c r="Q612" s="73"/>
      <c r="R612" s="73"/>
      <c r="S612" s="73"/>
      <c r="T612" s="74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T612" s="20" t="s">
        <v>126</v>
      </c>
      <c r="AU612" s="20" t="s">
        <v>79</v>
      </c>
    </row>
    <row r="613" s="13" customFormat="1">
      <c r="A613" s="13"/>
      <c r="B613" s="184"/>
      <c r="C613" s="13"/>
      <c r="D613" s="185" t="s">
        <v>128</v>
      </c>
      <c r="E613" s="186" t="s">
        <v>3</v>
      </c>
      <c r="F613" s="187" t="s">
        <v>631</v>
      </c>
      <c r="G613" s="13"/>
      <c r="H613" s="188">
        <v>3</v>
      </c>
      <c r="I613" s="189"/>
      <c r="J613" s="13"/>
      <c r="K613" s="13"/>
      <c r="L613" s="184"/>
      <c r="M613" s="190"/>
      <c r="N613" s="191"/>
      <c r="O613" s="191"/>
      <c r="P613" s="191"/>
      <c r="Q613" s="191"/>
      <c r="R613" s="191"/>
      <c r="S613" s="191"/>
      <c r="T613" s="192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186" t="s">
        <v>128</v>
      </c>
      <c r="AU613" s="186" t="s">
        <v>79</v>
      </c>
      <c r="AV613" s="13" t="s">
        <v>79</v>
      </c>
      <c r="AW613" s="13" t="s">
        <v>31</v>
      </c>
      <c r="AX613" s="13" t="s">
        <v>69</v>
      </c>
      <c r="AY613" s="186" t="s">
        <v>117</v>
      </c>
    </row>
    <row r="614" s="14" customFormat="1">
      <c r="A614" s="14"/>
      <c r="B614" s="193"/>
      <c r="C614" s="14"/>
      <c r="D614" s="185" t="s">
        <v>128</v>
      </c>
      <c r="E614" s="194" t="s">
        <v>3</v>
      </c>
      <c r="F614" s="195" t="s">
        <v>130</v>
      </c>
      <c r="G614" s="14"/>
      <c r="H614" s="196">
        <v>3</v>
      </c>
      <c r="I614" s="197"/>
      <c r="J614" s="14"/>
      <c r="K614" s="14"/>
      <c r="L614" s="193"/>
      <c r="M614" s="198"/>
      <c r="N614" s="199"/>
      <c r="O614" s="199"/>
      <c r="P614" s="199"/>
      <c r="Q614" s="199"/>
      <c r="R614" s="199"/>
      <c r="S614" s="199"/>
      <c r="T614" s="200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194" t="s">
        <v>128</v>
      </c>
      <c r="AU614" s="194" t="s">
        <v>79</v>
      </c>
      <c r="AV614" s="14" t="s">
        <v>124</v>
      </c>
      <c r="AW614" s="14" t="s">
        <v>31</v>
      </c>
      <c r="AX614" s="14" t="s">
        <v>77</v>
      </c>
      <c r="AY614" s="194" t="s">
        <v>117</v>
      </c>
    </row>
    <row r="615" s="2" customFormat="1" ht="16.5" customHeight="1">
      <c r="A615" s="39"/>
      <c r="B615" s="165"/>
      <c r="C615" s="217" t="s">
        <v>632</v>
      </c>
      <c r="D615" s="217" t="s">
        <v>342</v>
      </c>
      <c r="E615" s="218" t="s">
        <v>633</v>
      </c>
      <c r="F615" s="219" t="s">
        <v>634</v>
      </c>
      <c r="G615" s="220" t="s">
        <v>418</v>
      </c>
      <c r="H615" s="221">
        <v>3</v>
      </c>
      <c r="I615" s="222"/>
      <c r="J615" s="223">
        <f>ROUND(I615*H615,2)</f>
        <v>0</v>
      </c>
      <c r="K615" s="219" t="s">
        <v>123</v>
      </c>
      <c r="L615" s="224"/>
      <c r="M615" s="225" t="s">
        <v>3</v>
      </c>
      <c r="N615" s="226" t="s">
        <v>40</v>
      </c>
      <c r="O615" s="73"/>
      <c r="P615" s="175">
        <f>O615*H615</f>
        <v>0</v>
      </c>
      <c r="Q615" s="175">
        <v>0.52600000000000002</v>
      </c>
      <c r="R615" s="175">
        <f>Q615*H615</f>
        <v>1.5780000000000001</v>
      </c>
      <c r="S615" s="175">
        <v>0</v>
      </c>
      <c r="T615" s="176">
        <f>S615*H615</f>
        <v>0</v>
      </c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R615" s="177" t="s">
        <v>174</v>
      </c>
      <c r="AT615" s="177" t="s">
        <v>342</v>
      </c>
      <c r="AU615" s="177" t="s">
        <v>79</v>
      </c>
      <c r="AY615" s="20" t="s">
        <v>117</v>
      </c>
      <c r="BE615" s="178">
        <f>IF(N615="základní",J615,0)</f>
        <v>0</v>
      </c>
      <c r="BF615" s="178">
        <f>IF(N615="snížená",J615,0)</f>
        <v>0</v>
      </c>
      <c r="BG615" s="178">
        <f>IF(N615="zákl. přenesená",J615,0)</f>
        <v>0</v>
      </c>
      <c r="BH615" s="178">
        <f>IF(N615="sníž. přenesená",J615,0)</f>
        <v>0</v>
      </c>
      <c r="BI615" s="178">
        <f>IF(N615="nulová",J615,0)</f>
        <v>0</v>
      </c>
      <c r="BJ615" s="20" t="s">
        <v>77</v>
      </c>
      <c r="BK615" s="178">
        <f>ROUND(I615*H615,2)</f>
        <v>0</v>
      </c>
      <c r="BL615" s="20" t="s">
        <v>124</v>
      </c>
      <c r="BM615" s="177" t="s">
        <v>635</v>
      </c>
    </row>
    <row r="616" s="13" customFormat="1">
      <c r="A616" s="13"/>
      <c r="B616" s="184"/>
      <c r="C616" s="13"/>
      <c r="D616" s="185" t="s">
        <v>128</v>
      </c>
      <c r="E616" s="186" t="s">
        <v>3</v>
      </c>
      <c r="F616" s="187" t="s">
        <v>631</v>
      </c>
      <c r="G616" s="13"/>
      <c r="H616" s="188">
        <v>3</v>
      </c>
      <c r="I616" s="189"/>
      <c r="J616" s="13"/>
      <c r="K616" s="13"/>
      <c r="L616" s="184"/>
      <c r="M616" s="190"/>
      <c r="N616" s="191"/>
      <c r="O616" s="191"/>
      <c r="P616" s="191"/>
      <c r="Q616" s="191"/>
      <c r="R616" s="191"/>
      <c r="S616" s="191"/>
      <c r="T616" s="192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186" t="s">
        <v>128</v>
      </c>
      <c r="AU616" s="186" t="s">
        <v>79</v>
      </c>
      <c r="AV616" s="13" t="s">
        <v>79</v>
      </c>
      <c r="AW616" s="13" t="s">
        <v>31</v>
      </c>
      <c r="AX616" s="13" t="s">
        <v>69</v>
      </c>
      <c r="AY616" s="186" t="s">
        <v>117</v>
      </c>
    </row>
    <row r="617" s="14" customFormat="1">
      <c r="A617" s="14"/>
      <c r="B617" s="193"/>
      <c r="C617" s="14"/>
      <c r="D617" s="185" t="s">
        <v>128</v>
      </c>
      <c r="E617" s="194" t="s">
        <v>3</v>
      </c>
      <c r="F617" s="195" t="s">
        <v>130</v>
      </c>
      <c r="G617" s="14"/>
      <c r="H617" s="196">
        <v>3</v>
      </c>
      <c r="I617" s="197"/>
      <c r="J617" s="14"/>
      <c r="K617" s="14"/>
      <c r="L617" s="193"/>
      <c r="M617" s="198"/>
      <c r="N617" s="199"/>
      <c r="O617" s="199"/>
      <c r="P617" s="199"/>
      <c r="Q617" s="199"/>
      <c r="R617" s="199"/>
      <c r="S617" s="199"/>
      <c r="T617" s="200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194" t="s">
        <v>128</v>
      </c>
      <c r="AU617" s="194" t="s">
        <v>79</v>
      </c>
      <c r="AV617" s="14" t="s">
        <v>124</v>
      </c>
      <c r="AW617" s="14" t="s">
        <v>31</v>
      </c>
      <c r="AX617" s="14" t="s">
        <v>77</v>
      </c>
      <c r="AY617" s="194" t="s">
        <v>117</v>
      </c>
    </row>
    <row r="618" s="2" customFormat="1" ht="16.5" customHeight="1">
      <c r="A618" s="39"/>
      <c r="B618" s="165"/>
      <c r="C618" s="166" t="s">
        <v>636</v>
      </c>
      <c r="D618" s="166" t="s">
        <v>119</v>
      </c>
      <c r="E618" s="167" t="s">
        <v>637</v>
      </c>
      <c r="F618" s="168" t="s">
        <v>638</v>
      </c>
      <c r="G618" s="169" t="s">
        <v>418</v>
      </c>
      <c r="H618" s="170">
        <v>8</v>
      </c>
      <c r="I618" s="171"/>
      <c r="J618" s="172">
        <f>ROUND(I618*H618,2)</f>
        <v>0</v>
      </c>
      <c r="K618" s="168" t="s">
        <v>123</v>
      </c>
      <c r="L618" s="40"/>
      <c r="M618" s="173" t="s">
        <v>3</v>
      </c>
      <c r="N618" s="174" t="s">
        <v>40</v>
      </c>
      <c r="O618" s="73"/>
      <c r="P618" s="175">
        <f>O618*H618</f>
        <v>0</v>
      </c>
      <c r="Q618" s="175">
        <v>0.0098899999999999995</v>
      </c>
      <c r="R618" s="175">
        <f>Q618*H618</f>
        <v>0.079119999999999996</v>
      </c>
      <c r="S618" s="175">
        <v>0</v>
      </c>
      <c r="T618" s="176">
        <f>S618*H618</f>
        <v>0</v>
      </c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R618" s="177" t="s">
        <v>124</v>
      </c>
      <c r="AT618" s="177" t="s">
        <v>119</v>
      </c>
      <c r="AU618" s="177" t="s">
        <v>79</v>
      </c>
      <c r="AY618" s="20" t="s">
        <v>117</v>
      </c>
      <c r="BE618" s="178">
        <f>IF(N618="základní",J618,0)</f>
        <v>0</v>
      </c>
      <c r="BF618" s="178">
        <f>IF(N618="snížená",J618,0)</f>
        <v>0</v>
      </c>
      <c r="BG618" s="178">
        <f>IF(N618="zákl. přenesená",J618,0)</f>
        <v>0</v>
      </c>
      <c r="BH618" s="178">
        <f>IF(N618="sníž. přenesená",J618,0)</f>
        <v>0</v>
      </c>
      <c r="BI618" s="178">
        <f>IF(N618="nulová",J618,0)</f>
        <v>0</v>
      </c>
      <c r="BJ618" s="20" t="s">
        <v>77</v>
      </c>
      <c r="BK618" s="178">
        <f>ROUND(I618*H618,2)</f>
        <v>0</v>
      </c>
      <c r="BL618" s="20" t="s">
        <v>124</v>
      </c>
      <c r="BM618" s="177" t="s">
        <v>639</v>
      </c>
    </row>
    <row r="619" s="2" customFormat="1">
      <c r="A619" s="39"/>
      <c r="B619" s="40"/>
      <c r="C619" s="39"/>
      <c r="D619" s="179" t="s">
        <v>126</v>
      </c>
      <c r="E619" s="39"/>
      <c r="F619" s="180" t="s">
        <v>640</v>
      </c>
      <c r="G619" s="39"/>
      <c r="H619" s="39"/>
      <c r="I619" s="181"/>
      <c r="J619" s="39"/>
      <c r="K619" s="39"/>
      <c r="L619" s="40"/>
      <c r="M619" s="182"/>
      <c r="N619" s="183"/>
      <c r="O619" s="73"/>
      <c r="P619" s="73"/>
      <c r="Q619" s="73"/>
      <c r="R619" s="73"/>
      <c r="S619" s="73"/>
      <c r="T619" s="74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T619" s="20" t="s">
        <v>126</v>
      </c>
      <c r="AU619" s="20" t="s">
        <v>79</v>
      </c>
    </row>
    <row r="620" s="13" customFormat="1">
      <c r="A620" s="13"/>
      <c r="B620" s="184"/>
      <c r="C620" s="13"/>
      <c r="D620" s="185" t="s">
        <v>128</v>
      </c>
      <c r="E620" s="186" t="s">
        <v>3</v>
      </c>
      <c r="F620" s="187" t="s">
        <v>641</v>
      </c>
      <c r="G620" s="13"/>
      <c r="H620" s="188">
        <v>8</v>
      </c>
      <c r="I620" s="189"/>
      <c r="J620" s="13"/>
      <c r="K620" s="13"/>
      <c r="L620" s="184"/>
      <c r="M620" s="190"/>
      <c r="N620" s="191"/>
      <c r="O620" s="191"/>
      <c r="P620" s="191"/>
      <c r="Q620" s="191"/>
      <c r="R620" s="191"/>
      <c r="S620" s="191"/>
      <c r="T620" s="192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186" t="s">
        <v>128</v>
      </c>
      <c r="AU620" s="186" t="s">
        <v>79</v>
      </c>
      <c r="AV620" s="13" t="s">
        <v>79</v>
      </c>
      <c r="AW620" s="13" t="s">
        <v>31</v>
      </c>
      <c r="AX620" s="13" t="s">
        <v>69</v>
      </c>
      <c r="AY620" s="186" t="s">
        <v>117</v>
      </c>
    </row>
    <row r="621" s="14" customFormat="1">
      <c r="A621" s="14"/>
      <c r="B621" s="193"/>
      <c r="C621" s="14"/>
      <c r="D621" s="185" t="s">
        <v>128</v>
      </c>
      <c r="E621" s="194" t="s">
        <v>3</v>
      </c>
      <c r="F621" s="195" t="s">
        <v>130</v>
      </c>
      <c r="G621" s="14"/>
      <c r="H621" s="196">
        <v>8</v>
      </c>
      <c r="I621" s="197"/>
      <c r="J621" s="14"/>
      <c r="K621" s="14"/>
      <c r="L621" s="193"/>
      <c r="M621" s="198"/>
      <c r="N621" s="199"/>
      <c r="O621" s="199"/>
      <c r="P621" s="199"/>
      <c r="Q621" s="199"/>
      <c r="R621" s="199"/>
      <c r="S621" s="199"/>
      <c r="T621" s="200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194" t="s">
        <v>128</v>
      </c>
      <c r="AU621" s="194" t="s">
        <v>79</v>
      </c>
      <c r="AV621" s="14" t="s">
        <v>124</v>
      </c>
      <c r="AW621" s="14" t="s">
        <v>31</v>
      </c>
      <c r="AX621" s="14" t="s">
        <v>77</v>
      </c>
      <c r="AY621" s="194" t="s">
        <v>117</v>
      </c>
    </row>
    <row r="622" s="2" customFormat="1" ht="16.5" customHeight="1">
      <c r="A622" s="39"/>
      <c r="B622" s="165"/>
      <c r="C622" s="217" t="s">
        <v>642</v>
      </c>
      <c r="D622" s="217" t="s">
        <v>342</v>
      </c>
      <c r="E622" s="218" t="s">
        <v>643</v>
      </c>
      <c r="F622" s="219" t="s">
        <v>644</v>
      </c>
      <c r="G622" s="220" t="s">
        <v>418</v>
      </c>
      <c r="H622" s="221">
        <v>8</v>
      </c>
      <c r="I622" s="222"/>
      <c r="J622" s="223">
        <f>ROUND(I622*H622,2)</f>
        <v>0</v>
      </c>
      <c r="K622" s="219" t="s">
        <v>123</v>
      </c>
      <c r="L622" s="224"/>
      <c r="M622" s="225" t="s">
        <v>3</v>
      </c>
      <c r="N622" s="226" t="s">
        <v>40</v>
      </c>
      <c r="O622" s="73"/>
      <c r="P622" s="175">
        <f>O622*H622</f>
        <v>0</v>
      </c>
      <c r="Q622" s="175">
        <v>1.0540000000000001</v>
      </c>
      <c r="R622" s="175">
        <f>Q622*H622</f>
        <v>8.4320000000000004</v>
      </c>
      <c r="S622" s="175">
        <v>0</v>
      </c>
      <c r="T622" s="176">
        <f>S622*H622</f>
        <v>0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177" t="s">
        <v>174</v>
      </c>
      <c r="AT622" s="177" t="s">
        <v>342</v>
      </c>
      <c r="AU622" s="177" t="s">
        <v>79</v>
      </c>
      <c r="AY622" s="20" t="s">
        <v>117</v>
      </c>
      <c r="BE622" s="178">
        <f>IF(N622="základní",J622,0)</f>
        <v>0</v>
      </c>
      <c r="BF622" s="178">
        <f>IF(N622="snížená",J622,0)</f>
        <v>0</v>
      </c>
      <c r="BG622" s="178">
        <f>IF(N622="zákl. přenesená",J622,0)</f>
        <v>0</v>
      </c>
      <c r="BH622" s="178">
        <f>IF(N622="sníž. přenesená",J622,0)</f>
        <v>0</v>
      </c>
      <c r="BI622" s="178">
        <f>IF(N622="nulová",J622,0)</f>
        <v>0</v>
      </c>
      <c r="BJ622" s="20" t="s">
        <v>77</v>
      </c>
      <c r="BK622" s="178">
        <f>ROUND(I622*H622,2)</f>
        <v>0</v>
      </c>
      <c r="BL622" s="20" t="s">
        <v>124</v>
      </c>
      <c r="BM622" s="177" t="s">
        <v>645</v>
      </c>
    </row>
    <row r="623" s="13" customFormat="1">
      <c r="A623" s="13"/>
      <c r="B623" s="184"/>
      <c r="C623" s="13"/>
      <c r="D623" s="185" t="s">
        <v>128</v>
      </c>
      <c r="E623" s="186" t="s">
        <v>3</v>
      </c>
      <c r="F623" s="187" t="s">
        <v>641</v>
      </c>
      <c r="G623" s="13"/>
      <c r="H623" s="188">
        <v>8</v>
      </c>
      <c r="I623" s="189"/>
      <c r="J623" s="13"/>
      <c r="K623" s="13"/>
      <c r="L623" s="184"/>
      <c r="M623" s="190"/>
      <c r="N623" s="191"/>
      <c r="O623" s="191"/>
      <c r="P623" s="191"/>
      <c r="Q623" s="191"/>
      <c r="R623" s="191"/>
      <c r="S623" s="191"/>
      <c r="T623" s="192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186" t="s">
        <v>128</v>
      </c>
      <c r="AU623" s="186" t="s">
        <v>79</v>
      </c>
      <c r="AV623" s="13" t="s">
        <v>79</v>
      </c>
      <c r="AW623" s="13" t="s">
        <v>31</v>
      </c>
      <c r="AX623" s="13" t="s">
        <v>69</v>
      </c>
      <c r="AY623" s="186" t="s">
        <v>117</v>
      </c>
    </row>
    <row r="624" s="14" customFormat="1">
      <c r="A624" s="14"/>
      <c r="B624" s="193"/>
      <c r="C624" s="14"/>
      <c r="D624" s="185" t="s">
        <v>128</v>
      </c>
      <c r="E624" s="194" t="s">
        <v>3</v>
      </c>
      <c r="F624" s="195" t="s">
        <v>130</v>
      </c>
      <c r="G624" s="14"/>
      <c r="H624" s="196">
        <v>8</v>
      </c>
      <c r="I624" s="197"/>
      <c r="J624" s="14"/>
      <c r="K624" s="14"/>
      <c r="L624" s="193"/>
      <c r="M624" s="198"/>
      <c r="N624" s="199"/>
      <c r="O624" s="199"/>
      <c r="P624" s="199"/>
      <c r="Q624" s="199"/>
      <c r="R624" s="199"/>
      <c r="S624" s="199"/>
      <c r="T624" s="200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194" t="s">
        <v>128</v>
      </c>
      <c r="AU624" s="194" t="s">
        <v>79</v>
      </c>
      <c r="AV624" s="14" t="s">
        <v>124</v>
      </c>
      <c r="AW624" s="14" t="s">
        <v>31</v>
      </c>
      <c r="AX624" s="14" t="s">
        <v>77</v>
      </c>
      <c r="AY624" s="194" t="s">
        <v>117</v>
      </c>
    </row>
    <row r="625" s="2" customFormat="1" ht="16.5" customHeight="1">
      <c r="A625" s="39"/>
      <c r="B625" s="165"/>
      <c r="C625" s="166" t="s">
        <v>646</v>
      </c>
      <c r="D625" s="166" t="s">
        <v>119</v>
      </c>
      <c r="E625" s="167" t="s">
        <v>647</v>
      </c>
      <c r="F625" s="168" t="s">
        <v>648</v>
      </c>
      <c r="G625" s="169" t="s">
        <v>418</v>
      </c>
      <c r="H625" s="170">
        <v>10</v>
      </c>
      <c r="I625" s="171"/>
      <c r="J625" s="172">
        <f>ROUND(I625*H625,2)</f>
        <v>0</v>
      </c>
      <c r="K625" s="168" t="s">
        <v>123</v>
      </c>
      <c r="L625" s="40"/>
      <c r="M625" s="173" t="s">
        <v>3</v>
      </c>
      <c r="N625" s="174" t="s">
        <v>40</v>
      </c>
      <c r="O625" s="73"/>
      <c r="P625" s="175">
        <f>O625*H625</f>
        <v>0</v>
      </c>
      <c r="Q625" s="175">
        <v>0.012184</v>
      </c>
      <c r="R625" s="175">
        <f>Q625*H625</f>
        <v>0.12184</v>
      </c>
      <c r="S625" s="175">
        <v>0</v>
      </c>
      <c r="T625" s="176">
        <f>S625*H625</f>
        <v>0</v>
      </c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R625" s="177" t="s">
        <v>124</v>
      </c>
      <c r="AT625" s="177" t="s">
        <v>119</v>
      </c>
      <c r="AU625" s="177" t="s">
        <v>79</v>
      </c>
      <c r="AY625" s="20" t="s">
        <v>117</v>
      </c>
      <c r="BE625" s="178">
        <f>IF(N625="základní",J625,0)</f>
        <v>0</v>
      </c>
      <c r="BF625" s="178">
        <f>IF(N625="snížená",J625,0)</f>
        <v>0</v>
      </c>
      <c r="BG625" s="178">
        <f>IF(N625="zákl. přenesená",J625,0)</f>
        <v>0</v>
      </c>
      <c r="BH625" s="178">
        <f>IF(N625="sníž. přenesená",J625,0)</f>
        <v>0</v>
      </c>
      <c r="BI625" s="178">
        <f>IF(N625="nulová",J625,0)</f>
        <v>0</v>
      </c>
      <c r="BJ625" s="20" t="s">
        <v>77</v>
      </c>
      <c r="BK625" s="178">
        <f>ROUND(I625*H625,2)</f>
        <v>0</v>
      </c>
      <c r="BL625" s="20" t="s">
        <v>124</v>
      </c>
      <c r="BM625" s="177" t="s">
        <v>649</v>
      </c>
    </row>
    <row r="626" s="2" customFormat="1">
      <c r="A626" s="39"/>
      <c r="B626" s="40"/>
      <c r="C626" s="39"/>
      <c r="D626" s="179" t="s">
        <v>126</v>
      </c>
      <c r="E626" s="39"/>
      <c r="F626" s="180" t="s">
        <v>650</v>
      </c>
      <c r="G626" s="39"/>
      <c r="H626" s="39"/>
      <c r="I626" s="181"/>
      <c r="J626" s="39"/>
      <c r="K626" s="39"/>
      <c r="L626" s="40"/>
      <c r="M626" s="182"/>
      <c r="N626" s="183"/>
      <c r="O626" s="73"/>
      <c r="P626" s="73"/>
      <c r="Q626" s="73"/>
      <c r="R626" s="73"/>
      <c r="S626" s="73"/>
      <c r="T626" s="74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T626" s="20" t="s">
        <v>126</v>
      </c>
      <c r="AU626" s="20" t="s">
        <v>79</v>
      </c>
    </row>
    <row r="627" s="13" customFormat="1">
      <c r="A627" s="13"/>
      <c r="B627" s="184"/>
      <c r="C627" s="13"/>
      <c r="D627" s="185" t="s">
        <v>128</v>
      </c>
      <c r="E627" s="186" t="s">
        <v>3</v>
      </c>
      <c r="F627" s="187" t="s">
        <v>651</v>
      </c>
      <c r="G627" s="13"/>
      <c r="H627" s="188">
        <v>10</v>
      </c>
      <c r="I627" s="189"/>
      <c r="J627" s="13"/>
      <c r="K627" s="13"/>
      <c r="L627" s="184"/>
      <c r="M627" s="190"/>
      <c r="N627" s="191"/>
      <c r="O627" s="191"/>
      <c r="P627" s="191"/>
      <c r="Q627" s="191"/>
      <c r="R627" s="191"/>
      <c r="S627" s="191"/>
      <c r="T627" s="192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186" t="s">
        <v>128</v>
      </c>
      <c r="AU627" s="186" t="s">
        <v>79</v>
      </c>
      <c r="AV627" s="13" t="s">
        <v>79</v>
      </c>
      <c r="AW627" s="13" t="s">
        <v>31</v>
      </c>
      <c r="AX627" s="13" t="s">
        <v>69</v>
      </c>
      <c r="AY627" s="186" t="s">
        <v>117</v>
      </c>
    </row>
    <row r="628" s="14" customFormat="1">
      <c r="A628" s="14"/>
      <c r="B628" s="193"/>
      <c r="C628" s="14"/>
      <c r="D628" s="185" t="s">
        <v>128</v>
      </c>
      <c r="E628" s="194" t="s">
        <v>3</v>
      </c>
      <c r="F628" s="195" t="s">
        <v>130</v>
      </c>
      <c r="G628" s="14"/>
      <c r="H628" s="196">
        <v>10</v>
      </c>
      <c r="I628" s="197"/>
      <c r="J628" s="14"/>
      <c r="K628" s="14"/>
      <c r="L628" s="193"/>
      <c r="M628" s="198"/>
      <c r="N628" s="199"/>
      <c r="O628" s="199"/>
      <c r="P628" s="199"/>
      <c r="Q628" s="199"/>
      <c r="R628" s="199"/>
      <c r="S628" s="199"/>
      <c r="T628" s="200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194" t="s">
        <v>128</v>
      </c>
      <c r="AU628" s="194" t="s">
        <v>79</v>
      </c>
      <c r="AV628" s="14" t="s">
        <v>124</v>
      </c>
      <c r="AW628" s="14" t="s">
        <v>31</v>
      </c>
      <c r="AX628" s="14" t="s">
        <v>77</v>
      </c>
      <c r="AY628" s="194" t="s">
        <v>117</v>
      </c>
    </row>
    <row r="629" s="2" customFormat="1" ht="16.5" customHeight="1">
      <c r="A629" s="39"/>
      <c r="B629" s="165"/>
      <c r="C629" s="217" t="s">
        <v>652</v>
      </c>
      <c r="D629" s="217" t="s">
        <v>342</v>
      </c>
      <c r="E629" s="218" t="s">
        <v>653</v>
      </c>
      <c r="F629" s="219" t="s">
        <v>654</v>
      </c>
      <c r="G629" s="220" t="s">
        <v>418</v>
      </c>
      <c r="H629" s="221">
        <v>10</v>
      </c>
      <c r="I629" s="222"/>
      <c r="J629" s="223">
        <f>ROUND(I629*H629,2)</f>
        <v>0</v>
      </c>
      <c r="K629" s="219" t="s">
        <v>123</v>
      </c>
      <c r="L629" s="224"/>
      <c r="M629" s="225" t="s">
        <v>3</v>
      </c>
      <c r="N629" s="226" t="s">
        <v>40</v>
      </c>
      <c r="O629" s="73"/>
      <c r="P629" s="175">
        <f>O629*H629</f>
        <v>0</v>
      </c>
      <c r="Q629" s="175">
        <v>0.58499999999999996</v>
      </c>
      <c r="R629" s="175">
        <f>Q629*H629</f>
        <v>5.8499999999999996</v>
      </c>
      <c r="S629" s="175">
        <v>0</v>
      </c>
      <c r="T629" s="176">
        <f>S629*H629</f>
        <v>0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177" t="s">
        <v>174</v>
      </c>
      <c r="AT629" s="177" t="s">
        <v>342</v>
      </c>
      <c r="AU629" s="177" t="s">
        <v>79</v>
      </c>
      <c r="AY629" s="20" t="s">
        <v>117</v>
      </c>
      <c r="BE629" s="178">
        <f>IF(N629="základní",J629,0)</f>
        <v>0</v>
      </c>
      <c r="BF629" s="178">
        <f>IF(N629="snížená",J629,0)</f>
        <v>0</v>
      </c>
      <c r="BG629" s="178">
        <f>IF(N629="zákl. přenesená",J629,0)</f>
        <v>0</v>
      </c>
      <c r="BH629" s="178">
        <f>IF(N629="sníž. přenesená",J629,0)</f>
        <v>0</v>
      </c>
      <c r="BI629" s="178">
        <f>IF(N629="nulová",J629,0)</f>
        <v>0</v>
      </c>
      <c r="BJ629" s="20" t="s">
        <v>77</v>
      </c>
      <c r="BK629" s="178">
        <f>ROUND(I629*H629,2)</f>
        <v>0</v>
      </c>
      <c r="BL629" s="20" t="s">
        <v>124</v>
      </c>
      <c r="BM629" s="177" t="s">
        <v>655</v>
      </c>
    </row>
    <row r="630" s="13" customFormat="1">
      <c r="A630" s="13"/>
      <c r="B630" s="184"/>
      <c r="C630" s="13"/>
      <c r="D630" s="185" t="s">
        <v>128</v>
      </c>
      <c r="E630" s="186" t="s">
        <v>3</v>
      </c>
      <c r="F630" s="187" t="s">
        <v>651</v>
      </c>
      <c r="G630" s="13"/>
      <c r="H630" s="188">
        <v>10</v>
      </c>
      <c r="I630" s="189"/>
      <c r="J630" s="13"/>
      <c r="K630" s="13"/>
      <c r="L630" s="184"/>
      <c r="M630" s="190"/>
      <c r="N630" s="191"/>
      <c r="O630" s="191"/>
      <c r="P630" s="191"/>
      <c r="Q630" s="191"/>
      <c r="R630" s="191"/>
      <c r="S630" s="191"/>
      <c r="T630" s="192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186" t="s">
        <v>128</v>
      </c>
      <c r="AU630" s="186" t="s">
        <v>79</v>
      </c>
      <c r="AV630" s="13" t="s">
        <v>79</v>
      </c>
      <c r="AW630" s="13" t="s">
        <v>31</v>
      </c>
      <c r="AX630" s="13" t="s">
        <v>69</v>
      </c>
      <c r="AY630" s="186" t="s">
        <v>117</v>
      </c>
    </row>
    <row r="631" s="14" customFormat="1">
      <c r="A631" s="14"/>
      <c r="B631" s="193"/>
      <c r="C631" s="14"/>
      <c r="D631" s="185" t="s">
        <v>128</v>
      </c>
      <c r="E631" s="194" t="s">
        <v>3</v>
      </c>
      <c r="F631" s="195" t="s">
        <v>130</v>
      </c>
      <c r="G631" s="14"/>
      <c r="H631" s="196">
        <v>10</v>
      </c>
      <c r="I631" s="197"/>
      <c r="J631" s="14"/>
      <c r="K631" s="14"/>
      <c r="L631" s="193"/>
      <c r="M631" s="198"/>
      <c r="N631" s="199"/>
      <c r="O631" s="199"/>
      <c r="P631" s="199"/>
      <c r="Q631" s="199"/>
      <c r="R631" s="199"/>
      <c r="S631" s="199"/>
      <c r="T631" s="200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194" t="s">
        <v>128</v>
      </c>
      <c r="AU631" s="194" t="s">
        <v>79</v>
      </c>
      <c r="AV631" s="14" t="s">
        <v>124</v>
      </c>
      <c r="AW631" s="14" t="s">
        <v>31</v>
      </c>
      <c r="AX631" s="14" t="s">
        <v>77</v>
      </c>
      <c r="AY631" s="194" t="s">
        <v>117</v>
      </c>
    </row>
    <row r="632" s="2" customFormat="1" ht="16.5" customHeight="1">
      <c r="A632" s="39"/>
      <c r="B632" s="165"/>
      <c r="C632" s="217" t="s">
        <v>656</v>
      </c>
      <c r="D632" s="217" t="s">
        <v>342</v>
      </c>
      <c r="E632" s="218" t="s">
        <v>657</v>
      </c>
      <c r="F632" s="219" t="s">
        <v>658</v>
      </c>
      <c r="G632" s="220" t="s">
        <v>418</v>
      </c>
      <c r="H632" s="221">
        <v>28</v>
      </c>
      <c r="I632" s="222"/>
      <c r="J632" s="223">
        <f>ROUND(I632*H632,2)</f>
        <v>0</v>
      </c>
      <c r="K632" s="219" t="s">
        <v>123</v>
      </c>
      <c r="L632" s="224"/>
      <c r="M632" s="225" t="s">
        <v>3</v>
      </c>
      <c r="N632" s="226" t="s">
        <v>40</v>
      </c>
      <c r="O632" s="73"/>
      <c r="P632" s="175">
        <f>O632*H632</f>
        <v>0</v>
      </c>
      <c r="Q632" s="175">
        <v>0.002</v>
      </c>
      <c r="R632" s="175">
        <f>Q632*H632</f>
        <v>0.056000000000000001</v>
      </c>
      <c r="S632" s="175">
        <v>0</v>
      </c>
      <c r="T632" s="176">
        <f>S632*H632</f>
        <v>0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177" t="s">
        <v>174</v>
      </c>
      <c r="AT632" s="177" t="s">
        <v>342</v>
      </c>
      <c r="AU632" s="177" t="s">
        <v>79</v>
      </c>
      <c r="AY632" s="20" t="s">
        <v>117</v>
      </c>
      <c r="BE632" s="178">
        <f>IF(N632="základní",J632,0)</f>
        <v>0</v>
      </c>
      <c r="BF632" s="178">
        <f>IF(N632="snížená",J632,0)</f>
        <v>0</v>
      </c>
      <c r="BG632" s="178">
        <f>IF(N632="zákl. přenesená",J632,0)</f>
        <v>0</v>
      </c>
      <c r="BH632" s="178">
        <f>IF(N632="sníž. přenesená",J632,0)</f>
        <v>0</v>
      </c>
      <c r="BI632" s="178">
        <f>IF(N632="nulová",J632,0)</f>
        <v>0</v>
      </c>
      <c r="BJ632" s="20" t="s">
        <v>77</v>
      </c>
      <c r="BK632" s="178">
        <f>ROUND(I632*H632,2)</f>
        <v>0</v>
      </c>
      <c r="BL632" s="20" t="s">
        <v>124</v>
      </c>
      <c r="BM632" s="177" t="s">
        <v>659</v>
      </c>
    </row>
    <row r="633" s="13" customFormat="1">
      <c r="A633" s="13"/>
      <c r="B633" s="184"/>
      <c r="C633" s="13"/>
      <c r="D633" s="185" t="s">
        <v>128</v>
      </c>
      <c r="E633" s="186" t="s">
        <v>3</v>
      </c>
      <c r="F633" s="187" t="s">
        <v>660</v>
      </c>
      <c r="G633" s="13"/>
      <c r="H633" s="188">
        <v>28</v>
      </c>
      <c r="I633" s="189"/>
      <c r="J633" s="13"/>
      <c r="K633" s="13"/>
      <c r="L633" s="184"/>
      <c r="M633" s="190"/>
      <c r="N633" s="191"/>
      <c r="O633" s="191"/>
      <c r="P633" s="191"/>
      <c r="Q633" s="191"/>
      <c r="R633" s="191"/>
      <c r="S633" s="191"/>
      <c r="T633" s="192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186" t="s">
        <v>128</v>
      </c>
      <c r="AU633" s="186" t="s">
        <v>79</v>
      </c>
      <c r="AV633" s="13" t="s">
        <v>79</v>
      </c>
      <c r="AW633" s="13" t="s">
        <v>31</v>
      </c>
      <c r="AX633" s="13" t="s">
        <v>69</v>
      </c>
      <c r="AY633" s="186" t="s">
        <v>117</v>
      </c>
    </row>
    <row r="634" s="14" customFormat="1">
      <c r="A634" s="14"/>
      <c r="B634" s="193"/>
      <c r="C634" s="14"/>
      <c r="D634" s="185" t="s">
        <v>128</v>
      </c>
      <c r="E634" s="194" t="s">
        <v>3</v>
      </c>
      <c r="F634" s="195" t="s">
        <v>130</v>
      </c>
      <c r="G634" s="14"/>
      <c r="H634" s="196">
        <v>28</v>
      </c>
      <c r="I634" s="197"/>
      <c r="J634" s="14"/>
      <c r="K634" s="14"/>
      <c r="L634" s="193"/>
      <c r="M634" s="198"/>
      <c r="N634" s="199"/>
      <c r="O634" s="199"/>
      <c r="P634" s="199"/>
      <c r="Q634" s="199"/>
      <c r="R634" s="199"/>
      <c r="S634" s="199"/>
      <c r="T634" s="200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194" t="s">
        <v>128</v>
      </c>
      <c r="AU634" s="194" t="s">
        <v>79</v>
      </c>
      <c r="AV634" s="14" t="s">
        <v>124</v>
      </c>
      <c r="AW634" s="14" t="s">
        <v>31</v>
      </c>
      <c r="AX634" s="14" t="s">
        <v>77</v>
      </c>
      <c r="AY634" s="194" t="s">
        <v>117</v>
      </c>
    </row>
    <row r="635" s="2" customFormat="1" ht="16.5" customHeight="1">
      <c r="A635" s="39"/>
      <c r="B635" s="165"/>
      <c r="C635" s="166" t="s">
        <v>661</v>
      </c>
      <c r="D635" s="166" t="s">
        <v>119</v>
      </c>
      <c r="E635" s="167" t="s">
        <v>662</v>
      </c>
      <c r="F635" s="168" t="s">
        <v>663</v>
      </c>
      <c r="G635" s="169" t="s">
        <v>418</v>
      </c>
      <c r="H635" s="170">
        <v>10</v>
      </c>
      <c r="I635" s="171"/>
      <c r="J635" s="172">
        <f>ROUND(I635*H635,2)</f>
        <v>0</v>
      </c>
      <c r="K635" s="168" t="s">
        <v>123</v>
      </c>
      <c r="L635" s="40"/>
      <c r="M635" s="173" t="s">
        <v>3</v>
      </c>
      <c r="N635" s="174" t="s">
        <v>40</v>
      </c>
      <c r="O635" s="73"/>
      <c r="P635" s="175">
        <f>O635*H635</f>
        <v>0</v>
      </c>
      <c r="Q635" s="175">
        <v>0</v>
      </c>
      <c r="R635" s="175">
        <f>Q635*H635</f>
        <v>0</v>
      </c>
      <c r="S635" s="175">
        <v>0.10000000000000001</v>
      </c>
      <c r="T635" s="176">
        <f>S635*H635</f>
        <v>1</v>
      </c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R635" s="177" t="s">
        <v>124</v>
      </c>
      <c r="AT635" s="177" t="s">
        <v>119</v>
      </c>
      <c r="AU635" s="177" t="s">
        <v>79</v>
      </c>
      <c r="AY635" s="20" t="s">
        <v>117</v>
      </c>
      <c r="BE635" s="178">
        <f>IF(N635="základní",J635,0)</f>
        <v>0</v>
      </c>
      <c r="BF635" s="178">
        <f>IF(N635="snížená",J635,0)</f>
        <v>0</v>
      </c>
      <c r="BG635" s="178">
        <f>IF(N635="zákl. přenesená",J635,0)</f>
        <v>0</v>
      </c>
      <c r="BH635" s="178">
        <f>IF(N635="sníž. přenesená",J635,0)</f>
        <v>0</v>
      </c>
      <c r="BI635" s="178">
        <f>IF(N635="nulová",J635,0)</f>
        <v>0</v>
      </c>
      <c r="BJ635" s="20" t="s">
        <v>77</v>
      </c>
      <c r="BK635" s="178">
        <f>ROUND(I635*H635,2)</f>
        <v>0</v>
      </c>
      <c r="BL635" s="20" t="s">
        <v>124</v>
      </c>
      <c r="BM635" s="177" t="s">
        <v>664</v>
      </c>
    </row>
    <row r="636" s="2" customFormat="1">
      <c r="A636" s="39"/>
      <c r="B636" s="40"/>
      <c r="C636" s="39"/>
      <c r="D636" s="179" t="s">
        <v>126</v>
      </c>
      <c r="E636" s="39"/>
      <c r="F636" s="180" t="s">
        <v>665</v>
      </c>
      <c r="G636" s="39"/>
      <c r="H636" s="39"/>
      <c r="I636" s="181"/>
      <c r="J636" s="39"/>
      <c r="K636" s="39"/>
      <c r="L636" s="40"/>
      <c r="M636" s="182"/>
      <c r="N636" s="183"/>
      <c r="O636" s="73"/>
      <c r="P636" s="73"/>
      <c r="Q636" s="73"/>
      <c r="R636" s="73"/>
      <c r="S636" s="73"/>
      <c r="T636" s="74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T636" s="20" t="s">
        <v>126</v>
      </c>
      <c r="AU636" s="20" t="s">
        <v>79</v>
      </c>
    </row>
    <row r="637" s="13" customFormat="1">
      <c r="A637" s="13"/>
      <c r="B637" s="184"/>
      <c r="C637" s="13"/>
      <c r="D637" s="185" t="s">
        <v>128</v>
      </c>
      <c r="E637" s="186" t="s">
        <v>3</v>
      </c>
      <c r="F637" s="187" t="s">
        <v>666</v>
      </c>
      <c r="G637" s="13"/>
      <c r="H637" s="188">
        <v>10</v>
      </c>
      <c r="I637" s="189"/>
      <c r="J637" s="13"/>
      <c r="K637" s="13"/>
      <c r="L637" s="184"/>
      <c r="M637" s="190"/>
      <c r="N637" s="191"/>
      <c r="O637" s="191"/>
      <c r="P637" s="191"/>
      <c r="Q637" s="191"/>
      <c r="R637" s="191"/>
      <c r="S637" s="191"/>
      <c r="T637" s="192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186" t="s">
        <v>128</v>
      </c>
      <c r="AU637" s="186" t="s">
        <v>79</v>
      </c>
      <c r="AV637" s="13" t="s">
        <v>79</v>
      </c>
      <c r="AW637" s="13" t="s">
        <v>31</v>
      </c>
      <c r="AX637" s="13" t="s">
        <v>69</v>
      </c>
      <c r="AY637" s="186" t="s">
        <v>117</v>
      </c>
    </row>
    <row r="638" s="14" customFormat="1">
      <c r="A638" s="14"/>
      <c r="B638" s="193"/>
      <c r="C638" s="14"/>
      <c r="D638" s="185" t="s">
        <v>128</v>
      </c>
      <c r="E638" s="194" t="s">
        <v>3</v>
      </c>
      <c r="F638" s="195" t="s">
        <v>130</v>
      </c>
      <c r="G638" s="14"/>
      <c r="H638" s="196">
        <v>10</v>
      </c>
      <c r="I638" s="197"/>
      <c r="J638" s="14"/>
      <c r="K638" s="14"/>
      <c r="L638" s="193"/>
      <c r="M638" s="198"/>
      <c r="N638" s="199"/>
      <c r="O638" s="199"/>
      <c r="P638" s="199"/>
      <c r="Q638" s="199"/>
      <c r="R638" s="199"/>
      <c r="S638" s="199"/>
      <c r="T638" s="200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194" t="s">
        <v>128</v>
      </c>
      <c r="AU638" s="194" t="s">
        <v>79</v>
      </c>
      <c r="AV638" s="14" t="s">
        <v>124</v>
      </c>
      <c r="AW638" s="14" t="s">
        <v>31</v>
      </c>
      <c r="AX638" s="14" t="s">
        <v>77</v>
      </c>
      <c r="AY638" s="194" t="s">
        <v>117</v>
      </c>
    </row>
    <row r="639" s="2" customFormat="1" ht="21.75" customHeight="1">
      <c r="A639" s="39"/>
      <c r="B639" s="165"/>
      <c r="C639" s="166" t="s">
        <v>667</v>
      </c>
      <c r="D639" s="166" t="s">
        <v>119</v>
      </c>
      <c r="E639" s="167" t="s">
        <v>668</v>
      </c>
      <c r="F639" s="168" t="s">
        <v>669</v>
      </c>
      <c r="G639" s="169" t="s">
        <v>418</v>
      </c>
      <c r="H639" s="170">
        <v>4</v>
      </c>
      <c r="I639" s="171"/>
      <c r="J639" s="172">
        <f>ROUND(I639*H639,2)</f>
        <v>0</v>
      </c>
      <c r="K639" s="168" t="s">
        <v>123</v>
      </c>
      <c r="L639" s="40"/>
      <c r="M639" s="173" t="s">
        <v>3</v>
      </c>
      <c r="N639" s="174" t="s">
        <v>40</v>
      </c>
      <c r="O639" s="73"/>
      <c r="P639" s="175">
        <f>O639*H639</f>
        <v>0</v>
      </c>
      <c r="Q639" s="175">
        <v>0.089999999999999997</v>
      </c>
      <c r="R639" s="175">
        <f>Q639*H639</f>
        <v>0.35999999999999999</v>
      </c>
      <c r="S639" s="175">
        <v>0</v>
      </c>
      <c r="T639" s="176">
        <f>S639*H639</f>
        <v>0</v>
      </c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R639" s="177" t="s">
        <v>124</v>
      </c>
      <c r="AT639" s="177" t="s">
        <v>119</v>
      </c>
      <c r="AU639" s="177" t="s">
        <v>79</v>
      </c>
      <c r="AY639" s="20" t="s">
        <v>117</v>
      </c>
      <c r="BE639" s="178">
        <f>IF(N639="základní",J639,0)</f>
        <v>0</v>
      </c>
      <c r="BF639" s="178">
        <f>IF(N639="snížená",J639,0)</f>
        <v>0</v>
      </c>
      <c r="BG639" s="178">
        <f>IF(N639="zákl. přenesená",J639,0)</f>
        <v>0</v>
      </c>
      <c r="BH639" s="178">
        <f>IF(N639="sníž. přenesená",J639,0)</f>
        <v>0</v>
      </c>
      <c r="BI639" s="178">
        <f>IF(N639="nulová",J639,0)</f>
        <v>0</v>
      </c>
      <c r="BJ639" s="20" t="s">
        <v>77</v>
      </c>
      <c r="BK639" s="178">
        <f>ROUND(I639*H639,2)</f>
        <v>0</v>
      </c>
      <c r="BL639" s="20" t="s">
        <v>124</v>
      </c>
      <c r="BM639" s="177" t="s">
        <v>670</v>
      </c>
    </row>
    <row r="640" s="2" customFormat="1">
      <c r="A640" s="39"/>
      <c r="B640" s="40"/>
      <c r="C640" s="39"/>
      <c r="D640" s="179" t="s">
        <v>126</v>
      </c>
      <c r="E640" s="39"/>
      <c r="F640" s="180" t="s">
        <v>671</v>
      </c>
      <c r="G640" s="39"/>
      <c r="H640" s="39"/>
      <c r="I640" s="181"/>
      <c r="J640" s="39"/>
      <c r="K640" s="39"/>
      <c r="L640" s="40"/>
      <c r="M640" s="182"/>
      <c r="N640" s="183"/>
      <c r="O640" s="73"/>
      <c r="P640" s="73"/>
      <c r="Q640" s="73"/>
      <c r="R640" s="73"/>
      <c r="S640" s="73"/>
      <c r="T640" s="74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T640" s="20" t="s">
        <v>126</v>
      </c>
      <c r="AU640" s="20" t="s">
        <v>79</v>
      </c>
    </row>
    <row r="641" s="13" customFormat="1">
      <c r="A641" s="13"/>
      <c r="B641" s="184"/>
      <c r="C641" s="13"/>
      <c r="D641" s="185" t="s">
        <v>128</v>
      </c>
      <c r="E641" s="186" t="s">
        <v>3</v>
      </c>
      <c r="F641" s="187" t="s">
        <v>672</v>
      </c>
      <c r="G641" s="13"/>
      <c r="H641" s="188">
        <v>4</v>
      </c>
      <c r="I641" s="189"/>
      <c r="J641" s="13"/>
      <c r="K641" s="13"/>
      <c r="L641" s="184"/>
      <c r="M641" s="190"/>
      <c r="N641" s="191"/>
      <c r="O641" s="191"/>
      <c r="P641" s="191"/>
      <c r="Q641" s="191"/>
      <c r="R641" s="191"/>
      <c r="S641" s="191"/>
      <c r="T641" s="192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186" t="s">
        <v>128</v>
      </c>
      <c r="AU641" s="186" t="s">
        <v>79</v>
      </c>
      <c r="AV641" s="13" t="s">
        <v>79</v>
      </c>
      <c r="AW641" s="13" t="s">
        <v>31</v>
      </c>
      <c r="AX641" s="13" t="s">
        <v>69</v>
      </c>
      <c r="AY641" s="186" t="s">
        <v>117</v>
      </c>
    </row>
    <row r="642" s="14" customFormat="1">
      <c r="A642" s="14"/>
      <c r="B642" s="193"/>
      <c r="C642" s="14"/>
      <c r="D642" s="185" t="s">
        <v>128</v>
      </c>
      <c r="E642" s="194" t="s">
        <v>3</v>
      </c>
      <c r="F642" s="195" t="s">
        <v>130</v>
      </c>
      <c r="G642" s="14"/>
      <c r="H642" s="196">
        <v>4</v>
      </c>
      <c r="I642" s="197"/>
      <c r="J642" s="14"/>
      <c r="K642" s="14"/>
      <c r="L642" s="193"/>
      <c r="M642" s="198"/>
      <c r="N642" s="199"/>
      <c r="O642" s="199"/>
      <c r="P642" s="199"/>
      <c r="Q642" s="199"/>
      <c r="R642" s="199"/>
      <c r="S642" s="199"/>
      <c r="T642" s="200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194" t="s">
        <v>128</v>
      </c>
      <c r="AU642" s="194" t="s">
        <v>79</v>
      </c>
      <c r="AV642" s="14" t="s">
        <v>124</v>
      </c>
      <c r="AW642" s="14" t="s">
        <v>31</v>
      </c>
      <c r="AX642" s="14" t="s">
        <v>77</v>
      </c>
      <c r="AY642" s="194" t="s">
        <v>117</v>
      </c>
    </row>
    <row r="643" s="2" customFormat="1" ht="16.5" customHeight="1">
      <c r="A643" s="39"/>
      <c r="B643" s="165"/>
      <c r="C643" s="217" t="s">
        <v>673</v>
      </c>
      <c r="D643" s="217" t="s">
        <v>342</v>
      </c>
      <c r="E643" s="218" t="s">
        <v>674</v>
      </c>
      <c r="F643" s="219" t="s">
        <v>675</v>
      </c>
      <c r="G643" s="220" t="s">
        <v>418</v>
      </c>
      <c r="H643" s="221">
        <v>4</v>
      </c>
      <c r="I643" s="222"/>
      <c r="J643" s="223">
        <f>ROUND(I643*H643,2)</f>
        <v>0</v>
      </c>
      <c r="K643" s="219" t="s">
        <v>123</v>
      </c>
      <c r="L643" s="224"/>
      <c r="M643" s="225" t="s">
        <v>3</v>
      </c>
      <c r="N643" s="226" t="s">
        <v>40</v>
      </c>
      <c r="O643" s="73"/>
      <c r="P643" s="175">
        <f>O643*H643</f>
        <v>0</v>
      </c>
      <c r="Q643" s="175">
        <v>0.045999999999999999</v>
      </c>
      <c r="R643" s="175">
        <f>Q643*H643</f>
        <v>0.184</v>
      </c>
      <c r="S643" s="175">
        <v>0</v>
      </c>
      <c r="T643" s="176">
        <f>S643*H643</f>
        <v>0</v>
      </c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R643" s="177" t="s">
        <v>174</v>
      </c>
      <c r="AT643" s="177" t="s">
        <v>342</v>
      </c>
      <c r="AU643" s="177" t="s">
        <v>79</v>
      </c>
      <c r="AY643" s="20" t="s">
        <v>117</v>
      </c>
      <c r="BE643" s="178">
        <f>IF(N643="základní",J643,0)</f>
        <v>0</v>
      </c>
      <c r="BF643" s="178">
        <f>IF(N643="snížená",J643,0)</f>
        <v>0</v>
      </c>
      <c r="BG643" s="178">
        <f>IF(N643="zákl. přenesená",J643,0)</f>
        <v>0</v>
      </c>
      <c r="BH643" s="178">
        <f>IF(N643="sníž. přenesená",J643,0)</f>
        <v>0</v>
      </c>
      <c r="BI643" s="178">
        <f>IF(N643="nulová",J643,0)</f>
        <v>0</v>
      </c>
      <c r="BJ643" s="20" t="s">
        <v>77</v>
      </c>
      <c r="BK643" s="178">
        <f>ROUND(I643*H643,2)</f>
        <v>0</v>
      </c>
      <c r="BL643" s="20" t="s">
        <v>124</v>
      </c>
      <c r="BM643" s="177" t="s">
        <v>676</v>
      </c>
    </row>
    <row r="644" s="13" customFormat="1">
      <c r="A644" s="13"/>
      <c r="B644" s="184"/>
      <c r="C644" s="13"/>
      <c r="D644" s="185" t="s">
        <v>128</v>
      </c>
      <c r="E644" s="186" t="s">
        <v>3</v>
      </c>
      <c r="F644" s="187" t="s">
        <v>672</v>
      </c>
      <c r="G644" s="13"/>
      <c r="H644" s="188">
        <v>4</v>
      </c>
      <c r="I644" s="189"/>
      <c r="J644" s="13"/>
      <c r="K644" s="13"/>
      <c r="L644" s="184"/>
      <c r="M644" s="190"/>
      <c r="N644" s="191"/>
      <c r="O644" s="191"/>
      <c r="P644" s="191"/>
      <c r="Q644" s="191"/>
      <c r="R644" s="191"/>
      <c r="S644" s="191"/>
      <c r="T644" s="192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186" t="s">
        <v>128</v>
      </c>
      <c r="AU644" s="186" t="s">
        <v>79</v>
      </c>
      <c r="AV644" s="13" t="s">
        <v>79</v>
      </c>
      <c r="AW644" s="13" t="s">
        <v>31</v>
      </c>
      <c r="AX644" s="13" t="s">
        <v>69</v>
      </c>
      <c r="AY644" s="186" t="s">
        <v>117</v>
      </c>
    </row>
    <row r="645" s="14" customFormat="1">
      <c r="A645" s="14"/>
      <c r="B645" s="193"/>
      <c r="C645" s="14"/>
      <c r="D645" s="185" t="s">
        <v>128</v>
      </c>
      <c r="E645" s="194" t="s">
        <v>3</v>
      </c>
      <c r="F645" s="195" t="s">
        <v>130</v>
      </c>
      <c r="G645" s="14"/>
      <c r="H645" s="196">
        <v>4</v>
      </c>
      <c r="I645" s="197"/>
      <c r="J645" s="14"/>
      <c r="K645" s="14"/>
      <c r="L645" s="193"/>
      <c r="M645" s="198"/>
      <c r="N645" s="199"/>
      <c r="O645" s="199"/>
      <c r="P645" s="199"/>
      <c r="Q645" s="199"/>
      <c r="R645" s="199"/>
      <c r="S645" s="199"/>
      <c r="T645" s="200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194" t="s">
        <v>128</v>
      </c>
      <c r="AU645" s="194" t="s">
        <v>79</v>
      </c>
      <c r="AV645" s="14" t="s">
        <v>124</v>
      </c>
      <c r="AW645" s="14" t="s">
        <v>31</v>
      </c>
      <c r="AX645" s="14" t="s">
        <v>77</v>
      </c>
      <c r="AY645" s="194" t="s">
        <v>117</v>
      </c>
    </row>
    <row r="646" s="2" customFormat="1" ht="21.75" customHeight="1">
      <c r="A646" s="39"/>
      <c r="B646" s="165"/>
      <c r="C646" s="166" t="s">
        <v>677</v>
      </c>
      <c r="D646" s="166" t="s">
        <v>119</v>
      </c>
      <c r="E646" s="167" t="s">
        <v>678</v>
      </c>
      <c r="F646" s="168" t="s">
        <v>679</v>
      </c>
      <c r="G646" s="169" t="s">
        <v>418</v>
      </c>
      <c r="H646" s="170">
        <v>8</v>
      </c>
      <c r="I646" s="171"/>
      <c r="J646" s="172">
        <f>ROUND(I646*H646,2)</f>
        <v>0</v>
      </c>
      <c r="K646" s="168" t="s">
        <v>123</v>
      </c>
      <c r="L646" s="40"/>
      <c r="M646" s="173" t="s">
        <v>3</v>
      </c>
      <c r="N646" s="174" t="s">
        <v>40</v>
      </c>
      <c r="O646" s="73"/>
      <c r="P646" s="175">
        <f>O646*H646</f>
        <v>0</v>
      </c>
      <c r="Q646" s="175">
        <v>0.089999999999999997</v>
      </c>
      <c r="R646" s="175">
        <f>Q646*H646</f>
        <v>0.71999999999999997</v>
      </c>
      <c r="S646" s="175">
        <v>0</v>
      </c>
      <c r="T646" s="176">
        <f>S646*H646</f>
        <v>0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177" t="s">
        <v>124</v>
      </c>
      <c r="AT646" s="177" t="s">
        <v>119</v>
      </c>
      <c r="AU646" s="177" t="s">
        <v>79</v>
      </c>
      <c r="AY646" s="20" t="s">
        <v>117</v>
      </c>
      <c r="BE646" s="178">
        <f>IF(N646="základní",J646,0)</f>
        <v>0</v>
      </c>
      <c r="BF646" s="178">
        <f>IF(N646="snížená",J646,0)</f>
        <v>0</v>
      </c>
      <c r="BG646" s="178">
        <f>IF(N646="zákl. přenesená",J646,0)</f>
        <v>0</v>
      </c>
      <c r="BH646" s="178">
        <f>IF(N646="sníž. přenesená",J646,0)</f>
        <v>0</v>
      </c>
      <c r="BI646" s="178">
        <f>IF(N646="nulová",J646,0)</f>
        <v>0</v>
      </c>
      <c r="BJ646" s="20" t="s">
        <v>77</v>
      </c>
      <c r="BK646" s="178">
        <f>ROUND(I646*H646,2)</f>
        <v>0</v>
      </c>
      <c r="BL646" s="20" t="s">
        <v>124</v>
      </c>
      <c r="BM646" s="177" t="s">
        <v>680</v>
      </c>
    </row>
    <row r="647" s="2" customFormat="1">
      <c r="A647" s="39"/>
      <c r="B647" s="40"/>
      <c r="C647" s="39"/>
      <c r="D647" s="179" t="s">
        <v>126</v>
      </c>
      <c r="E647" s="39"/>
      <c r="F647" s="180" t="s">
        <v>681</v>
      </c>
      <c r="G647" s="39"/>
      <c r="H647" s="39"/>
      <c r="I647" s="181"/>
      <c r="J647" s="39"/>
      <c r="K647" s="39"/>
      <c r="L647" s="40"/>
      <c r="M647" s="182"/>
      <c r="N647" s="183"/>
      <c r="O647" s="73"/>
      <c r="P647" s="73"/>
      <c r="Q647" s="73"/>
      <c r="R647" s="73"/>
      <c r="S647" s="73"/>
      <c r="T647" s="74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20" t="s">
        <v>126</v>
      </c>
      <c r="AU647" s="20" t="s">
        <v>79</v>
      </c>
    </row>
    <row r="648" s="13" customFormat="1">
      <c r="A648" s="13"/>
      <c r="B648" s="184"/>
      <c r="C648" s="13"/>
      <c r="D648" s="185" t="s">
        <v>128</v>
      </c>
      <c r="E648" s="186" t="s">
        <v>3</v>
      </c>
      <c r="F648" s="187" t="s">
        <v>682</v>
      </c>
      <c r="G648" s="13"/>
      <c r="H648" s="188">
        <v>8</v>
      </c>
      <c r="I648" s="189"/>
      <c r="J648" s="13"/>
      <c r="K648" s="13"/>
      <c r="L648" s="184"/>
      <c r="M648" s="190"/>
      <c r="N648" s="191"/>
      <c r="O648" s="191"/>
      <c r="P648" s="191"/>
      <c r="Q648" s="191"/>
      <c r="R648" s="191"/>
      <c r="S648" s="191"/>
      <c r="T648" s="192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186" t="s">
        <v>128</v>
      </c>
      <c r="AU648" s="186" t="s">
        <v>79</v>
      </c>
      <c r="AV648" s="13" t="s">
        <v>79</v>
      </c>
      <c r="AW648" s="13" t="s">
        <v>31</v>
      </c>
      <c r="AX648" s="13" t="s">
        <v>69</v>
      </c>
      <c r="AY648" s="186" t="s">
        <v>117</v>
      </c>
    </row>
    <row r="649" s="14" customFormat="1">
      <c r="A649" s="14"/>
      <c r="B649" s="193"/>
      <c r="C649" s="14"/>
      <c r="D649" s="185" t="s">
        <v>128</v>
      </c>
      <c r="E649" s="194" t="s">
        <v>3</v>
      </c>
      <c r="F649" s="195" t="s">
        <v>130</v>
      </c>
      <c r="G649" s="14"/>
      <c r="H649" s="196">
        <v>8</v>
      </c>
      <c r="I649" s="197"/>
      <c r="J649" s="14"/>
      <c r="K649" s="14"/>
      <c r="L649" s="193"/>
      <c r="M649" s="198"/>
      <c r="N649" s="199"/>
      <c r="O649" s="199"/>
      <c r="P649" s="199"/>
      <c r="Q649" s="199"/>
      <c r="R649" s="199"/>
      <c r="S649" s="199"/>
      <c r="T649" s="200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194" t="s">
        <v>128</v>
      </c>
      <c r="AU649" s="194" t="s">
        <v>79</v>
      </c>
      <c r="AV649" s="14" t="s">
        <v>124</v>
      </c>
      <c r="AW649" s="14" t="s">
        <v>31</v>
      </c>
      <c r="AX649" s="14" t="s">
        <v>77</v>
      </c>
      <c r="AY649" s="194" t="s">
        <v>117</v>
      </c>
    </row>
    <row r="650" s="2" customFormat="1" ht="16.5" customHeight="1">
      <c r="A650" s="39"/>
      <c r="B650" s="165"/>
      <c r="C650" s="217" t="s">
        <v>683</v>
      </c>
      <c r="D650" s="217" t="s">
        <v>342</v>
      </c>
      <c r="E650" s="218" t="s">
        <v>684</v>
      </c>
      <c r="F650" s="219" t="s">
        <v>685</v>
      </c>
      <c r="G650" s="220" t="s">
        <v>418</v>
      </c>
      <c r="H650" s="221">
        <v>8</v>
      </c>
      <c r="I650" s="222"/>
      <c r="J650" s="223">
        <f>ROUND(I650*H650,2)</f>
        <v>0</v>
      </c>
      <c r="K650" s="219" t="s">
        <v>123</v>
      </c>
      <c r="L650" s="224"/>
      <c r="M650" s="225" t="s">
        <v>3</v>
      </c>
      <c r="N650" s="226" t="s">
        <v>40</v>
      </c>
      <c r="O650" s="73"/>
      <c r="P650" s="175">
        <f>O650*H650</f>
        <v>0</v>
      </c>
      <c r="Q650" s="175">
        <v>0.10199999999999999</v>
      </c>
      <c r="R650" s="175">
        <f>Q650*H650</f>
        <v>0.81599999999999995</v>
      </c>
      <c r="S650" s="175">
        <v>0</v>
      </c>
      <c r="T650" s="176">
        <f>S650*H650</f>
        <v>0</v>
      </c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R650" s="177" t="s">
        <v>174</v>
      </c>
      <c r="AT650" s="177" t="s">
        <v>342</v>
      </c>
      <c r="AU650" s="177" t="s">
        <v>79</v>
      </c>
      <c r="AY650" s="20" t="s">
        <v>117</v>
      </c>
      <c r="BE650" s="178">
        <f>IF(N650="základní",J650,0)</f>
        <v>0</v>
      </c>
      <c r="BF650" s="178">
        <f>IF(N650="snížená",J650,0)</f>
        <v>0</v>
      </c>
      <c r="BG650" s="178">
        <f>IF(N650="zákl. přenesená",J650,0)</f>
        <v>0</v>
      </c>
      <c r="BH650" s="178">
        <f>IF(N650="sníž. přenesená",J650,0)</f>
        <v>0</v>
      </c>
      <c r="BI650" s="178">
        <f>IF(N650="nulová",J650,0)</f>
        <v>0</v>
      </c>
      <c r="BJ650" s="20" t="s">
        <v>77</v>
      </c>
      <c r="BK650" s="178">
        <f>ROUND(I650*H650,2)</f>
        <v>0</v>
      </c>
      <c r="BL650" s="20" t="s">
        <v>124</v>
      </c>
      <c r="BM650" s="177" t="s">
        <v>686</v>
      </c>
    </row>
    <row r="651" s="13" customFormat="1">
      <c r="A651" s="13"/>
      <c r="B651" s="184"/>
      <c r="C651" s="13"/>
      <c r="D651" s="185" t="s">
        <v>128</v>
      </c>
      <c r="E651" s="186" t="s">
        <v>3</v>
      </c>
      <c r="F651" s="187" t="s">
        <v>682</v>
      </c>
      <c r="G651" s="13"/>
      <c r="H651" s="188">
        <v>8</v>
      </c>
      <c r="I651" s="189"/>
      <c r="J651" s="13"/>
      <c r="K651" s="13"/>
      <c r="L651" s="184"/>
      <c r="M651" s="190"/>
      <c r="N651" s="191"/>
      <c r="O651" s="191"/>
      <c r="P651" s="191"/>
      <c r="Q651" s="191"/>
      <c r="R651" s="191"/>
      <c r="S651" s="191"/>
      <c r="T651" s="192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186" t="s">
        <v>128</v>
      </c>
      <c r="AU651" s="186" t="s">
        <v>79</v>
      </c>
      <c r="AV651" s="13" t="s">
        <v>79</v>
      </c>
      <c r="AW651" s="13" t="s">
        <v>31</v>
      </c>
      <c r="AX651" s="13" t="s">
        <v>69</v>
      </c>
      <c r="AY651" s="186" t="s">
        <v>117</v>
      </c>
    </row>
    <row r="652" s="14" customFormat="1">
      <c r="A652" s="14"/>
      <c r="B652" s="193"/>
      <c r="C652" s="14"/>
      <c r="D652" s="185" t="s">
        <v>128</v>
      </c>
      <c r="E652" s="194" t="s">
        <v>3</v>
      </c>
      <c r="F652" s="195" t="s">
        <v>130</v>
      </c>
      <c r="G652" s="14"/>
      <c r="H652" s="196">
        <v>8</v>
      </c>
      <c r="I652" s="197"/>
      <c r="J652" s="14"/>
      <c r="K652" s="14"/>
      <c r="L652" s="193"/>
      <c r="M652" s="198"/>
      <c r="N652" s="199"/>
      <c r="O652" s="199"/>
      <c r="P652" s="199"/>
      <c r="Q652" s="199"/>
      <c r="R652" s="199"/>
      <c r="S652" s="199"/>
      <c r="T652" s="200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194" t="s">
        <v>128</v>
      </c>
      <c r="AU652" s="194" t="s">
        <v>79</v>
      </c>
      <c r="AV652" s="14" t="s">
        <v>124</v>
      </c>
      <c r="AW652" s="14" t="s">
        <v>31</v>
      </c>
      <c r="AX652" s="14" t="s">
        <v>77</v>
      </c>
      <c r="AY652" s="194" t="s">
        <v>117</v>
      </c>
    </row>
    <row r="653" s="2" customFormat="1" ht="33" customHeight="1">
      <c r="A653" s="39"/>
      <c r="B653" s="165"/>
      <c r="C653" s="166" t="s">
        <v>687</v>
      </c>
      <c r="D653" s="166" t="s">
        <v>119</v>
      </c>
      <c r="E653" s="167" t="s">
        <v>688</v>
      </c>
      <c r="F653" s="168" t="s">
        <v>689</v>
      </c>
      <c r="G653" s="169" t="s">
        <v>418</v>
      </c>
      <c r="H653" s="170">
        <v>1</v>
      </c>
      <c r="I653" s="171"/>
      <c r="J653" s="172">
        <f>ROUND(I653*H653,2)</f>
        <v>0</v>
      </c>
      <c r="K653" s="168" t="s">
        <v>3</v>
      </c>
      <c r="L653" s="40"/>
      <c r="M653" s="173" t="s">
        <v>3</v>
      </c>
      <c r="N653" s="174" t="s">
        <v>40</v>
      </c>
      <c r="O653" s="73"/>
      <c r="P653" s="175">
        <f>O653*H653</f>
        <v>0</v>
      </c>
      <c r="Q653" s="175">
        <v>0</v>
      </c>
      <c r="R653" s="175">
        <f>Q653*H653</f>
        <v>0</v>
      </c>
      <c r="S653" s="175">
        <v>0</v>
      </c>
      <c r="T653" s="176">
        <f>S653*H653</f>
        <v>0</v>
      </c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R653" s="177" t="s">
        <v>124</v>
      </c>
      <c r="AT653" s="177" t="s">
        <v>119</v>
      </c>
      <c r="AU653" s="177" t="s">
        <v>79</v>
      </c>
      <c r="AY653" s="20" t="s">
        <v>117</v>
      </c>
      <c r="BE653" s="178">
        <f>IF(N653="základní",J653,0)</f>
        <v>0</v>
      </c>
      <c r="BF653" s="178">
        <f>IF(N653="snížená",J653,0)</f>
        <v>0</v>
      </c>
      <c r="BG653" s="178">
        <f>IF(N653="zákl. přenesená",J653,0)</f>
        <v>0</v>
      </c>
      <c r="BH653" s="178">
        <f>IF(N653="sníž. přenesená",J653,0)</f>
        <v>0</v>
      </c>
      <c r="BI653" s="178">
        <f>IF(N653="nulová",J653,0)</f>
        <v>0</v>
      </c>
      <c r="BJ653" s="20" t="s">
        <v>77</v>
      </c>
      <c r="BK653" s="178">
        <f>ROUND(I653*H653,2)</f>
        <v>0</v>
      </c>
      <c r="BL653" s="20" t="s">
        <v>124</v>
      </c>
      <c r="BM653" s="177" t="s">
        <v>690</v>
      </c>
    </row>
    <row r="654" s="2" customFormat="1" ht="33" customHeight="1">
      <c r="A654" s="39"/>
      <c r="B654" s="165"/>
      <c r="C654" s="166" t="s">
        <v>691</v>
      </c>
      <c r="D654" s="166" t="s">
        <v>119</v>
      </c>
      <c r="E654" s="167" t="s">
        <v>692</v>
      </c>
      <c r="F654" s="168" t="s">
        <v>693</v>
      </c>
      <c r="G654" s="169" t="s">
        <v>418</v>
      </c>
      <c r="H654" s="170">
        <v>5</v>
      </c>
      <c r="I654" s="171"/>
      <c r="J654" s="172">
        <f>ROUND(I654*H654,2)</f>
        <v>0</v>
      </c>
      <c r="K654" s="168" t="s">
        <v>3</v>
      </c>
      <c r="L654" s="40"/>
      <c r="M654" s="173" t="s">
        <v>3</v>
      </c>
      <c r="N654" s="174" t="s">
        <v>40</v>
      </c>
      <c r="O654" s="73"/>
      <c r="P654" s="175">
        <f>O654*H654</f>
        <v>0</v>
      </c>
      <c r="Q654" s="175">
        <v>0</v>
      </c>
      <c r="R654" s="175">
        <f>Q654*H654</f>
        <v>0</v>
      </c>
      <c r="S654" s="175">
        <v>0</v>
      </c>
      <c r="T654" s="176">
        <f>S654*H654</f>
        <v>0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177" t="s">
        <v>124</v>
      </c>
      <c r="AT654" s="177" t="s">
        <v>119</v>
      </c>
      <c r="AU654" s="177" t="s">
        <v>79</v>
      </c>
      <c r="AY654" s="20" t="s">
        <v>117</v>
      </c>
      <c r="BE654" s="178">
        <f>IF(N654="základní",J654,0)</f>
        <v>0</v>
      </c>
      <c r="BF654" s="178">
        <f>IF(N654="snížená",J654,0)</f>
        <v>0</v>
      </c>
      <c r="BG654" s="178">
        <f>IF(N654="zákl. přenesená",J654,0)</f>
        <v>0</v>
      </c>
      <c r="BH654" s="178">
        <f>IF(N654="sníž. přenesená",J654,0)</f>
        <v>0</v>
      </c>
      <c r="BI654" s="178">
        <f>IF(N654="nulová",J654,0)</f>
        <v>0</v>
      </c>
      <c r="BJ654" s="20" t="s">
        <v>77</v>
      </c>
      <c r="BK654" s="178">
        <f>ROUND(I654*H654,2)</f>
        <v>0</v>
      </c>
      <c r="BL654" s="20" t="s">
        <v>124</v>
      </c>
      <c r="BM654" s="177" t="s">
        <v>694</v>
      </c>
    </row>
    <row r="655" s="2" customFormat="1" ht="24.15" customHeight="1">
      <c r="A655" s="39"/>
      <c r="B655" s="165"/>
      <c r="C655" s="166" t="s">
        <v>695</v>
      </c>
      <c r="D655" s="166" t="s">
        <v>119</v>
      </c>
      <c r="E655" s="167" t="s">
        <v>696</v>
      </c>
      <c r="F655" s="168" t="s">
        <v>697</v>
      </c>
      <c r="G655" s="169" t="s">
        <v>418</v>
      </c>
      <c r="H655" s="170">
        <v>3</v>
      </c>
      <c r="I655" s="171"/>
      <c r="J655" s="172">
        <f>ROUND(I655*H655,2)</f>
        <v>0</v>
      </c>
      <c r="K655" s="168" t="s">
        <v>3</v>
      </c>
      <c r="L655" s="40"/>
      <c r="M655" s="173" t="s">
        <v>3</v>
      </c>
      <c r="N655" s="174" t="s">
        <v>40</v>
      </c>
      <c r="O655" s="73"/>
      <c r="P655" s="175">
        <f>O655*H655</f>
        <v>0</v>
      </c>
      <c r="Q655" s="175">
        <v>0</v>
      </c>
      <c r="R655" s="175">
        <f>Q655*H655</f>
        <v>0</v>
      </c>
      <c r="S655" s="175">
        <v>0</v>
      </c>
      <c r="T655" s="176">
        <f>S655*H655</f>
        <v>0</v>
      </c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R655" s="177" t="s">
        <v>124</v>
      </c>
      <c r="AT655" s="177" t="s">
        <v>119</v>
      </c>
      <c r="AU655" s="177" t="s">
        <v>79</v>
      </c>
      <c r="AY655" s="20" t="s">
        <v>117</v>
      </c>
      <c r="BE655" s="178">
        <f>IF(N655="základní",J655,0)</f>
        <v>0</v>
      </c>
      <c r="BF655" s="178">
        <f>IF(N655="snížená",J655,0)</f>
        <v>0</v>
      </c>
      <c r="BG655" s="178">
        <f>IF(N655="zákl. přenesená",J655,0)</f>
        <v>0</v>
      </c>
      <c r="BH655" s="178">
        <f>IF(N655="sníž. přenesená",J655,0)</f>
        <v>0</v>
      </c>
      <c r="BI655" s="178">
        <f>IF(N655="nulová",J655,0)</f>
        <v>0</v>
      </c>
      <c r="BJ655" s="20" t="s">
        <v>77</v>
      </c>
      <c r="BK655" s="178">
        <f>ROUND(I655*H655,2)</f>
        <v>0</v>
      </c>
      <c r="BL655" s="20" t="s">
        <v>124</v>
      </c>
      <c r="BM655" s="177" t="s">
        <v>698</v>
      </c>
    </row>
    <row r="656" s="2" customFormat="1" ht="24.15" customHeight="1">
      <c r="A656" s="39"/>
      <c r="B656" s="165"/>
      <c r="C656" s="166" t="s">
        <v>699</v>
      </c>
      <c r="D656" s="166" t="s">
        <v>119</v>
      </c>
      <c r="E656" s="167" t="s">
        <v>700</v>
      </c>
      <c r="F656" s="168" t="s">
        <v>701</v>
      </c>
      <c r="G656" s="169" t="s">
        <v>418</v>
      </c>
      <c r="H656" s="170">
        <v>15</v>
      </c>
      <c r="I656" s="171"/>
      <c r="J656" s="172">
        <f>ROUND(I656*H656,2)</f>
        <v>0</v>
      </c>
      <c r="K656" s="168" t="s">
        <v>3</v>
      </c>
      <c r="L656" s="40"/>
      <c r="M656" s="173" t="s">
        <v>3</v>
      </c>
      <c r="N656" s="174" t="s">
        <v>40</v>
      </c>
      <c r="O656" s="73"/>
      <c r="P656" s="175">
        <f>O656*H656</f>
        <v>0</v>
      </c>
      <c r="Q656" s="175">
        <v>0</v>
      </c>
      <c r="R656" s="175">
        <f>Q656*H656</f>
        <v>0</v>
      </c>
      <c r="S656" s="175">
        <v>0</v>
      </c>
      <c r="T656" s="176">
        <f>S656*H656</f>
        <v>0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177" t="s">
        <v>124</v>
      </c>
      <c r="AT656" s="177" t="s">
        <v>119</v>
      </c>
      <c r="AU656" s="177" t="s">
        <v>79</v>
      </c>
      <c r="AY656" s="20" t="s">
        <v>117</v>
      </c>
      <c r="BE656" s="178">
        <f>IF(N656="základní",J656,0)</f>
        <v>0</v>
      </c>
      <c r="BF656" s="178">
        <f>IF(N656="snížená",J656,0)</f>
        <v>0</v>
      </c>
      <c r="BG656" s="178">
        <f>IF(N656="zákl. přenesená",J656,0)</f>
        <v>0</v>
      </c>
      <c r="BH656" s="178">
        <f>IF(N656="sníž. přenesená",J656,0)</f>
        <v>0</v>
      </c>
      <c r="BI656" s="178">
        <f>IF(N656="nulová",J656,0)</f>
        <v>0</v>
      </c>
      <c r="BJ656" s="20" t="s">
        <v>77</v>
      </c>
      <c r="BK656" s="178">
        <f>ROUND(I656*H656,2)</f>
        <v>0</v>
      </c>
      <c r="BL656" s="20" t="s">
        <v>124</v>
      </c>
      <c r="BM656" s="177" t="s">
        <v>702</v>
      </c>
    </row>
    <row r="657" s="2" customFormat="1" ht="24.15" customHeight="1">
      <c r="A657" s="39"/>
      <c r="B657" s="165"/>
      <c r="C657" s="166" t="s">
        <v>703</v>
      </c>
      <c r="D657" s="166" t="s">
        <v>119</v>
      </c>
      <c r="E657" s="167" t="s">
        <v>704</v>
      </c>
      <c r="F657" s="168" t="s">
        <v>705</v>
      </c>
      <c r="G657" s="169" t="s">
        <v>418</v>
      </c>
      <c r="H657" s="170">
        <v>5</v>
      </c>
      <c r="I657" s="171"/>
      <c r="J657" s="172">
        <f>ROUND(I657*H657,2)</f>
        <v>0</v>
      </c>
      <c r="K657" s="168" t="s">
        <v>3</v>
      </c>
      <c r="L657" s="40"/>
      <c r="M657" s="173" t="s">
        <v>3</v>
      </c>
      <c r="N657" s="174" t="s">
        <v>40</v>
      </c>
      <c r="O657" s="73"/>
      <c r="P657" s="175">
        <f>O657*H657</f>
        <v>0</v>
      </c>
      <c r="Q657" s="175">
        <v>0</v>
      </c>
      <c r="R657" s="175">
        <f>Q657*H657</f>
        <v>0</v>
      </c>
      <c r="S657" s="175">
        <v>0</v>
      </c>
      <c r="T657" s="176">
        <f>S657*H657</f>
        <v>0</v>
      </c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R657" s="177" t="s">
        <v>124</v>
      </c>
      <c r="AT657" s="177" t="s">
        <v>119</v>
      </c>
      <c r="AU657" s="177" t="s">
        <v>79</v>
      </c>
      <c r="AY657" s="20" t="s">
        <v>117</v>
      </c>
      <c r="BE657" s="178">
        <f>IF(N657="základní",J657,0)</f>
        <v>0</v>
      </c>
      <c r="BF657" s="178">
        <f>IF(N657="snížená",J657,0)</f>
        <v>0</v>
      </c>
      <c r="BG657" s="178">
        <f>IF(N657="zákl. přenesená",J657,0)</f>
        <v>0</v>
      </c>
      <c r="BH657" s="178">
        <f>IF(N657="sníž. přenesená",J657,0)</f>
        <v>0</v>
      </c>
      <c r="BI657" s="178">
        <f>IF(N657="nulová",J657,0)</f>
        <v>0</v>
      </c>
      <c r="BJ657" s="20" t="s">
        <v>77</v>
      </c>
      <c r="BK657" s="178">
        <f>ROUND(I657*H657,2)</f>
        <v>0</v>
      </c>
      <c r="BL657" s="20" t="s">
        <v>124</v>
      </c>
      <c r="BM657" s="177" t="s">
        <v>706</v>
      </c>
    </row>
    <row r="658" s="2" customFormat="1" ht="24.15" customHeight="1">
      <c r="A658" s="39"/>
      <c r="B658" s="165"/>
      <c r="C658" s="166" t="s">
        <v>707</v>
      </c>
      <c r="D658" s="166" t="s">
        <v>119</v>
      </c>
      <c r="E658" s="167" t="s">
        <v>708</v>
      </c>
      <c r="F658" s="168" t="s">
        <v>709</v>
      </c>
      <c r="G658" s="169" t="s">
        <v>418</v>
      </c>
      <c r="H658" s="170">
        <v>1</v>
      </c>
      <c r="I658" s="171"/>
      <c r="J658" s="172">
        <f>ROUND(I658*H658,2)</f>
        <v>0</v>
      </c>
      <c r="K658" s="168" t="s">
        <v>3</v>
      </c>
      <c r="L658" s="40"/>
      <c r="M658" s="173" t="s">
        <v>3</v>
      </c>
      <c r="N658" s="174" t="s">
        <v>40</v>
      </c>
      <c r="O658" s="73"/>
      <c r="P658" s="175">
        <f>O658*H658</f>
        <v>0</v>
      </c>
      <c r="Q658" s="175">
        <v>0</v>
      </c>
      <c r="R658" s="175">
        <f>Q658*H658</f>
        <v>0</v>
      </c>
      <c r="S658" s="175">
        <v>0</v>
      </c>
      <c r="T658" s="176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177" t="s">
        <v>124</v>
      </c>
      <c r="AT658" s="177" t="s">
        <v>119</v>
      </c>
      <c r="AU658" s="177" t="s">
        <v>79</v>
      </c>
      <c r="AY658" s="20" t="s">
        <v>117</v>
      </c>
      <c r="BE658" s="178">
        <f>IF(N658="základní",J658,0)</f>
        <v>0</v>
      </c>
      <c r="BF658" s="178">
        <f>IF(N658="snížená",J658,0)</f>
        <v>0</v>
      </c>
      <c r="BG658" s="178">
        <f>IF(N658="zákl. přenesená",J658,0)</f>
        <v>0</v>
      </c>
      <c r="BH658" s="178">
        <f>IF(N658="sníž. přenesená",J658,0)</f>
        <v>0</v>
      </c>
      <c r="BI658" s="178">
        <f>IF(N658="nulová",J658,0)</f>
        <v>0</v>
      </c>
      <c r="BJ658" s="20" t="s">
        <v>77</v>
      </c>
      <c r="BK658" s="178">
        <f>ROUND(I658*H658,2)</f>
        <v>0</v>
      </c>
      <c r="BL658" s="20" t="s">
        <v>124</v>
      </c>
      <c r="BM658" s="177" t="s">
        <v>710</v>
      </c>
    </row>
    <row r="659" s="2" customFormat="1" ht="24.15" customHeight="1">
      <c r="A659" s="39"/>
      <c r="B659" s="165"/>
      <c r="C659" s="166" t="s">
        <v>711</v>
      </c>
      <c r="D659" s="166" t="s">
        <v>119</v>
      </c>
      <c r="E659" s="167" t="s">
        <v>712</v>
      </c>
      <c r="F659" s="168" t="s">
        <v>713</v>
      </c>
      <c r="G659" s="169" t="s">
        <v>418</v>
      </c>
      <c r="H659" s="170">
        <v>32</v>
      </c>
      <c r="I659" s="171"/>
      <c r="J659" s="172">
        <f>ROUND(I659*H659,2)</f>
        <v>0</v>
      </c>
      <c r="K659" s="168" t="s">
        <v>3</v>
      </c>
      <c r="L659" s="40"/>
      <c r="M659" s="173" t="s">
        <v>3</v>
      </c>
      <c r="N659" s="174" t="s">
        <v>40</v>
      </c>
      <c r="O659" s="73"/>
      <c r="P659" s="175">
        <f>O659*H659</f>
        <v>0</v>
      </c>
      <c r="Q659" s="175">
        <v>0</v>
      </c>
      <c r="R659" s="175">
        <f>Q659*H659</f>
        <v>0</v>
      </c>
      <c r="S659" s="175">
        <v>0</v>
      </c>
      <c r="T659" s="176">
        <f>S659*H659</f>
        <v>0</v>
      </c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R659" s="177" t="s">
        <v>124</v>
      </c>
      <c r="AT659" s="177" t="s">
        <v>119</v>
      </c>
      <c r="AU659" s="177" t="s">
        <v>79</v>
      </c>
      <c r="AY659" s="20" t="s">
        <v>117</v>
      </c>
      <c r="BE659" s="178">
        <f>IF(N659="základní",J659,0)</f>
        <v>0</v>
      </c>
      <c r="BF659" s="178">
        <f>IF(N659="snížená",J659,0)</f>
        <v>0</v>
      </c>
      <c r="BG659" s="178">
        <f>IF(N659="zákl. přenesená",J659,0)</f>
        <v>0</v>
      </c>
      <c r="BH659" s="178">
        <f>IF(N659="sníž. přenesená",J659,0)</f>
        <v>0</v>
      </c>
      <c r="BI659" s="178">
        <f>IF(N659="nulová",J659,0)</f>
        <v>0</v>
      </c>
      <c r="BJ659" s="20" t="s">
        <v>77</v>
      </c>
      <c r="BK659" s="178">
        <f>ROUND(I659*H659,2)</f>
        <v>0</v>
      </c>
      <c r="BL659" s="20" t="s">
        <v>124</v>
      </c>
      <c r="BM659" s="177" t="s">
        <v>714</v>
      </c>
    </row>
    <row r="660" s="2" customFormat="1" ht="33" customHeight="1">
      <c r="A660" s="39"/>
      <c r="B660" s="165"/>
      <c r="C660" s="166" t="s">
        <v>715</v>
      </c>
      <c r="D660" s="166" t="s">
        <v>119</v>
      </c>
      <c r="E660" s="167" t="s">
        <v>716</v>
      </c>
      <c r="F660" s="168" t="s">
        <v>717</v>
      </c>
      <c r="G660" s="169" t="s">
        <v>718</v>
      </c>
      <c r="H660" s="170">
        <v>2</v>
      </c>
      <c r="I660" s="171"/>
      <c r="J660" s="172">
        <f>ROUND(I660*H660,2)</f>
        <v>0</v>
      </c>
      <c r="K660" s="168" t="s">
        <v>3</v>
      </c>
      <c r="L660" s="40"/>
      <c r="M660" s="173" t="s">
        <v>3</v>
      </c>
      <c r="N660" s="174" t="s">
        <v>40</v>
      </c>
      <c r="O660" s="73"/>
      <c r="P660" s="175">
        <f>O660*H660</f>
        <v>0</v>
      </c>
      <c r="Q660" s="175">
        <v>0</v>
      </c>
      <c r="R660" s="175">
        <f>Q660*H660</f>
        <v>0</v>
      </c>
      <c r="S660" s="175">
        <v>0</v>
      </c>
      <c r="T660" s="176">
        <f>S660*H660</f>
        <v>0</v>
      </c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R660" s="177" t="s">
        <v>124</v>
      </c>
      <c r="AT660" s="177" t="s">
        <v>119</v>
      </c>
      <c r="AU660" s="177" t="s">
        <v>79</v>
      </c>
      <c r="AY660" s="20" t="s">
        <v>117</v>
      </c>
      <c r="BE660" s="178">
        <f>IF(N660="základní",J660,0)</f>
        <v>0</v>
      </c>
      <c r="BF660" s="178">
        <f>IF(N660="snížená",J660,0)</f>
        <v>0</v>
      </c>
      <c r="BG660" s="178">
        <f>IF(N660="zákl. přenesená",J660,0)</f>
        <v>0</v>
      </c>
      <c r="BH660" s="178">
        <f>IF(N660="sníž. přenesená",J660,0)</f>
        <v>0</v>
      </c>
      <c r="BI660" s="178">
        <f>IF(N660="nulová",J660,0)</f>
        <v>0</v>
      </c>
      <c r="BJ660" s="20" t="s">
        <v>77</v>
      </c>
      <c r="BK660" s="178">
        <f>ROUND(I660*H660,2)</f>
        <v>0</v>
      </c>
      <c r="BL660" s="20" t="s">
        <v>124</v>
      </c>
      <c r="BM660" s="177" t="s">
        <v>719</v>
      </c>
    </row>
    <row r="661" s="2" customFormat="1" ht="24.15" customHeight="1">
      <c r="A661" s="39"/>
      <c r="B661" s="165"/>
      <c r="C661" s="166" t="s">
        <v>720</v>
      </c>
      <c r="D661" s="166" t="s">
        <v>119</v>
      </c>
      <c r="E661" s="167" t="s">
        <v>721</v>
      </c>
      <c r="F661" s="168" t="s">
        <v>722</v>
      </c>
      <c r="G661" s="169" t="s">
        <v>718</v>
      </c>
      <c r="H661" s="170">
        <v>6</v>
      </c>
      <c r="I661" s="171"/>
      <c r="J661" s="172">
        <f>ROUND(I661*H661,2)</f>
        <v>0</v>
      </c>
      <c r="K661" s="168" t="s">
        <v>3</v>
      </c>
      <c r="L661" s="40"/>
      <c r="M661" s="173" t="s">
        <v>3</v>
      </c>
      <c r="N661" s="174" t="s">
        <v>40</v>
      </c>
      <c r="O661" s="73"/>
      <c r="P661" s="175">
        <f>O661*H661</f>
        <v>0</v>
      </c>
      <c r="Q661" s="175">
        <v>0</v>
      </c>
      <c r="R661" s="175">
        <f>Q661*H661</f>
        <v>0</v>
      </c>
      <c r="S661" s="175">
        <v>0</v>
      </c>
      <c r="T661" s="176">
        <f>S661*H661</f>
        <v>0</v>
      </c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R661" s="177" t="s">
        <v>124</v>
      </c>
      <c r="AT661" s="177" t="s">
        <v>119</v>
      </c>
      <c r="AU661" s="177" t="s">
        <v>79</v>
      </c>
      <c r="AY661" s="20" t="s">
        <v>117</v>
      </c>
      <c r="BE661" s="178">
        <f>IF(N661="základní",J661,0)</f>
        <v>0</v>
      </c>
      <c r="BF661" s="178">
        <f>IF(N661="snížená",J661,0)</f>
        <v>0</v>
      </c>
      <c r="BG661" s="178">
        <f>IF(N661="zákl. přenesená",J661,0)</f>
        <v>0</v>
      </c>
      <c r="BH661" s="178">
        <f>IF(N661="sníž. přenesená",J661,0)</f>
        <v>0</v>
      </c>
      <c r="BI661" s="178">
        <f>IF(N661="nulová",J661,0)</f>
        <v>0</v>
      </c>
      <c r="BJ661" s="20" t="s">
        <v>77</v>
      </c>
      <c r="BK661" s="178">
        <f>ROUND(I661*H661,2)</f>
        <v>0</v>
      </c>
      <c r="BL661" s="20" t="s">
        <v>124</v>
      </c>
      <c r="BM661" s="177" t="s">
        <v>723</v>
      </c>
    </row>
    <row r="662" s="12" customFormat="1" ht="22.8" customHeight="1">
      <c r="A662" s="12"/>
      <c r="B662" s="152"/>
      <c r="C662" s="12"/>
      <c r="D662" s="153" t="s">
        <v>68</v>
      </c>
      <c r="E662" s="163" t="s">
        <v>182</v>
      </c>
      <c r="F662" s="163" t="s">
        <v>724</v>
      </c>
      <c r="G662" s="12"/>
      <c r="H662" s="12"/>
      <c r="I662" s="155"/>
      <c r="J662" s="164">
        <f>BK662</f>
        <v>0</v>
      </c>
      <c r="K662" s="12"/>
      <c r="L662" s="152"/>
      <c r="M662" s="157"/>
      <c r="N662" s="158"/>
      <c r="O662" s="158"/>
      <c r="P662" s="159">
        <f>SUM(P663:P698)</f>
        <v>0</v>
      </c>
      <c r="Q662" s="158"/>
      <c r="R662" s="159">
        <f>SUM(R663:R698)</f>
        <v>1.1796478400000001</v>
      </c>
      <c r="S662" s="158"/>
      <c r="T662" s="160">
        <f>SUM(T663:T698)</f>
        <v>0.066000000000000003</v>
      </c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R662" s="153" t="s">
        <v>77</v>
      </c>
      <c r="AT662" s="161" t="s">
        <v>68</v>
      </c>
      <c r="AU662" s="161" t="s">
        <v>77</v>
      </c>
      <c r="AY662" s="153" t="s">
        <v>117</v>
      </c>
      <c r="BK662" s="162">
        <f>SUM(BK663:BK698)</f>
        <v>0</v>
      </c>
    </row>
    <row r="663" s="2" customFormat="1" ht="24.15" customHeight="1">
      <c r="A663" s="39"/>
      <c r="B663" s="165"/>
      <c r="C663" s="166" t="s">
        <v>725</v>
      </c>
      <c r="D663" s="166" t="s">
        <v>119</v>
      </c>
      <c r="E663" s="167" t="s">
        <v>726</v>
      </c>
      <c r="F663" s="168" t="s">
        <v>727</v>
      </c>
      <c r="G663" s="169" t="s">
        <v>157</v>
      </c>
      <c r="H663" s="170">
        <v>4</v>
      </c>
      <c r="I663" s="171"/>
      <c r="J663" s="172">
        <f>ROUND(I663*H663,2)</f>
        <v>0</v>
      </c>
      <c r="K663" s="168" t="s">
        <v>123</v>
      </c>
      <c r="L663" s="40"/>
      <c r="M663" s="173" t="s">
        <v>3</v>
      </c>
      <c r="N663" s="174" t="s">
        <v>40</v>
      </c>
      <c r="O663" s="73"/>
      <c r="P663" s="175">
        <f>O663*H663</f>
        <v>0</v>
      </c>
      <c r="Q663" s="175">
        <v>0.15539952000000001</v>
      </c>
      <c r="R663" s="175">
        <f>Q663*H663</f>
        <v>0.62159808000000005</v>
      </c>
      <c r="S663" s="175">
        <v>0</v>
      </c>
      <c r="T663" s="176">
        <f>S663*H663</f>
        <v>0</v>
      </c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R663" s="177" t="s">
        <v>124</v>
      </c>
      <c r="AT663" s="177" t="s">
        <v>119</v>
      </c>
      <c r="AU663" s="177" t="s">
        <v>79</v>
      </c>
      <c r="AY663" s="20" t="s">
        <v>117</v>
      </c>
      <c r="BE663" s="178">
        <f>IF(N663="základní",J663,0)</f>
        <v>0</v>
      </c>
      <c r="BF663" s="178">
        <f>IF(N663="snížená",J663,0)</f>
        <v>0</v>
      </c>
      <c r="BG663" s="178">
        <f>IF(N663="zákl. přenesená",J663,0)</f>
        <v>0</v>
      </c>
      <c r="BH663" s="178">
        <f>IF(N663="sníž. přenesená",J663,0)</f>
        <v>0</v>
      </c>
      <c r="BI663" s="178">
        <f>IF(N663="nulová",J663,0)</f>
        <v>0</v>
      </c>
      <c r="BJ663" s="20" t="s">
        <v>77</v>
      </c>
      <c r="BK663" s="178">
        <f>ROUND(I663*H663,2)</f>
        <v>0</v>
      </c>
      <c r="BL663" s="20" t="s">
        <v>124</v>
      </c>
      <c r="BM663" s="177" t="s">
        <v>728</v>
      </c>
    </row>
    <row r="664" s="2" customFormat="1">
      <c r="A664" s="39"/>
      <c r="B664" s="40"/>
      <c r="C664" s="39"/>
      <c r="D664" s="179" t="s">
        <v>126</v>
      </c>
      <c r="E664" s="39"/>
      <c r="F664" s="180" t="s">
        <v>729</v>
      </c>
      <c r="G664" s="39"/>
      <c r="H664" s="39"/>
      <c r="I664" s="181"/>
      <c r="J664" s="39"/>
      <c r="K664" s="39"/>
      <c r="L664" s="40"/>
      <c r="M664" s="182"/>
      <c r="N664" s="183"/>
      <c r="O664" s="73"/>
      <c r="P664" s="73"/>
      <c r="Q664" s="73"/>
      <c r="R664" s="73"/>
      <c r="S664" s="73"/>
      <c r="T664" s="74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T664" s="20" t="s">
        <v>126</v>
      </c>
      <c r="AU664" s="20" t="s">
        <v>79</v>
      </c>
    </row>
    <row r="665" s="13" customFormat="1">
      <c r="A665" s="13"/>
      <c r="B665" s="184"/>
      <c r="C665" s="13"/>
      <c r="D665" s="185" t="s">
        <v>128</v>
      </c>
      <c r="E665" s="186" t="s">
        <v>3</v>
      </c>
      <c r="F665" s="187" t="s">
        <v>730</v>
      </c>
      <c r="G665" s="13"/>
      <c r="H665" s="188">
        <v>4</v>
      </c>
      <c r="I665" s="189"/>
      <c r="J665" s="13"/>
      <c r="K665" s="13"/>
      <c r="L665" s="184"/>
      <c r="M665" s="190"/>
      <c r="N665" s="191"/>
      <c r="O665" s="191"/>
      <c r="P665" s="191"/>
      <c r="Q665" s="191"/>
      <c r="R665" s="191"/>
      <c r="S665" s="191"/>
      <c r="T665" s="192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186" t="s">
        <v>128</v>
      </c>
      <c r="AU665" s="186" t="s">
        <v>79</v>
      </c>
      <c r="AV665" s="13" t="s">
        <v>79</v>
      </c>
      <c r="AW665" s="13" t="s">
        <v>31</v>
      </c>
      <c r="AX665" s="13" t="s">
        <v>69</v>
      </c>
      <c r="AY665" s="186" t="s">
        <v>117</v>
      </c>
    </row>
    <row r="666" s="14" customFormat="1">
      <c r="A666" s="14"/>
      <c r="B666" s="193"/>
      <c r="C666" s="14"/>
      <c r="D666" s="185" t="s">
        <v>128</v>
      </c>
      <c r="E666" s="194" t="s">
        <v>3</v>
      </c>
      <c r="F666" s="195" t="s">
        <v>130</v>
      </c>
      <c r="G666" s="14"/>
      <c r="H666" s="196">
        <v>4</v>
      </c>
      <c r="I666" s="197"/>
      <c r="J666" s="14"/>
      <c r="K666" s="14"/>
      <c r="L666" s="193"/>
      <c r="M666" s="198"/>
      <c r="N666" s="199"/>
      <c r="O666" s="199"/>
      <c r="P666" s="199"/>
      <c r="Q666" s="199"/>
      <c r="R666" s="199"/>
      <c r="S666" s="199"/>
      <c r="T666" s="200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194" t="s">
        <v>128</v>
      </c>
      <c r="AU666" s="194" t="s">
        <v>79</v>
      </c>
      <c r="AV666" s="14" t="s">
        <v>124</v>
      </c>
      <c r="AW666" s="14" t="s">
        <v>31</v>
      </c>
      <c r="AX666" s="14" t="s">
        <v>77</v>
      </c>
      <c r="AY666" s="194" t="s">
        <v>117</v>
      </c>
    </row>
    <row r="667" s="2" customFormat="1" ht="24.15" customHeight="1">
      <c r="A667" s="39"/>
      <c r="B667" s="165"/>
      <c r="C667" s="166" t="s">
        <v>731</v>
      </c>
      <c r="D667" s="166" t="s">
        <v>119</v>
      </c>
      <c r="E667" s="167" t="s">
        <v>732</v>
      </c>
      <c r="F667" s="168" t="s">
        <v>733</v>
      </c>
      <c r="G667" s="169" t="s">
        <v>157</v>
      </c>
      <c r="H667" s="170">
        <v>4</v>
      </c>
      <c r="I667" s="171"/>
      <c r="J667" s="172">
        <f>ROUND(I667*H667,2)</f>
        <v>0</v>
      </c>
      <c r="K667" s="168" t="s">
        <v>123</v>
      </c>
      <c r="L667" s="40"/>
      <c r="M667" s="173" t="s">
        <v>3</v>
      </c>
      <c r="N667" s="174" t="s">
        <v>40</v>
      </c>
      <c r="O667" s="73"/>
      <c r="P667" s="175">
        <f>O667*H667</f>
        <v>0</v>
      </c>
      <c r="Q667" s="175">
        <v>0.12949959999999999</v>
      </c>
      <c r="R667" s="175">
        <f>Q667*H667</f>
        <v>0.51799839999999997</v>
      </c>
      <c r="S667" s="175">
        <v>0</v>
      </c>
      <c r="T667" s="176">
        <f>S667*H667</f>
        <v>0</v>
      </c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R667" s="177" t="s">
        <v>124</v>
      </c>
      <c r="AT667" s="177" t="s">
        <v>119</v>
      </c>
      <c r="AU667" s="177" t="s">
        <v>79</v>
      </c>
      <c r="AY667" s="20" t="s">
        <v>117</v>
      </c>
      <c r="BE667" s="178">
        <f>IF(N667="základní",J667,0)</f>
        <v>0</v>
      </c>
      <c r="BF667" s="178">
        <f>IF(N667="snížená",J667,0)</f>
        <v>0</v>
      </c>
      <c r="BG667" s="178">
        <f>IF(N667="zákl. přenesená",J667,0)</f>
        <v>0</v>
      </c>
      <c r="BH667" s="178">
        <f>IF(N667="sníž. přenesená",J667,0)</f>
        <v>0</v>
      </c>
      <c r="BI667" s="178">
        <f>IF(N667="nulová",J667,0)</f>
        <v>0</v>
      </c>
      <c r="BJ667" s="20" t="s">
        <v>77</v>
      </c>
      <c r="BK667" s="178">
        <f>ROUND(I667*H667,2)</f>
        <v>0</v>
      </c>
      <c r="BL667" s="20" t="s">
        <v>124</v>
      </c>
      <c r="BM667" s="177" t="s">
        <v>734</v>
      </c>
    </row>
    <row r="668" s="2" customFormat="1">
      <c r="A668" s="39"/>
      <c r="B668" s="40"/>
      <c r="C668" s="39"/>
      <c r="D668" s="179" t="s">
        <v>126</v>
      </c>
      <c r="E668" s="39"/>
      <c r="F668" s="180" t="s">
        <v>735</v>
      </c>
      <c r="G668" s="39"/>
      <c r="H668" s="39"/>
      <c r="I668" s="181"/>
      <c r="J668" s="39"/>
      <c r="K668" s="39"/>
      <c r="L668" s="40"/>
      <c r="M668" s="182"/>
      <c r="N668" s="183"/>
      <c r="O668" s="73"/>
      <c r="P668" s="73"/>
      <c r="Q668" s="73"/>
      <c r="R668" s="73"/>
      <c r="S668" s="73"/>
      <c r="T668" s="74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T668" s="20" t="s">
        <v>126</v>
      </c>
      <c r="AU668" s="20" t="s">
        <v>79</v>
      </c>
    </row>
    <row r="669" s="13" customFormat="1">
      <c r="A669" s="13"/>
      <c r="B669" s="184"/>
      <c r="C669" s="13"/>
      <c r="D669" s="185" t="s">
        <v>128</v>
      </c>
      <c r="E669" s="186" t="s">
        <v>3</v>
      </c>
      <c r="F669" s="187" t="s">
        <v>730</v>
      </c>
      <c r="G669" s="13"/>
      <c r="H669" s="188">
        <v>4</v>
      </c>
      <c r="I669" s="189"/>
      <c r="J669" s="13"/>
      <c r="K669" s="13"/>
      <c r="L669" s="184"/>
      <c r="M669" s="190"/>
      <c r="N669" s="191"/>
      <c r="O669" s="191"/>
      <c r="P669" s="191"/>
      <c r="Q669" s="191"/>
      <c r="R669" s="191"/>
      <c r="S669" s="191"/>
      <c r="T669" s="192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186" t="s">
        <v>128</v>
      </c>
      <c r="AU669" s="186" t="s">
        <v>79</v>
      </c>
      <c r="AV669" s="13" t="s">
        <v>79</v>
      </c>
      <c r="AW669" s="13" t="s">
        <v>31</v>
      </c>
      <c r="AX669" s="13" t="s">
        <v>69</v>
      </c>
      <c r="AY669" s="186" t="s">
        <v>117</v>
      </c>
    </row>
    <row r="670" s="14" customFormat="1">
      <c r="A670" s="14"/>
      <c r="B670" s="193"/>
      <c r="C670" s="14"/>
      <c r="D670" s="185" t="s">
        <v>128</v>
      </c>
      <c r="E670" s="194" t="s">
        <v>3</v>
      </c>
      <c r="F670" s="195" t="s">
        <v>130</v>
      </c>
      <c r="G670" s="14"/>
      <c r="H670" s="196">
        <v>4</v>
      </c>
      <c r="I670" s="197"/>
      <c r="J670" s="14"/>
      <c r="K670" s="14"/>
      <c r="L670" s="193"/>
      <c r="M670" s="198"/>
      <c r="N670" s="199"/>
      <c r="O670" s="199"/>
      <c r="P670" s="199"/>
      <c r="Q670" s="199"/>
      <c r="R670" s="199"/>
      <c r="S670" s="199"/>
      <c r="T670" s="200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194" t="s">
        <v>128</v>
      </c>
      <c r="AU670" s="194" t="s">
        <v>79</v>
      </c>
      <c r="AV670" s="14" t="s">
        <v>124</v>
      </c>
      <c r="AW670" s="14" t="s">
        <v>31</v>
      </c>
      <c r="AX670" s="14" t="s">
        <v>77</v>
      </c>
      <c r="AY670" s="194" t="s">
        <v>117</v>
      </c>
    </row>
    <row r="671" s="2" customFormat="1" ht="21.75" customHeight="1">
      <c r="A671" s="39"/>
      <c r="B671" s="165"/>
      <c r="C671" s="166" t="s">
        <v>736</v>
      </c>
      <c r="D671" s="166" t="s">
        <v>119</v>
      </c>
      <c r="E671" s="167" t="s">
        <v>737</v>
      </c>
      <c r="F671" s="168" t="s">
        <v>738</v>
      </c>
      <c r="G671" s="169" t="s">
        <v>157</v>
      </c>
      <c r="H671" s="170">
        <v>296</v>
      </c>
      <c r="I671" s="171"/>
      <c r="J671" s="172">
        <f>ROUND(I671*H671,2)</f>
        <v>0</v>
      </c>
      <c r="K671" s="168" t="s">
        <v>123</v>
      </c>
      <c r="L671" s="40"/>
      <c r="M671" s="173" t="s">
        <v>3</v>
      </c>
      <c r="N671" s="174" t="s">
        <v>40</v>
      </c>
      <c r="O671" s="73"/>
      <c r="P671" s="175">
        <f>O671*H671</f>
        <v>0</v>
      </c>
      <c r="Q671" s="175">
        <v>4.3699999999999997E-06</v>
      </c>
      <c r="R671" s="175">
        <f>Q671*H671</f>
        <v>0.0012935199999999998</v>
      </c>
      <c r="S671" s="175">
        <v>0</v>
      </c>
      <c r="T671" s="176">
        <f>S671*H671</f>
        <v>0</v>
      </c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R671" s="177" t="s">
        <v>124</v>
      </c>
      <c r="AT671" s="177" t="s">
        <v>119</v>
      </c>
      <c r="AU671" s="177" t="s">
        <v>79</v>
      </c>
      <c r="AY671" s="20" t="s">
        <v>117</v>
      </c>
      <c r="BE671" s="178">
        <f>IF(N671="základní",J671,0)</f>
        <v>0</v>
      </c>
      <c r="BF671" s="178">
        <f>IF(N671="snížená",J671,0)</f>
        <v>0</v>
      </c>
      <c r="BG671" s="178">
        <f>IF(N671="zákl. přenesená",J671,0)</f>
        <v>0</v>
      </c>
      <c r="BH671" s="178">
        <f>IF(N671="sníž. přenesená",J671,0)</f>
        <v>0</v>
      </c>
      <c r="BI671" s="178">
        <f>IF(N671="nulová",J671,0)</f>
        <v>0</v>
      </c>
      <c r="BJ671" s="20" t="s">
        <v>77</v>
      </c>
      <c r="BK671" s="178">
        <f>ROUND(I671*H671,2)</f>
        <v>0</v>
      </c>
      <c r="BL671" s="20" t="s">
        <v>124</v>
      </c>
      <c r="BM671" s="177" t="s">
        <v>739</v>
      </c>
    </row>
    <row r="672" s="2" customFormat="1">
      <c r="A672" s="39"/>
      <c r="B672" s="40"/>
      <c r="C672" s="39"/>
      <c r="D672" s="179" t="s">
        <v>126</v>
      </c>
      <c r="E672" s="39"/>
      <c r="F672" s="180" t="s">
        <v>740</v>
      </c>
      <c r="G672" s="39"/>
      <c r="H672" s="39"/>
      <c r="I672" s="181"/>
      <c r="J672" s="39"/>
      <c r="K672" s="39"/>
      <c r="L672" s="40"/>
      <c r="M672" s="182"/>
      <c r="N672" s="183"/>
      <c r="O672" s="73"/>
      <c r="P672" s="73"/>
      <c r="Q672" s="73"/>
      <c r="R672" s="73"/>
      <c r="S672" s="73"/>
      <c r="T672" s="74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T672" s="20" t="s">
        <v>126</v>
      </c>
      <c r="AU672" s="20" t="s">
        <v>79</v>
      </c>
    </row>
    <row r="673" s="13" customFormat="1">
      <c r="A673" s="13"/>
      <c r="B673" s="184"/>
      <c r="C673" s="13"/>
      <c r="D673" s="185" t="s">
        <v>128</v>
      </c>
      <c r="E673" s="186" t="s">
        <v>3</v>
      </c>
      <c r="F673" s="187" t="s">
        <v>741</v>
      </c>
      <c r="G673" s="13"/>
      <c r="H673" s="188">
        <v>296</v>
      </c>
      <c r="I673" s="189"/>
      <c r="J673" s="13"/>
      <c r="K673" s="13"/>
      <c r="L673" s="184"/>
      <c r="M673" s="190"/>
      <c r="N673" s="191"/>
      <c r="O673" s="191"/>
      <c r="P673" s="191"/>
      <c r="Q673" s="191"/>
      <c r="R673" s="191"/>
      <c r="S673" s="191"/>
      <c r="T673" s="192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186" t="s">
        <v>128</v>
      </c>
      <c r="AU673" s="186" t="s">
        <v>79</v>
      </c>
      <c r="AV673" s="13" t="s">
        <v>79</v>
      </c>
      <c r="AW673" s="13" t="s">
        <v>31</v>
      </c>
      <c r="AX673" s="13" t="s">
        <v>69</v>
      </c>
      <c r="AY673" s="186" t="s">
        <v>117</v>
      </c>
    </row>
    <row r="674" s="14" customFormat="1">
      <c r="A674" s="14"/>
      <c r="B674" s="193"/>
      <c r="C674" s="14"/>
      <c r="D674" s="185" t="s">
        <v>128</v>
      </c>
      <c r="E674" s="194" t="s">
        <v>3</v>
      </c>
      <c r="F674" s="195" t="s">
        <v>130</v>
      </c>
      <c r="G674" s="14"/>
      <c r="H674" s="196">
        <v>296</v>
      </c>
      <c r="I674" s="197"/>
      <c r="J674" s="14"/>
      <c r="K674" s="14"/>
      <c r="L674" s="193"/>
      <c r="M674" s="198"/>
      <c r="N674" s="199"/>
      <c r="O674" s="199"/>
      <c r="P674" s="199"/>
      <c r="Q674" s="199"/>
      <c r="R674" s="199"/>
      <c r="S674" s="199"/>
      <c r="T674" s="200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T674" s="194" t="s">
        <v>128</v>
      </c>
      <c r="AU674" s="194" t="s">
        <v>79</v>
      </c>
      <c r="AV674" s="14" t="s">
        <v>124</v>
      </c>
      <c r="AW674" s="14" t="s">
        <v>31</v>
      </c>
      <c r="AX674" s="14" t="s">
        <v>77</v>
      </c>
      <c r="AY674" s="194" t="s">
        <v>117</v>
      </c>
    </row>
    <row r="675" s="2" customFormat="1" ht="21.75" customHeight="1">
      <c r="A675" s="39"/>
      <c r="B675" s="165"/>
      <c r="C675" s="166" t="s">
        <v>742</v>
      </c>
      <c r="D675" s="166" t="s">
        <v>119</v>
      </c>
      <c r="E675" s="167" t="s">
        <v>743</v>
      </c>
      <c r="F675" s="168" t="s">
        <v>744</v>
      </c>
      <c r="G675" s="169" t="s">
        <v>157</v>
      </c>
      <c r="H675" s="170">
        <v>296</v>
      </c>
      <c r="I675" s="171"/>
      <c r="J675" s="172">
        <f>ROUND(I675*H675,2)</f>
        <v>0</v>
      </c>
      <c r="K675" s="168" t="s">
        <v>123</v>
      </c>
      <c r="L675" s="40"/>
      <c r="M675" s="173" t="s">
        <v>3</v>
      </c>
      <c r="N675" s="174" t="s">
        <v>40</v>
      </c>
      <c r="O675" s="73"/>
      <c r="P675" s="175">
        <f>O675*H675</f>
        <v>0</v>
      </c>
      <c r="Q675" s="175">
        <v>1.4950000000000001E-06</v>
      </c>
      <c r="R675" s="175">
        <f>Q675*H675</f>
        <v>0.00044252000000000001</v>
      </c>
      <c r="S675" s="175">
        <v>0</v>
      </c>
      <c r="T675" s="176">
        <f>S675*H675</f>
        <v>0</v>
      </c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R675" s="177" t="s">
        <v>124</v>
      </c>
      <c r="AT675" s="177" t="s">
        <v>119</v>
      </c>
      <c r="AU675" s="177" t="s">
        <v>79</v>
      </c>
      <c r="AY675" s="20" t="s">
        <v>117</v>
      </c>
      <c r="BE675" s="178">
        <f>IF(N675="základní",J675,0)</f>
        <v>0</v>
      </c>
      <c r="BF675" s="178">
        <f>IF(N675="snížená",J675,0)</f>
        <v>0</v>
      </c>
      <c r="BG675" s="178">
        <f>IF(N675="zákl. přenesená",J675,0)</f>
        <v>0</v>
      </c>
      <c r="BH675" s="178">
        <f>IF(N675="sníž. přenesená",J675,0)</f>
        <v>0</v>
      </c>
      <c r="BI675" s="178">
        <f>IF(N675="nulová",J675,0)</f>
        <v>0</v>
      </c>
      <c r="BJ675" s="20" t="s">
        <v>77</v>
      </c>
      <c r="BK675" s="178">
        <f>ROUND(I675*H675,2)</f>
        <v>0</v>
      </c>
      <c r="BL675" s="20" t="s">
        <v>124</v>
      </c>
      <c r="BM675" s="177" t="s">
        <v>745</v>
      </c>
    </row>
    <row r="676" s="2" customFormat="1">
      <c r="A676" s="39"/>
      <c r="B676" s="40"/>
      <c r="C676" s="39"/>
      <c r="D676" s="179" t="s">
        <v>126</v>
      </c>
      <c r="E676" s="39"/>
      <c r="F676" s="180" t="s">
        <v>746</v>
      </c>
      <c r="G676" s="39"/>
      <c r="H676" s="39"/>
      <c r="I676" s="181"/>
      <c r="J676" s="39"/>
      <c r="K676" s="39"/>
      <c r="L676" s="40"/>
      <c r="M676" s="182"/>
      <c r="N676" s="183"/>
      <c r="O676" s="73"/>
      <c r="P676" s="73"/>
      <c r="Q676" s="73"/>
      <c r="R676" s="73"/>
      <c r="S676" s="73"/>
      <c r="T676" s="74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T676" s="20" t="s">
        <v>126</v>
      </c>
      <c r="AU676" s="20" t="s">
        <v>79</v>
      </c>
    </row>
    <row r="677" s="2" customFormat="1" ht="24.15" customHeight="1">
      <c r="A677" s="39"/>
      <c r="B677" s="165"/>
      <c r="C677" s="166" t="s">
        <v>747</v>
      </c>
      <c r="D677" s="166" t="s">
        <v>119</v>
      </c>
      <c r="E677" s="167" t="s">
        <v>748</v>
      </c>
      <c r="F677" s="168" t="s">
        <v>749</v>
      </c>
      <c r="G677" s="169" t="s">
        <v>157</v>
      </c>
      <c r="H677" s="170">
        <v>296</v>
      </c>
      <c r="I677" s="171"/>
      <c r="J677" s="172">
        <f>ROUND(I677*H677,2)</f>
        <v>0</v>
      </c>
      <c r="K677" s="168" t="s">
        <v>123</v>
      </c>
      <c r="L677" s="40"/>
      <c r="M677" s="173" t="s">
        <v>3</v>
      </c>
      <c r="N677" s="174" t="s">
        <v>40</v>
      </c>
      <c r="O677" s="73"/>
      <c r="P677" s="175">
        <f>O677*H677</f>
        <v>0</v>
      </c>
      <c r="Q677" s="175">
        <v>0.0001204</v>
      </c>
      <c r="R677" s="175">
        <f>Q677*H677</f>
        <v>0.035638400000000001</v>
      </c>
      <c r="S677" s="175">
        <v>0</v>
      </c>
      <c r="T677" s="176">
        <f>S677*H677</f>
        <v>0</v>
      </c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R677" s="177" t="s">
        <v>124</v>
      </c>
      <c r="AT677" s="177" t="s">
        <v>119</v>
      </c>
      <c r="AU677" s="177" t="s">
        <v>79</v>
      </c>
      <c r="AY677" s="20" t="s">
        <v>117</v>
      </c>
      <c r="BE677" s="178">
        <f>IF(N677="základní",J677,0)</f>
        <v>0</v>
      </c>
      <c r="BF677" s="178">
        <f>IF(N677="snížená",J677,0)</f>
        <v>0</v>
      </c>
      <c r="BG677" s="178">
        <f>IF(N677="zákl. přenesená",J677,0)</f>
        <v>0</v>
      </c>
      <c r="BH677" s="178">
        <f>IF(N677="sníž. přenesená",J677,0)</f>
        <v>0</v>
      </c>
      <c r="BI677" s="178">
        <f>IF(N677="nulová",J677,0)</f>
        <v>0</v>
      </c>
      <c r="BJ677" s="20" t="s">
        <v>77</v>
      </c>
      <c r="BK677" s="178">
        <f>ROUND(I677*H677,2)</f>
        <v>0</v>
      </c>
      <c r="BL677" s="20" t="s">
        <v>124</v>
      </c>
      <c r="BM677" s="177" t="s">
        <v>750</v>
      </c>
    </row>
    <row r="678" s="2" customFormat="1">
      <c r="A678" s="39"/>
      <c r="B678" s="40"/>
      <c r="C678" s="39"/>
      <c r="D678" s="179" t="s">
        <v>126</v>
      </c>
      <c r="E678" s="39"/>
      <c r="F678" s="180" t="s">
        <v>751</v>
      </c>
      <c r="G678" s="39"/>
      <c r="H678" s="39"/>
      <c r="I678" s="181"/>
      <c r="J678" s="39"/>
      <c r="K678" s="39"/>
      <c r="L678" s="40"/>
      <c r="M678" s="182"/>
      <c r="N678" s="183"/>
      <c r="O678" s="73"/>
      <c r="P678" s="73"/>
      <c r="Q678" s="73"/>
      <c r="R678" s="73"/>
      <c r="S678" s="73"/>
      <c r="T678" s="74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T678" s="20" t="s">
        <v>126</v>
      </c>
      <c r="AU678" s="20" t="s">
        <v>79</v>
      </c>
    </row>
    <row r="679" s="2" customFormat="1" ht="16.5" customHeight="1">
      <c r="A679" s="39"/>
      <c r="B679" s="165"/>
      <c r="C679" s="166" t="s">
        <v>752</v>
      </c>
      <c r="D679" s="166" t="s">
        <v>119</v>
      </c>
      <c r="E679" s="167" t="s">
        <v>753</v>
      </c>
      <c r="F679" s="168" t="s">
        <v>754</v>
      </c>
      <c r="G679" s="169" t="s">
        <v>157</v>
      </c>
      <c r="H679" s="170">
        <v>296</v>
      </c>
      <c r="I679" s="171"/>
      <c r="J679" s="172">
        <f>ROUND(I679*H679,2)</f>
        <v>0</v>
      </c>
      <c r="K679" s="168" t="s">
        <v>123</v>
      </c>
      <c r="L679" s="40"/>
      <c r="M679" s="173" t="s">
        <v>3</v>
      </c>
      <c r="N679" s="174" t="s">
        <v>40</v>
      </c>
      <c r="O679" s="73"/>
      <c r="P679" s="175">
        <f>O679*H679</f>
        <v>0</v>
      </c>
      <c r="Q679" s="175">
        <v>1.6449999999999999E-06</v>
      </c>
      <c r="R679" s="175">
        <f>Q679*H679</f>
        <v>0.00048691999999999995</v>
      </c>
      <c r="S679" s="175">
        <v>0</v>
      </c>
      <c r="T679" s="176">
        <f>S679*H679</f>
        <v>0</v>
      </c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R679" s="177" t="s">
        <v>124</v>
      </c>
      <c r="AT679" s="177" t="s">
        <v>119</v>
      </c>
      <c r="AU679" s="177" t="s">
        <v>79</v>
      </c>
      <c r="AY679" s="20" t="s">
        <v>117</v>
      </c>
      <c r="BE679" s="178">
        <f>IF(N679="základní",J679,0)</f>
        <v>0</v>
      </c>
      <c r="BF679" s="178">
        <f>IF(N679="snížená",J679,0)</f>
        <v>0</v>
      </c>
      <c r="BG679" s="178">
        <f>IF(N679="zákl. přenesená",J679,0)</f>
        <v>0</v>
      </c>
      <c r="BH679" s="178">
        <f>IF(N679="sníž. přenesená",J679,0)</f>
        <v>0</v>
      </c>
      <c r="BI679" s="178">
        <f>IF(N679="nulová",J679,0)</f>
        <v>0</v>
      </c>
      <c r="BJ679" s="20" t="s">
        <v>77</v>
      </c>
      <c r="BK679" s="178">
        <f>ROUND(I679*H679,2)</f>
        <v>0</v>
      </c>
      <c r="BL679" s="20" t="s">
        <v>124</v>
      </c>
      <c r="BM679" s="177" t="s">
        <v>755</v>
      </c>
    </row>
    <row r="680" s="2" customFormat="1">
      <c r="A680" s="39"/>
      <c r="B680" s="40"/>
      <c r="C680" s="39"/>
      <c r="D680" s="179" t="s">
        <v>126</v>
      </c>
      <c r="E680" s="39"/>
      <c r="F680" s="180" t="s">
        <v>756</v>
      </c>
      <c r="G680" s="39"/>
      <c r="H680" s="39"/>
      <c r="I680" s="181"/>
      <c r="J680" s="39"/>
      <c r="K680" s="39"/>
      <c r="L680" s="40"/>
      <c r="M680" s="182"/>
      <c r="N680" s="183"/>
      <c r="O680" s="73"/>
      <c r="P680" s="73"/>
      <c r="Q680" s="73"/>
      <c r="R680" s="73"/>
      <c r="S680" s="73"/>
      <c r="T680" s="74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T680" s="20" t="s">
        <v>126</v>
      </c>
      <c r="AU680" s="20" t="s">
        <v>79</v>
      </c>
    </row>
    <row r="681" s="13" customFormat="1">
      <c r="A681" s="13"/>
      <c r="B681" s="184"/>
      <c r="C681" s="13"/>
      <c r="D681" s="185" t="s">
        <v>128</v>
      </c>
      <c r="E681" s="186" t="s">
        <v>3</v>
      </c>
      <c r="F681" s="187" t="s">
        <v>757</v>
      </c>
      <c r="G681" s="13"/>
      <c r="H681" s="188">
        <v>296</v>
      </c>
      <c r="I681" s="189"/>
      <c r="J681" s="13"/>
      <c r="K681" s="13"/>
      <c r="L681" s="184"/>
      <c r="M681" s="190"/>
      <c r="N681" s="191"/>
      <c r="O681" s="191"/>
      <c r="P681" s="191"/>
      <c r="Q681" s="191"/>
      <c r="R681" s="191"/>
      <c r="S681" s="191"/>
      <c r="T681" s="192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186" t="s">
        <v>128</v>
      </c>
      <c r="AU681" s="186" t="s">
        <v>79</v>
      </c>
      <c r="AV681" s="13" t="s">
        <v>79</v>
      </c>
      <c r="AW681" s="13" t="s">
        <v>31</v>
      </c>
      <c r="AX681" s="13" t="s">
        <v>69</v>
      </c>
      <c r="AY681" s="186" t="s">
        <v>117</v>
      </c>
    </row>
    <row r="682" s="14" customFormat="1">
      <c r="A682" s="14"/>
      <c r="B682" s="193"/>
      <c r="C682" s="14"/>
      <c r="D682" s="185" t="s">
        <v>128</v>
      </c>
      <c r="E682" s="194" t="s">
        <v>3</v>
      </c>
      <c r="F682" s="195" t="s">
        <v>130</v>
      </c>
      <c r="G682" s="14"/>
      <c r="H682" s="196">
        <v>296</v>
      </c>
      <c r="I682" s="197"/>
      <c r="J682" s="14"/>
      <c r="K682" s="14"/>
      <c r="L682" s="193"/>
      <c r="M682" s="198"/>
      <c r="N682" s="199"/>
      <c r="O682" s="199"/>
      <c r="P682" s="199"/>
      <c r="Q682" s="199"/>
      <c r="R682" s="199"/>
      <c r="S682" s="199"/>
      <c r="T682" s="200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194" t="s">
        <v>128</v>
      </c>
      <c r="AU682" s="194" t="s">
        <v>79</v>
      </c>
      <c r="AV682" s="14" t="s">
        <v>124</v>
      </c>
      <c r="AW682" s="14" t="s">
        <v>31</v>
      </c>
      <c r="AX682" s="14" t="s">
        <v>77</v>
      </c>
      <c r="AY682" s="194" t="s">
        <v>117</v>
      </c>
    </row>
    <row r="683" s="2" customFormat="1" ht="24.15" customHeight="1">
      <c r="A683" s="39"/>
      <c r="B683" s="165"/>
      <c r="C683" s="166" t="s">
        <v>758</v>
      </c>
      <c r="D683" s="166" t="s">
        <v>119</v>
      </c>
      <c r="E683" s="167" t="s">
        <v>759</v>
      </c>
      <c r="F683" s="168" t="s">
        <v>760</v>
      </c>
      <c r="G683" s="169" t="s">
        <v>157</v>
      </c>
      <c r="H683" s="170">
        <v>0.59999999999999998</v>
      </c>
      <c r="I683" s="171"/>
      <c r="J683" s="172">
        <f>ROUND(I683*H683,2)</f>
        <v>0</v>
      </c>
      <c r="K683" s="168" t="s">
        <v>123</v>
      </c>
      <c r="L683" s="40"/>
      <c r="M683" s="173" t="s">
        <v>3</v>
      </c>
      <c r="N683" s="174" t="s">
        <v>40</v>
      </c>
      <c r="O683" s="73"/>
      <c r="P683" s="175">
        <f>O683*H683</f>
        <v>0</v>
      </c>
      <c r="Q683" s="175">
        <v>0.00365</v>
      </c>
      <c r="R683" s="175">
        <f>Q683*H683</f>
        <v>0.0021900000000000001</v>
      </c>
      <c r="S683" s="175">
        <v>0.11</v>
      </c>
      <c r="T683" s="176">
        <f>S683*H683</f>
        <v>0.066000000000000003</v>
      </c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R683" s="177" t="s">
        <v>124</v>
      </c>
      <c r="AT683" s="177" t="s">
        <v>119</v>
      </c>
      <c r="AU683" s="177" t="s">
        <v>79</v>
      </c>
      <c r="AY683" s="20" t="s">
        <v>117</v>
      </c>
      <c r="BE683" s="178">
        <f>IF(N683="základní",J683,0)</f>
        <v>0</v>
      </c>
      <c r="BF683" s="178">
        <f>IF(N683="snížená",J683,0)</f>
        <v>0</v>
      </c>
      <c r="BG683" s="178">
        <f>IF(N683="zákl. přenesená",J683,0)</f>
        <v>0</v>
      </c>
      <c r="BH683" s="178">
        <f>IF(N683="sníž. přenesená",J683,0)</f>
        <v>0</v>
      </c>
      <c r="BI683" s="178">
        <f>IF(N683="nulová",J683,0)</f>
        <v>0</v>
      </c>
      <c r="BJ683" s="20" t="s">
        <v>77</v>
      </c>
      <c r="BK683" s="178">
        <f>ROUND(I683*H683,2)</f>
        <v>0</v>
      </c>
      <c r="BL683" s="20" t="s">
        <v>124</v>
      </c>
      <c r="BM683" s="177" t="s">
        <v>761</v>
      </c>
    </row>
    <row r="684" s="2" customFormat="1">
      <c r="A684" s="39"/>
      <c r="B684" s="40"/>
      <c r="C684" s="39"/>
      <c r="D684" s="179" t="s">
        <v>126</v>
      </c>
      <c r="E684" s="39"/>
      <c r="F684" s="180" t="s">
        <v>762</v>
      </c>
      <c r="G684" s="39"/>
      <c r="H684" s="39"/>
      <c r="I684" s="181"/>
      <c r="J684" s="39"/>
      <c r="K684" s="39"/>
      <c r="L684" s="40"/>
      <c r="M684" s="182"/>
      <c r="N684" s="183"/>
      <c r="O684" s="73"/>
      <c r="P684" s="73"/>
      <c r="Q684" s="73"/>
      <c r="R684" s="73"/>
      <c r="S684" s="73"/>
      <c r="T684" s="74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T684" s="20" t="s">
        <v>126</v>
      </c>
      <c r="AU684" s="20" t="s">
        <v>79</v>
      </c>
    </row>
    <row r="685" s="13" customFormat="1">
      <c r="A685" s="13"/>
      <c r="B685" s="184"/>
      <c r="C685" s="13"/>
      <c r="D685" s="185" t="s">
        <v>128</v>
      </c>
      <c r="E685" s="186" t="s">
        <v>3</v>
      </c>
      <c r="F685" s="187" t="s">
        <v>763</v>
      </c>
      <c r="G685" s="13"/>
      <c r="H685" s="188">
        <v>0.59999999999999998</v>
      </c>
      <c r="I685" s="189"/>
      <c r="J685" s="13"/>
      <c r="K685" s="13"/>
      <c r="L685" s="184"/>
      <c r="M685" s="190"/>
      <c r="N685" s="191"/>
      <c r="O685" s="191"/>
      <c r="P685" s="191"/>
      <c r="Q685" s="191"/>
      <c r="R685" s="191"/>
      <c r="S685" s="191"/>
      <c r="T685" s="192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186" t="s">
        <v>128</v>
      </c>
      <c r="AU685" s="186" t="s">
        <v>79</v>
      </c>
      <c r="AV685" s="13" t="s">
        <v>79</v>
      </c>
      <c r="AW685" s="13" t="s">
        <v>31</v>
      </c>
      <c r="AX685" s="13" t="s">
        <v>69</v>
      </c>
      <c r="AY685" s="186" t="s">
        <v>117</v>
      </c>
    </row>
    <row r="686" s="14" customFormat="1">
      <c r="A686" s="14"/>
      <c r="B686" s="193"/>
      <c r="C686" s="14"/>
      <c r="D686" s="185" t="s">
        <v>128</v>
      </c>
      <c r="E686" s="194" t="s">
        <v>3</v>
      </c>
      <c r="F686" s="195" t="s">
        <v>130</v>
      </c>
      <c r="G686" s="14"/>
      <c r="H686" s="196">
        <v>0.59999999999999998</v>
      </c>
      <c r="I686" s="197"/>
      <c r="J686" s="14"/>
      <c r="K686" s="14"/>
      <c r="L686" s="193"/>
      <c r="M686" s="198"/>
      <c r="N686" s="199"/>
      <c r="O686" s="199"/>
      <c r="P686" s="199"/>
      <c r="Q686" s="199"/>
      <c r="R686" s="199"/>
      <c r="S686" s="199"/>
      <c r="T686" s="200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194" t="s">
        <v>128</v>
      </c>
      <c r="AU686" s="194" t="s">
        <v>79</v>
      </c>
      <c r="AV686" s="14" t="s">
        <v>124</v>
      </c>
      <c r="AW686" s="14" t="s">
        <v>31</v>
      </c>
      <c r="AX686" s="14" t="s">
        <v>77</v>
      </c>
      <c r="AY686" s="194" t="s">
        <v>117</v>
      </c>
    </row>
    <row r="687" s="2" customFormat="1" ht="44.25" customHeight="1">
      <c r="A687" s="39"/>
      <c r="B687" s="165"/>
      <c r="C687" s="166" t="s">
        <v>764</v>
      </c>
      <c r="D687" s="166" t="s">
        <v>119</v>
      </c>
      <c r="E687" s="167" t="s">
        <v>765</v>
      </c>
      <c r="F687" s="168" t="s">
        <v>766</v>
      </c>
      <c r="G687" s="169" t="s">
        <v>157</v>
      </c>
      <c r="H687" s="170">
        <v>4</v>
      </c>
      <c r="I687" s="171"/>
      <c r="J687" s="172">
        <f>ROUND(I687*H687,2)</f>
        <v>0</v>
      </c>
      <c r="K687" s="168" t="s">
        <v>123</v>
      </c>
      <c r="L687" s="40"/>
      <c r="M687" s="173" t="s">
        <v>3</v>
      </c>
      <c r="N687" s="174" t="s">
        <v>40</v>
      </c>
      <c r="O687" s="73"/>
      <c r="P687" s="175">
        <f>O687*H687</f>
        <v>0</v>
      </c>
      <c r="Q687" s="175">
        <v>0</v>
      </c>
      <c r="R687" s="175">
        <f>Q687*H687</f>
        <v>0</v>
      </c>
      <c r="S687" s="175">
        <v>0</v>
      </c>
      <c r="T687" s="176">
        <f>S687*H687</f>
        <v>0</v>
      </c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R687" s="177" t="s">
        <v>124</v>
      </c>
      <c r="AT687" s="177" t="s">
        <v>119</v>
      </c>
      <c r="AU687" s="177" t="s">
        <v>79</v>
      </c>
      <c r="AY687" s="20" t="s">
        <v>117</v>
      </c>
      <c r="BE687" s="178">
        <f>IF(N687="základní",J687,0)</f>
        <v>0</v>
      </c>
      <c r="BF687" s="178">
        <f>IF(N687="snížená",J687,0)</f>
        <v>0</v>
      </c>
      <c r="BG687" s="178">
        <f>IF(N687="zákl. přenesená",J687,0)</f>
        <v>0</v>
      </c>
      <c r="BH687" s="178">
        <f>IF(N687="sníž. přenesená",J687,0)</f>
        <v>0</v>
      </c>
      <c r="BI687" s="178">
        <f>IF(N687="nulová",J687,0)</f>
        <v>0</v>
      </c>
      <c r="BJ687" s="20" t="s">
        <v>77</v>
      </c>
      <c r="BK687" s="178">
        <f>ROUND(I687*H687,2)</f>
        <v>0</v>
      </c>
      <c r="BL687" s="20" t="s">
        <v>124</v>
      </c>
      <c r="BM687" s="177" t="s">
        <v>767</v>
      </c>
    </row>
    <row r="688" s="2" customFormat="1">
      <c r="A688" s="39"/>
      <c r="B688" s="40"/>
      <c r="C688" s="39"/>
      <c r="D688" s="179" t="s">
        <v>126</v>
      </c>
      <c r="E688" s="39"/>
      <c r="F688" s="180" t="s">
        <v>768</v>
      </c>
      <c r="G688" s="39"/>
      <c r="H688" s="39"/>
      <c r="I688" s="181"/>
      <c r="J688" s="39"/>
      <c r="K688" s="39"/>
      <c r="L688" s="40"/>
      <c r="M688" s="182"/>
      <c r="N688" s="183"/>
      <c r="O688" s="73"/>
      <c r="P688" s="73"/>
      <c r="Q688" s="73"/>
      <c r="R688" s="73"/>
      <c r="S688" s="73"/>
      <c r="T688" s="74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T688" s="20" t="s">
        <v>126</v>
      </c>
      <c r="AU688" s="20" t="s">
        <v>79</v>
      </c>
    </row>
    <row r="689" s="13" customFormat="1">
      <c r="A689" s="13"/>
      <c r="B689" s="184"/>
      <c r="C689" s="13"/>
      <c r="D689" s="185" t="s">
        <v>128</v>
      </c>
      <c r="E689" s="186" t="s">
        <v>3</v>
      </c>
      <c r="F689" s="187" t="s">
        <v>730</v>
      </c>
      <c r="G689" s="13"/>
      <c r="H689" s="188">
        <v>4</v>
      </c>
      <c r="I689" s="189"/>
      <c r="J689" s="13"/>
      <c r="K689" s="13"/>
      <c r="L689" s="184"/>
      <c r="M689" s="190"/>
      <c r="N689" s="191"/>
      <c r="O689" s="191"/>
      <c r="P689" s="191"/>
      <c r="Q689" s="191"/>
      <c r="R689" s="191"/>
      <c r="S689" s="191"/>
      <c r="T689" s="192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186" t="s">
        <v>128</v>
      </c>
      <c r="AU689" s="186" t="s">
        <v>79</v>
      </c>
      <c r="AV689" s="13" t="s">
        <v>79</v>
      </c>
      <c r="AW689" s="13" t="s">
        <v>31</v>
      </c>
      <c r="AX689" s="13" t="s">
        <v>69</v>
      </c>
      <c r="AY689" s="186" t="s">
        <v>117</v>
      </c>
    </row>
    <row r="690" s="14" customFormat="1">
      <c r="A690" s="14"/>
      <c r="B690" s="193"/>
      <c r="C690" s="14"/>
      <c r="D690" s="185" t="s">
        <v>128</v>
      </c>
      <c r="E690" s="194" t="s">
        <v>3</v>
      </c>
      <c r="F690" s="195" t="s">
        <v>130</v>
      </c>
      <c r="G690" s="14"/>
      <c r="H690" s="196">
        <v>4</v>
      </c>
      <c r="I690" s="197"/>
      <c r="J690" s="14"/>
      <c r="K690" s="14"/>
      <c r="L690" s="193"/>
      <c r="M690" s="198"/>
      <c r="N690" s="199"/>
      <c r="O690" s="199"/>
      <c r="P690" s="199"/>
      <c r="Q690" s="199"/>
      <c r="R690" s="199"/>
      <c r="S690" s="199"/>
      <c r="T690" s="200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194" t="s">
        <v>128</v>
      </c>
      <c r="AU690" s="194" t="s">
        <v>79</v>
      </c>
      <c r="AV690" s="14" t="s">
        <v>124</v>
      </c>
      <c r="AW690" s="14" t="s">
        <v>31</v>
      </c>
      <c r="AX690" s="14" t="s">
        <v>77</v>
      </c>
      <c r="AY690" s="194" t="s">
        <v>117</v>
      </c>
    </row>
    <row r="691" s="2" customFormat="1" ht="44.25" customHeight="1">
      <c r="A691" s="39"/>
      <c r="B691" s="165"/>
      <c r="C691" s="166" t="s">
        <v>769</v>
      </c>
      <c r="D691" s="166" t="s">
        <v>119</v>
      </c>
      <c r="E691" s="167" t="s">
        <v>770</v>
      </c>
      <c r="F691" s="168" t="s">
        <v>771</v>
      </c>
      <c r="G691" s="169" t="s">
        <v>157</v>
      </c>
      <c r="H691" s="170">
        <v>4</v>
      </c>
      <c r="I691" s="171"/>
      <c r="J691" s="172">
        <f>ROUND(I691*H691,2)</f>
        <v>0</v>
      </c>
      <c r="K691" s="168" t="s">
        <v>123</v>
      </c>
      <c r="L691" s="40"/>
      <c r="M691" s="173" t="s">
        <v>3</v>
      </c>
      <c r="N691" s="174" t="s">
        <v>40</v>
      </c>
      <c r="O691" s="73"/>
      <c r="P691" s="175">
        <f>O691*H691</f>
        <v>0</v>
      </c>
      <c r="Q691" s="175">
        <v>0</v>
      </c>
      <c r="R691" s="175">
        <f>Q691*H691</f>
        <v>0</v>
      </c>
      <c r="S691" s="175">
        <v>0</v>
      </c>
      <c r="T691" s="176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177" t="s">
        <v>124</v>
      </c>
      <c r="AT691" s="177" t="s">
        <v>119</v>
      </c>
      <c r="AU691" s="177" t="s">
        <v>79</v>
      </c>
      <c r="AY691" s="20" t="s">
        <v>117</v>
      </c>
      <c r="BE691" s="178">
        <f>IF(N691="základní",J691,0)</f>
        <v>0</v>
      </c>
      <c r="BF691" s="178">
        <f>IF(N691="snížená",J691,0)</f>
        <v>0</v>
      </c>
      <c r="BG691" s="178">
        <f>IF(N691="zákl. přenesená",J691,0)</f>
        <v>0</v>
      </c>
      <c r="BH691" s="178">
        <f>IF(N691="sníž. přenesená",J691,0)</f>
        <v>0</v>
      </c>
      <c r="BI691" s="178">
        <f>IF(N691="nulová",J691,0)</f>
        <v>0</v>
      </c>
      <c r="BJ691" s="20" t="s">
        <v>77</v>
      </c>
      <c r="BK691" s="178">
        <f>ROUND(I691*H691,2)</f>
        <v>0</v>
      </c>
      <c r="BL691" s="20" t="s">
        <v>124</v>
      </c>
      <c r="BM691" s="177" t="s">
        <v>772</v>
      </c>
    </row>
    <row r="692" s="2" customFormat="1">
      <c r="A692" s="39"/>
      <c r="B692" s="40"/>
      <c r="C692" s="39"/>
      <c r="D692" s="179" t="s">
        <v>126</v>
      </c>
      <c r="E692" s="39"/>
      <c r="F692" s="180" t="s">
        <v>773</v>
      </c>
      <c r="G692" s="39"/>
      <c r="H692" s="39"/>
      <c r="I692" s="181"/>
      <c r="J692" s="39"/>
      <c r="K692" s="39"/>
      <c r="L692" s="40"/>
      <c r="M692" s="182"/>
      <c r="N692" s="183"/>
      <c r="O692" s="73"/>
      <c r="P692" s="73"/>
      <c r="Q692" s="73"/>
      <c r="R692" s="73"/>
      <c r="S692" s="73"/>
      <c r="T692" s="74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T692" s="20" t="s">
        <v>126</v>
      </c>
      <c r="AU692" s="20" t="s">
        <v>79</v>
      </c>
    </row>
    <row r="693" s="13" customFormat="1">
      <c r="A693" s="13"/>
      <c r="B693" s="184"/>
      <c r="C693" s="13"/>
      <c r="D693" s="185" t="s">
        <v>128</v>
      </c>
      <c r="E693" s="186" t="s">
        <v>3</v>
      </c>
      <c r="F693" s="187" t="s">
        <v>730</v>
      </c>
      <c r="G693" s="13"/>
      <c r="H693" s="188">
        <v>4</v>
      </c>
      <c r="I693" s="189"/>
      <c r="J693" s="13"/>
      <c r="K693" s="13"/>
      <c r="L693" s="184"/>
      <c r="M693" s="190"/>
      <c r="N693" s="191"/>
      <c r="O693" s="191"/>
      <c r="P693" s="191"/>
      <c r="Q693" s="191"/>
      <c r="R693" s="191"/>
      <c r="S693" s="191"/>
      <c r="T693" s="192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186" t="s">
        <v>128</v>
      </c>
      <c r="AU693" s="186" t="s">
        <v>79</v>
      </c>
      <c r="AV693" s="13" t="s">
        <v>79</v>
      </c>
      <c r="AW693" s="13" t="s">
        <v>31</v>
      </c>
      <c r="AX693" s="13" t="s">
        <v>69</v>
      </c>
      <c r="AY693" s="186" t="s">
        <v>117</v>
      </c>
    </row>
    <row r="694" s="14" customFormat="1">
      <c r="A694" s="14"/>
      <c r="B694" s="193"/>
      <c r="C694" s="14"/>
      <c r="D694" s="185" t="s">
        <v>128</v>
      </c>
      <c r="E694" s="194" t="s">
        <v>3</v>
      </c>
      <c r="F694" s="195" t="s">
        <v>130</v>
      </c>
      <c r="G694" s="14"/>
      <c r="H694" s="196">
        <v>4</v>
      </c>
      <c r="I694" s="197"/>
      <c r="J694" s="14"/>
      <c r="K694" s="14"/>
      <c r="L694" s="193"/>
      <c r="M694" s="198"/>
      <c r="N694" s="199"/>
      <c r="O694" s="199"/>
      <c r="P694" s="199"/>
      <c r="Q694" s="199"/>
      <c r="R694" s="199"/>
      <c r="S694" s="199"/>
      <c r="T694" s="200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194" t="s">
        <v>128</v>
      </c>
      <c r="AU694" s="194" t="s">
        <v>79</v>
      </c>
      <c r="AV694" s="14" t="s">
        <v>124</v>
      </c>
      <c r="AW694" s="14" t="s">
        <v>31</v>
      </c>
      <c r="AX694" s="14" t="s">
        <v>77</v>
      </c>
      <c r="AY694" s="194" t="s">
        <v>117</v>
      </c>
    </row>
    <row r="695" s="2" customFormat="1" ht="44.25" customHeight="1">
      <c r="A695" s="39"/>
      <c r="B695" s="165"/>
      <c r="C695" s="166" t="s">
        <v>774</v>
      </c>
      <c r="D695" s="166" t="s">
        <v>119</v>
      </c>
      <c r="E695" s="167" t="s">
        <v>775</v>
      </c>
      <c r="F695" s="168" t="s">
        <v>776</v>
      </c>
      <c r="G695" s="169" t="s">
        <v>122</v>
      </c>
      <c r="H695" s="170">
        <v>10</v>
      </c>
      <c r="I695" s="171"/>
      <c r="J695" s="172">
        <f>ROUND(I695*H695,2)</f>
        <v>0</v>
      </c>
      <c r="K695" s="168" t="s">
        <v>123</v>
      </c>
      <c r="L695" s="40"/>
      <c r="M695" s="173" t="s">
        <v>3</v>
      </c>
      <c r="N695" s="174" t="s">
        <v>40</v>
      </c>
      <c r="O695" s="73"/>
      <c r="P695" s="175">
        <f>O695*H695</f>
        <v>0</v>
      </c>
      <c r="Q695" s="175">
        <v>0</v>
      </c>
      <c r="R695" s="175">
        <f>Q695*H695</f>
        <v>0</v>
      </c>
      <c r="S695" s="175">
        <v>0</v>
      </c>
      <c r="T695" s="176">
        <f>S695*H695</f>
        <v>0</v>
      </c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R695" s="177" t="s">
        <v>124</v>
      </c>
      <c r="AT695" s="177" t="s">
        <v>119</v>
      </c>
      <c r="AU695" s="177" t="s">
        <v>79</v>
      </c>
      <c r="AY695" s="20" t="s">
        <v>117</v>
      </c>
      <c r="BE695" s="178">
        <f>IF(N695="základní",J695,0)</f>
        <v>0</v>
      </c>
      <c r="BF695" s="178">
        <f>IF(N695="snížená",J695,0)</f>
        <v>0</v>
      </c>
      <c r="BG695" s="178">
        <f>IF(N695="zákl. přenesená",J695,0)</f>
        <v>0</v>
      </c>
      <c r="BH695" s="178">
        <f>IF(N695="sníž. přenesená",J695,0)</f>
        <v>0</v>
      </c>
      <c r="BI695" s="178">
        <f>IF(N695="nulová",J695,0)</f>
        <v>0</v>
      </c>
      <c r="BJ695" s="20" t="s">
        <v>77</v>
      </c>
      <c r="BK695" s="178">
        <f>ROUND(I695*H695,2)</f>
        <v>0</v>
      </c>
      <c r="BL695" s="20" t="s">
        <v>124</v>
      </c>
      <c r="BM695" s="177" t="s">
        <v>777</v>
      </c>
    </row>
    <row r="696" s="2" customFormat="1">
      <c r="A696" s="39"/>
      <c r="B696" s="40"/>
      <c r="C696" s="39"/>
      <c r="D696" s="179" t="s">
        <v>126</v>
      </c>
      <c r="E696" s="39"/>
      <c r="F696" s="180" t="s">
        <v>778</v>
      </c>
      <c r="G696" s="39"/>
      <c r="H696" s="39"/>
      <c r="I696" s="181"/>
      <c r="J696" s="39"/>
      <c r="K696" s="39"/>
      <c r="L696" s="40"/>
      <c r="M696" s="182"/>
      <c r="N696" s="183"/>
      <c r="O696" s="73"/>
      <c r="P696" s="73"/>
      <c r="Q696" s="73"/>
      <c r="R696" s="73"/>
      <c r="S696" s="73"/>
      <c r="T696" s="74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T696" s="20" t="s">
        <v>126</v>
      </c>
      <c r="AU696" s="20" t="s">
        <v>79</v>
      </c>
    </row>
    <row r="697" s="13" customFormat="1">
      <c r="A697" s="13"/>
      <c r="B697" s="184"/>
      <c r="C697" s="13"/>
      <c r="D697" s="185" t="s">
        <v>128</v>
      </c>
      <c r="E697" s="186" t="s">
        <v>3</v>
      </c>
      <c r="F697" s="187" t="s">
        <v>779</v>
      </c>
      <c r="G697" s="13"/>
      <c r="H697" s="188">
        <v>10</v>
      </c>
      <c r="I697" s="189"/>
      <c r="J697" s="13"/>
      <c r="K697" s="13"/>
      <c r="L697" s="184"/>
      <c r="M697" s="190"/>
      <c r="N697" s="191"/>
      <c r="O697" s="191"/>
      <c r="P697" s="191"/>
      <c r="Q697" s="191"/>
      <c r="R697" s="191"/>
      <c r="S697" s="191"/>
      <c r="T697" s="192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186" t="s">
        <v>128</v>
      </c>
      <c r="AU697" s="186" t="s">
        <v>79</v>
      </c>
      <c r="AV697" s="13" t="s">
        <v>79</v>
      </c>
      <c r="AW697" s="13" t="s">
        <v>31</v>
      </c>
      <c r="AX697" s="13" t="s">
        <v>69</v>
      </c>
      <c r="AY697" s="186" t="s">
        <v>117</v>
      </c>
    </row>
    <row r="698" s="14" customFormat="1">
      <c r="A698" s="14"/>
      <c r="B698" s="193"/>
      <c r="C698" s="14"/>
      <c r="D698" s="185" t="s">
        <v>128</v>
      </c>
      <c r="E698" s="194" t="s">
        <v>3</v>
      </c>
      <c r="F698" s="195" t="s">
        <v>130</v>
      </c>
      <c r="G698" s="14"/>
      <c r="H698" s="196">
        <v>10</v>
      </c>
      <c r="I698" s="197"/>
      <c r="J698" s="14"/>
      <c r="K698" s="14"/>
      <c r="L698" s="193"/>
      <c r="M698" s="198"/>
      <c r="N698" s="199"/>
      <c r="O698" s="199"/>
      <c r="P698" s="199"/>
      <c r="Q698" s="199"/>
      <c r="R698" s="199"/>
      <c r="S698" s="199"/>
      <c r="T698" s="200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194" t="s">
        <v>128</v>
      </c>
      <c r="AU698" s="194" t="s">
        <v>79</v>
      </c>
      <c r="AV698" s="14" t="s">
        <v>124</v>
      </c>
      <c r="AW698" s="14" t="s">
        <v>31</v>
      </c>
      <c r="AX698" s="14" t="s">
        <v>77</v>
      </c>
      <c r="AY698" s="194" t="s">
        <v>117</v>
      </c>
    </row>
    <row r="699" s="12" customFormat="1" ht="22.8" customHeight="1">
      <c r="A699" s="12"/>
      <c r="B699" s="152"/>
      <c r="C699" s="12"/>
      <c r="D699" s="153" t="s">
        <v>68</v>
      </c>
      <c r="E699" s="163" t="s">
        <v>780</v>
      </c>
      <c r="F699" s="163" t="s">
        <v>781</v>
      </c>
      <c r="G699" s="12"/>
      <c r="H699" s="12"/>
      <c r="I699" s="155"/>
      <c r="J699" s="164">
        <f>BK699</f>
        <v>0</v>
      </c>
      <c r="K699" s="12"/>
      <c r="L699" s="152"/>
      <c r="M699" s="157"/>
      <c r="N699" s="158"/>
      <c r="O699" s="158"/>
      <c r="P699" s="159">
        <f>SUM(P700:P748)</f>
        <v>0</v>
      </c>
      <c r="Q699" s="158"/>
      <c r="R699" s="159">
        <f>SUM(R700:R748)</f>
        <v>0</v>
      </c>
      <c r="S699" s="158"/>
      <c r="T699" s="160">
        <f>SUM(T700:T748)</f>
        <v>0</v>
      </c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R699" s="153" t="s">
        <v>77</v>
      </c>
      <c r="AT699" s="161" t="s">
        <v>68</v>
      </c>
      <c r="AU699" s="161" t="s">
        <v>77</v>
      </c>
      <c r="AY699" s="153" t="s">
        <v>117</v>
      </c>
      <c r="BK699" s="162">
        <f>SUM(BK700:BK748)</f>
        <v>0</v>
      </c>
    </row>
    <row r="700" s="2" customFormat="1" ht="24.15" customHeight="1">
      <c r="A700" s="39"/>
      <c r="B700" s="165"/>
      <c r="C700" s="166" t="s">
        <v>782</v>
      </c>
      <c r="D700" s="166" t="s">
        <v>119</v>
      </c>
      <c r="E700" s="167" t="s">
        <v>783</v>
      </c>
      <c r="F700" s="168" t="s">
        <v>784</v>
      </c>
      <c r="G700" s="169" t="s">
        <v>297</v>
      </c>
      <c r="H700" s="170">
        <v>204.62200000000001</v>
      </c>
      <c r="I700" s="171"/>
      <c r="J700" s="172">
        <f>ROUND(I700*H700,2)</f>
        <v>0</v>
      </c>
      <c r="K700" s="168" t="s">
        <v>123</v>
      </c>
      <c r="L700" s="40"/>
      <c r="M700" s="173" t="s">
        <v>3</v>
      </c>
      <c r="N700" s="174" t="s">
        <v>40</v>
      </c>
      <c r="O700" s="73"/>
      <c r="P700" s="175">
        <f>O700*H700</f>
        <v>0</v>
      </c>
      <c r="Q700" s="175">
        <v>0</v>
      </c>
      <c r="R700" s="175">
        <f>Q700*H700</f>
        <v>0</v>
      </c>
      <c r="S700" s="175">
        <v>0</v>
      </c>
      <c r="T700" s="176">
        <f>S700*H700</f>
        <v>0</v>
      </c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R700" s="177" t="s">
        <v>124</v>
      </c>
      <c r="AT700" s="177" t="s">
        <v>119</v>
      </c>
      <c r="AU700" s="177" t="s">
        <v>79</v>
      </c>
      <c r="AY700" s="20" t="s">
        <v>117</v>
      </c>
      <c r="BE700" s="178">
        <f>IF(N700="základní",J700,0)</f>
        <v>0</v>
      </c>
      <c r="BF700" s="178">
        <f>IF(N700="snížená",J700,0)</f>
        <v>0</v>
      </c>
      <c r="BG700" s="178">
        <f>IF(N700="zákl. přenesená",J700,0)</f>
        <v>0</v>
      </c>
      <c r="BH700" s="178">
        <f>IF(N700="sníž. přenesená",J700,0)</f>
        <v>0</v>
      </c>
      <c r="BI700" s="178">
        <f>IF(N700="nulová",J700,0)</f>
        <v>0</v>
      </c>
      <c r="BJ700" s="20" t="s">
        <v>77</v>
      </c>
      <c r="BK700" s="178">
        <f>ROUND(I700*H700,2)</f>
        <v>0</v>
      </c>
      <c r="BL700" s="20" t="s">
        <v>124</v>
      </c>
      <c r="BM700" s="177" t="s">
        <v>785</v>
      </c>
    </row>
    <row r="701" s="2" customFormat="1">
      <c r="A701" s="39"/>
      <c r="B701" s="40"/>
      <c r="C701" s="39"/>
      <c r="D701" s="179" t="s">
        <v>126</v>
      </c>
      <c r="E701" s="39"/>
      <c r="F701" s="180" t="s">
        <v>786</v>
      </c>
      <c r="G701" s="39"/>
      <c r="H701" s="39"/>
      <c r="I701" s="181"/>
      <c r="J701" s="39"/>
      <c r="K701" s="39"/>
      <c r="L701" s="40"/>
      <c r="M701" s="182"/>
      <c r="N701" s="183"/>
      <c r="O701" s="73"/>
      <c r="P701" s="73"/>
      <c r="Q701" s="73"/>
      <c r="R701" s="73"/>
      <c r="S701" s="73"/>
      <c r="T701" s="74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T701" s="20" t="s">
        <v>126</v>
      </c>
      <c r="AU701" s="20" t="s">
        <v>79</v>
      </c>
    </row>
    <row r="702" s="15" customFormat="1">
      <c r="A702" s="15"/>
      <c r="B702" s="201"/>
      <c r="C702" s="15"/>
      <c r="D702" s="185" t="s">
        <v>128</v>
      </c>
      <c r="E702" s="202" t="s">
        <v>3</v>
      </c>
      <c r="F702" s="203" t="s">
        <v>787</v>
      </c>
      <c r="G702" s="15"/>
      <c r="H702" s="202" t="s">
        <v>3</v>
      </c>
      <c r="I702" s="204"/>
      <c r="J702" s="15"/>
      <c r="K702" s="15"/>
      <c r="L702" s="201"/>
      <c r="M702" s="205"/>
      <c r="N702" s="206"/>
      <c r="O702" s="206"/>
      <c r="P702" s="206"/>
      <c r="Q702" s="206"/>
      <c r="R702" s="206"/>
      <c r="S702" s="206"/>
      <c r="T702" s="207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T702" s="202" t="s">
        <v>128</v>
      </c>
      <c r="AU702" s="202" t="s">
        <v>79</v>
      </c>
      <c r="AV702" s="15" t="s">
        <v>77</v>
      </c>
      <c r="AW702" s="15" t="s">
        <v>31</v>
      </c>
      <c r="AX702" s="15" t="s">
        <v>69</v>
      </c>
      <c r="AY702" s="202" t="s">
        <v>117</v>
      </c>
    </row>
    <row r="703" s="13" customFormat="1">
      <c r="A703" s="13"/>
      <c r="B703" s="184"/>
      <c r="C703" s="13"/>
      <c r="D703" s="185" t="s">
        <v>128</v>
      </c>
      <c r="E703" s="186" t="s">
        <v>3</v>
      </c>
      <c r="F703" s="187" t="s">
        <v>788</v>
      </c>
      <c r="G703" s="13"/>
      <c r="H703" s="188">
        <v>89.162000000000006</v>
      </c>
      <c r="I703" s="189"/>
      <c r="J703" s="13"/>
      <c r="K703" s="13"/>
      <c r="L703" s="184"/>
      <c r="M703" s="190"/>
      <c r="N703" s="191"/>
      <c r="O703" s="191"/>
      <c r="P703" s="191"/>
      <c r="Q703" s="191"/>
      <c r="R703" s="191"/>
      <c r="S703" s="191"/>
      <c r="T703" s="192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186" t="s">
        <v>128</v>
      </c>
      <c r="AU703" s="186" t="s">
        <v>79</v>
      </c>
      <c r="AV703" s="13" t="s">
        <v>79</v>
      </c>
      <c r="AW703" s="13" t="s">
        <v>31</v>
      </c>
      <c r="AX703" s="13" t="s">
        <v>69</v>
      </c>
      <c r="AY703" s="186" t="s">
        <v>117</v>
      </c>
    </row>
    <row r="704" s="13" customFormat="1">
      <c r="A704" s="13"/>
      <c r="B704" s="184"/>
      <c r="C704" s="13"/>
      <c r="D704" s="185" t="s">
        <v>128</v>
      </c>
      <c r="E704" s="186" t="s">
        <v>3</v>
      </c>
      <c r="F704" s="187" t="s">
        <v>789</v>
      </c>
      <c r="G704" s="13"/>
      <c r="H704" s="188">
        <v>115.45999999999999</v>
      </c>
      <c r="I704" s="189"/>
      <c r="J704" s="13"/>
      <c r="K704" s="13"/>
      <c r="L704" s="184"/>
      <c r="M704" s="190"/>
      <c r="N704" s="191"/>
      <c r="O704" s="191"/>
      <c r="P704" s="191"/>
      <c r="Q704" s="191"/>
      <c r="R704" s="191"/>
      <c r="S704" s="191"/>
      <c r="T704" s="192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186" t="s">
        <v>128</v>
      </c>
      <c r="AU704" s="186" t="s">
        <v>79</v>
      </c>
      <c r="AV704" s="13" t="s">
        <v>79</v>
      </c>
      <c r="AW704" s="13" t="s">
        <v>31</v>
      </c>
      <c r="AX704" s="13" t="s">
        <v>69</v>
      </c>
      <c r="AY704" s="186" t="s">
        <v>117</v>
      </c>
    </row>
    <row r="705" s="14" customFormat="1">
      <c r="A705" s="14"/>
      <c r="B705" s="193"/>
      <c r="C705" s="14"/>
      <c r="D705" s="185" t="s">
        <v>128</v>
      </c>
      <c r="E705" s="194" t="s">
        <v>3</v>
      </c>
      <c r="F705" s="195" t="s">
        <v>130</v>
      </c>
      <c r="G705" s="14"/>
      <c r="H705" s="196">
        <v>204.62200000000001</v>
      </c>
      <c r="I705" s="197"/>
      <c r="J705" s="14"/>
      <c r="K705" s="14"/>
      <c r="L705" s="193"/>
      <c r="M705" s="198"/>
      <c r="N705" s="199"/>
      <c r="O705" s="199"/>
      <c r="P705" s="199"/>
      <c r="Q705" s="199"/>
      <c r="R705" s="199"/>
      <c r="S705" s="199"/>
      <c r="T705" s="200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T705" s="194" t="s">
        <v>128</v>
      </c>
      <c r="AU705" s="194" t="s">
        <v>79</v>
      </c>
      <c r="AV705" s="14" t="s">
        <v>124</v>
      </c>
      <c r="AW705" s="14" t="s">
        <v>31</v>
      </c>
      <c r="AX705" s="14" t="s">
        <v>77</v>
      </c>
      <c r="AY705" s="194" t="s">
        <v>117</v>
      </c>
    </row>
    <row r="706" s="2" customFormat="1" ht="24.15" customHeight="1">
      <c r="A706" s="39"/>
      <c r="B706" s="165"/>
      <c r="C706" s="166" t="s">
        <v>790</v>
      </c>
      <c r="D706" s="166" t="s">
        <v>119</v>
      </c>
      <c r="E706" s="167" t="s">
        <v>791</v>
      </c>
      <c r="F706" s="168" t="s">
        <v>792</v>
      </c>
      <c r="G706" s="169" t="s">
        <v>297</v>
      </c>
      <c r="H706" s="170">
        <v>5934.0379999999996</v>
      </c>
      <c r="I706" s="171"/>
      <c r="J706" s="172">
        <f>ROUND(I706*H706,2)</f>
        <v>0</v>
      </c>
      <c r="K706" s="168" t="s">
        <v>123</v>
      </c>
      <c r="L706" s="40"/>
      <c r="M706" s="173" t="s">
        <v>3</v>
      </c>
      <c r="N706" s="174" t="s">
        <v>40</v>
      </c>
      <c r="O706" s="73"/>
      <c r="P706" s="175">
        <f>O706*H706</f>
        <v>0</v>
      </c>
      <c r="Q706" s="175">
        <v>0</v>
      </c>
      <c r="R706" s="175">
        <f>Q706*H706</f>
        <v>0</v>
      </c>
      <c r="S706" s="175">
        <v>0</v>
      </c>
      <c r="T706" s="176">
        <f>S706*H706</f>
        <v>0</v>
      </c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R706" s="177" t="s">
        <v>124</v>
      </c>
      <c r="AT706" s="177" t="s">
        <v>119</v>
      </c>
      <c r="AU706" s="177" t="s">
        <v>79</v>
      </c>
      <c r="AY706" s="20" t="s">
        <v>117</v>
      </c>
      <c r="BE706" s="178">
        <f>IF(N706="základní",J706,0)</f>
        <v>0</v>
      </c>
      <c r="BF706" s="178">
        <f>IF(N706="snížená",J706,0)</f>
        <v>0</v>
      </c>
      <c r="BG706" s="178">
        <f>IF(N706="zákl. přenesená",J706,0)</f>
        <v>0</v>
      </c>
      <c r="BH706" s="178">
        <f>IF(N706="sníž. přenesená",J706,0)</f>
        <v>0</v>
      </c>
      <c r="BI706" s="178">
        <f>IF(N706="nulová",J706,0)</f>
        <v>0</v>
      </c>
      <c r="BJ706" s="20" t="s">
        <v>77</v>
      </c>
      <c r="BK706" s="178">
        <f>ROUND(I706*H706,2)</f>
        <v>0</v>
      </c>
      <c r="BL706" s="20" t="s">
        <v>124</v>
      </c>
      <c r="BM706" s="177" t="s">
        <v>793</v>
      </c>
    </row>
    <row r="707" s="2" customFormat="1">
      <c r="A707" s="39"/>
      <c r="B707" s="40"/>
      <c r="C707" s="39"/>
      <c r="D707" s="179" t="s">
        <v>126</v>
      </c>
      <c r="E707" s="39"/>
      <c r="F707" s="180" t="s">
        <v>794</v>
      </c>
      <c r="G707" s="39"/>
      <c r="H707" s="39"/>
      <c r="I707" s="181"/>
      <c r="J707" s="39"/>
      <c r="K707" s="39"/>
      <c r="L707" s="40"/>
      <c r="M707" s="182"/>
      <c r="N707" s="183"/>
      <c r="O707" s="73"/>
      <c r="P707" s="73"/>
      <c r="Q707" s="73"/>
      <c r="R707" s="73"/>
      <c r="S707" s="73"/>
      <c r="T707" s="74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T707" s="20" t="s">
        <v>126</v>
      </c>
      <c r="AU707" s="20" t="s">
        <v>79</v>
      </c>
    </row>
    <row r="708" s="15" customFormat="1">
      <c r="A708" s="15"/>
      <c r="B708" s="201"/>
      <c r="C708" s="15"/>
      <c r="D708" s="185" t="s">
        <v>128</v>
      </c>
      <c r="E708" s="202" t="s">
        <v>3</v>
      </c>
      <c r="F708" s="203" t="s">
        <v>787</v>
      </c>
      <c r="G708" s="15"/>
      <c r="H708" s="202" t="s">
        <v>3</v>
      </c>
      <c r="I708" s="204"/>
      <c r="J708" s="15"/>
      <c r="K708" s="15"/>
      <c r="L708" s="201"/>
      <c r="M708" s="205"/>
      <c r="N708" s="206"/>
      <c r="O708" s="206"/>
      <c r="P708" s="206"/>
      <c r="Q708" s="206"/>
      <c r="R708" s="206"/>
      <c r="S708" s="206"/>
      <c r="T708" s="207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T708" s="202" t="s">
        <v>128</v>
      </c>
      <c r="AU708" s="202" t="s">
        <v>79</v>
      </c>
      <c r="AV708" s="15" t="s">
        <v>77</v>
      </c>
      <c r="AW708" s="15" t="s">
        <v>31</v>
      </c>
      <c r="AX708" s="15" t="s">
        <v>69</v>
      </c>
      <c r="AY708" s="202" t="s">
        <v>117</v>
      </c>
    </row>
    <row r="709" s="13" customFormat="1">
      <c r="A709" s="13"/>
      <c r="B709" s="184"/>
      <c r="C709" s="13"/>
      <c r="D709" s="185" t="s">
        <v>128</v>
      </c>
      <c r="E709" s="186" t="s">
        <v>3</v>
      </c>
      <c r="F709" s="187" t="s">
        <v>788</v>
      </c>
      <c r="G709" s="13"/>
      <c r="H709" s="188">
        <v>89.162000000000006</v>
      </c>
      <c r="I709" s="189"/>
      <c r="J709" s="13"/>
      <c r="K709" s="13"/>
      <c r="L709" s="184"/>
      <c r="M709" s="190"/>
      <c r="N709" s="191"/>
      <c r="O709" s="191"/>
      <c r="P709" s="191"/>
      <c r="Q709" s="191"/>
      <c r="R709" s="191"/>
      <c r="S709" s="191"/>
      <c r="T709" s="192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186" t="s">
        <v>128</v>
      </c>
      <c r="AU709" s="186" t="s">
        <v>79</v>
      </c>
      <c r="AV709" s="13" t="s">
        <v>79</v>
      </c>
      <c r="AW709" s="13" t="s">
        <v>31</v>
      </c>
      <c r="AX709" s="13" t="s">
        <v>69</v>
      </c>
      <c r="AY709" s="186" t="s">
        <v>117</v>
      </c>
    </row>
    <row r="710" s="13" customFormat="1">
      <c r="A710" s="13"/>
      <c r="B710" s="184"/>
      <c r="C710" s="13"/>
      <c r="D710" s="185" t="s">
        <v>128</v>
      </c>
      <c r="E710" s="186" t="s">
        <v>3</v>
      </c>
      <c r="F710" s="187" t="s">
        <v>789</v>
      </c>
      <c r="G710" s="13"/>
      <c r="H710" s="188">
        <v>115.45999999999999</v>
      </c>
      <c r="I710" s="189"/>
      <c r="J710" s="13"/>
      <c r="K710" s="13"/>
      <c r="L710" s="184"/>
      <c r="M710" s="190"/>
      <c r="N710" s="191"/>
      <c r="O710" s="191"/>
      <c r="P710" s="191"/>
      <c r="Q710" s="191"/>
      <c r="R710" s="191"/>
      <c r="S710" s="191"/>
      <c r="T710" s="192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186" t="s">
        <v>128</v>
      </c>
      <c r="AU710" s="186" t="s">
        <v>79</v>
      </c>
      <c r="AV710" s="13" t="s">
        <v>79</v>
      </c>
      <c r="AW710" s="13" t="s">
        <v>31</v>
      </c>
      <c r="AX710" s="13" t="s">
        <v>69</v>
      </c>
      <c r="AY710" s="186" t="s">
        <v>117</v>
      </c>
    </row>
    <row r="711" s="14" customFormat="1">
      <c r="A711" s="14"/>
      <c r="B711" s="193"/>
      <c r="C711" s="14"/>
      <c r="D711" s="185" t="s">
        <v>128</v>
      </c>
      <c r="E711" s="194" t="s">
        <v>3</v>
      </c>
      <c r="F711" s="195" t="s">
        <v>130</v>
      </c>
      <c r="G711" s="14"/>
      <c r="H711" s="196">
        <v>204.62200000000001</v>
      </c>
      <c r="I711" s="197"/>
      <c r="J711" s="14"/>
      <c r="K711" s="14"/>
      <c r="L711" s="193"/>
      <c r="M711" s="198"/>
      <c r="N711" s="199"/>
      <c r="O711" s="199"/>
      <c r="P711" s="199"/>
      <c r="Q711" s="199"/>
      <c r="R711" s="199"/>
      <c r="S711" s="199"/>
      <c r="T711" s="200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194" t="s">
        <v>128</v>
      </c>
      <c r="AU711" s="194" t="s">
        <v>79</v>
      </c>
      <c r="AV711" s="14" t="s">
        <v>124</v>
      </c>
      <c r="AW711" s="14" t="s">
        <v>31</v>
      </c>
      <c r="AX711" s="14" t="s">
        <v>77</v>
      </c>
      <c r="AY711" s="194" t="s">
        <v>117</v>
      </c>
    </row>
    <row r="712" s="13" customFormat="1">
      <c r="A712" s="13"/>
      <c r="B712" s="184"/>
      <c r="C712" s="13"/>
      <c r="D712" s="185" t="s">
        <v>128</v>
      </c>
      <c r="E712" s="13"/>
      <c r="F712" s="187" t="s">
        <v>795</v>
      </c>
      <c r="G712" s="13"/>
      <c r="H712" s="188">
        <v>5934.0379999999996</v>
      </c>
      <c r="I712" s="189"/>
      <c r="J712" s="13"/>
      <c r="K712" s="13"/>
      <c r="L712" s="184"/>
      <c r="M712" s="190"/>
      <c r="N712" s="191"/>
      <c r="O712" s="191"/>
      <c r="P712" s="191"/>
      <c r="Q712" s="191"/>
      <c r="R712" s="191"/>
      <c r="S712" s="191"/>
      <c r="T712" s="192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186" t="s">
        <v>128</v>
      </c>
      <c r="AU712" s="186" t="s">
        <v>79</v>
      </c>
      <c r="AV712" s="13" t="s">
        <v>79</v>
      </c>
      <c r="AW712" s="13" t="s">
        <v>4</v>
      </c>
      <c r="AX712" s="13" t="s">
        <v>77</v>
      </c>
      <c r="AY712" s="186" t="s">
        <v>117</v>
      </c>
    </row>
    <row r="713" s="2" customFormat="1" ht="24.15" customHeight="1">
      <c r="A713" s="39"/>
      <c r="B713" s="165"/>
      <c r="C713" s="166" t="s">
        <v>796</v>
      </c>
      <c r="D713" s="166" t="s">
        <v>119</v>
      </c>
      <c r="E713" s="167" t="s">
        <v>797</v>
      </c>
      <c r="F713" s="168" t="s">
        <v>798</v>
      </c>
      <c r="G713" s="169" t="s">
        <v>297</v>
      </c>
      <c r="H713" s="170">
        <v>52.417000000000002</v>
      </c>
      <c r="I713" s="171"/>
      <c r="J713" s="172">
        <f>ROUND(I713*H713,2)</f>
        <v>0</v>
      </c>
      <c r="K713" s="168" t="s">
        <v>123</v>
      </c>
      <c r="L713" s="40"/>
      <c r="M713" s="173" t="s">
        <v>3</v>
      </c>
      <c r="N713" s="174" t="s">
        <v>40</v>
      </c>
      <c r="O713" s="73"/>
      <c r="P713" s="175">
        <f>O713*H713</f>
        <v>0</v>
      </c>
      <c r="Q713" s="175">
        <v>0</v>
      </c>
      <c r="R713" s="175">
        <f>Q713*H713</f>
        <v>0</v>
      </c>
      <c r="S713" s="175">
        <v>0</v>
      </c>
      <c r="T713" s="176">
        <f>S713*H713</f>
        <v>0</v>
      </c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R713" s="177" t="s">
        <v>124</v>
      </c>
      <c r="AT713" s="177" t="s">
        <v>119</v>
      </c>
      <c r="AU713" s="177" t="s">
        <v>79</v>
      </c>
      <c r="AY713" s="20" t="s">
        <v>117</v>
      </c>
      <c r="BE713" s="178">
        <f>IF(N713="základní",J713,0)</f>
        <v>0</v>
      </c>
      <c r="BF713" s="178">
        <f>IF(N713="snížená",J713,0)</f>
        <v>0</v>
      </c>
      <c r="BG713" s="178">
        <f>IF(N713="zákl. přenesená",J713,0)</f>
        <v>0</v>
      </c>
      <c r="BH713" s="178">
        <f>IF(N713="sníž. přenesená",J713,0)</f>
        <v>0</v>
      </c>
      <c r="BI713" s="178">
        <f>IF(N713="nulová",J713,0)</f>
        <v>0</v>
      </c>
      <c r="BJ713" s="20" t="s">
        <v>77</v>
      </c>
      <c r="BK713" s="178">
        <f>ROUND(I713*H713,2)</f>
        <v>0</v>
      </c>
      <c r="BL713" s="20" t="s">
        <v>124</v>
      </c>
      <c r="BM713" s="177" t="s">
        <v>799</v>
      </c>
    </row>
    <row r="714" s="2" customFormat="1">
      <c r="A714" s="39"/>
      <c r="B714" s="40"/>
      <c r="C714" s="39"/>
      <c r="D714" s="179" t="s">
        <v>126</v>
      </c>
      <c r="E714" s="39"/>
      <c r="F714" s="180" t="s">
        <v>800</v>
      </c>
      <c r="G714" s="39"/>
      <c r="H714" s="39"/>
      <c r="I714" s="181"/>
      <c r="J714" s="39"/>
      <c r="K714" s="39"/>
      <c r="L714" s="40"/>
      <c r="M714" s="182"/>
      <c r="N714" s="183"/>
      <c r="O714" s="73"/>
      <c r="P714" s="73"/>
      <c r="Q714" s="73"/>
      <c r="R714" s="73"/>
      <c r="S714" s="73"/>
      <c r="T714" s="74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T714" s="20" t="s">
        <v>126</v>
      </c>
      <c r="AU714" s="20" t="s">
        <v>79</v>
      </c>
    </row>
    <row r="715" s="15" customFormat="1">
      <c r="A715" s="15"/>
      <c r="B715" s="201"/>
      <c r="C715" s="15"/>
      <c r="D715" s="185" t="s">
        <v>128</v>
      </c>
      <c r="E715" s="202" t="s">
        <v>3</v>
      </c>
      <c r="F715" s="203" t="s">
        <v>787</v>
      </c>
      <c r="G715" s="15"/>
      <c r="H715" s="202" t="s">
        <v>3</v>
      </c>
      <c r="I715" s="204"/>
      <c r="J715" s="15"/>
      <c r="K715" s="15"/>
      <c r="L715" s="201"/>
      <c r="M715" s="205"/>
      <c r="N715" s="206"/>
      <c r="O715" s="206"/>
      <c r="P715" s="206"/>
      <c r="Q715" s="206"/>
      <c r="R715" s="206"/>
      <c r="S715" s="206"/>
      <c r="T715" s="207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02" t="s">
        <v>128</v>
      </c>
      <c r="AU715" s="202" t="s">
        <v>79</v>
      </c>
      <c r="AV715" s="15" t="s">
        <v>77</v>
      </c>
      <c r="AW715" s="15" t="s">
        <v>31</v>
      </c>
      <c r="AX715" s="15" t="s">
        <v>69</v>
      </c>
      <c r="AY715" s="202" t="s">
        <v>117</v>
      </c>
    </row>
    <row r="716" s="13" customFormat="1">
      <c r="A716" s="13"/>
      <c r="B716" s="184"/>
      <c r="C716" s="13"/>
      <c r="D716" s="185" t="s">
        <v>128</v>
      </c>
      <c r="E716" s="186" t="s">
        <v>3</v>
      </c>
      <c r="F716" s="187" t="s">
        <v>801</v>
      </c>
      <c r="G716" s="13"/>
      <c r="H716" s="188">
        <v>0.255</v>
      </c>
      <c r="I716" s="189"/>
      <c r="J716" s="13"/>
      <c r="K716" s="13"/>
      <c r="L716" s="184"/>
      <c r="M716" s="190"/>
      <c r="N716" s="191"/>
      <c r="O716" s="191"/>
      <c r="P716" s="191"/>
      <c r="Q716" s="191"/>
      <c r="R716" s="191"/>
      <c r="S716" s="191"/>
      <c r="T716" s="192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186" t="s">
        <v>128</v>
      </c>
      <c r="AU716" s="186" t="s">
        <v>79</v>
      </c>
      <c r="AV716" s="13" t="s">
        <v>79</v>
      </c>
      <c r="AW716" s="13" t="s">
        <v>31</v>
      </c>
      <c r="AX716" s="13" t="s">
        <v>69</v>
      </c>
      <c r="AY716" s="186" t="s">
        <v>117</v>
      </c>
    </row>
    <row r="717" s="13" customFormat="1">
      <c r="A717" s="13"/>
      <c r="B717" s="184"/>
      <c r="C717" s="13"/>
      <c r="D717" s="185" t="s">
        <v>128</v>
      </c>
      <c r="E717" s="186" t="s">
        <v>3</v>
      </c>
      <c r="F717" s="187" t="s">
        <v>802</v>
      </c>
      <c r="G717" s="13"/>
      <c r="H717" s="188">
        <v>13.992000000000001</v>
      </c>
      <c r="I717" s="189"/>
      <c r="J717" s="13"/>
      <c r="K717" s="13"/>
      <c r="L717" s="184"/>
      <c r="M717" s="190"/>
      <c r="N717" s="191"/>
      <c r="O717" s="191"/>
      <c r="P717" s="191"/>
      <c r="Q717" s="191"/>
      <c r="R717" s="191"/>
      <c r="S717" s="191"/>
      <c r="T717" s="192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186" t="s">
        <v>128</v>
      </c>
      <c r="AU717" s="186" t="s">
        <v>79</v>
      </c>
      <c r="AV717" s="13" t="s">
        <v>79</v>
      </c>
      <c r="AW717" s="13" t="s">
        <v>31</v>
      </c>
      <c r="AX717" s="13" t="s">
        <v>69</v>
      </c>
      <c r="AY717" s="186" t="s">
        <v>117</v>
      </c>
    </row>
    <row r="718" s="13" customFormat="1">
      <c r="A718" s="13"/>
      <c r="B718" s="184"/>
      <c r="C718" s="13"/>
      <c r="D718" s="185" t="s">
        <v>128</v>
      </c>
      <c r="E718" s="186" t="s">
        <v>3</v>
      </c>
      <c r="F718" s="187" t="s">
        <v>803</v>
      </c>
      <c r="G718" s="13"/>
      <c r="H718" s="188">
        <v>38.170000000000002</v>
      </c>
      <c r="I718" s="189"/>
      <c r="J718" s="13"/>
      <c r="K718" s="13"/>
      <c r="L718" s="184"/>
      <c r="M718" s="190"/>
      <c r="N718" s="191"/>
      <c r="O718" s="191"/>
      <c r="P718" s="191"/>
      <c r="Q718" s="191"/>
      <c r="R718" s="191"/>
      <c r="S718" s="191"/>
      <c r="T718" s="192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186" t="s">
        <v>128</v>
      </c>
      <c r="AU718" s="186" t="s">
        <v>79</v>
      </c>
      <c r="AV718" s="13" t="s">
        <v>79</v>
      </c>
      <c r="AW718" s="13" t="s">
        <v>31</v>
      </c>
      <c r="AX718" s="13" t="s">
        <v>69</v>
      </c>
      <c r="AY718" s="186" t="s">
        <v>117</v>
      </c>
    </row>
    <row r="719" s="14" customFormat="1">
      <c r="A719" s="14"/>
      <c r="B719" s="193"/>
      <c r="C719" s="14"/>
      <c r="D719" s="185" t="s">
        <v>128</v>
      </c>
      <c r="E719" s="194" t="s">
        <v>3</v>
      </c>
      <c r="F719" s="195" t="s">
        <v>130</v>
      </c>
      <c r="G719" s="14"/>
      <c r="H719" s="196">
        <v>52.417000000000002</v>
      </c>
      <c r="I719" s="197"/>
      <c r="J719" s="14"/>
      <c r="K719" s="14"/>
      <c r="L719" s="193"/>
      <c r="M719" s="198"/>
      <c r="N719" s="199"/>
      <c r="O719" s="199"/>
      <c r="P719" s="199"/>
      <c r="Q719" s="199"/>
      <c r="R719" s="199"/>
      <c r="S719" s="199"/>
      <c r="T719" s="200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194" t="s">
        <v>128</v>
      </c>
      <c r="AU719" s="194" t="s">
        <v>79</v>
      </c>
      <c r="AV719" s="14" t="s">
        <v>124</v>
      </c>
      <c r="AW719" s="14" t="s">
        <v>31</v>
      </c>
      <c r="AX719" s="14" t="s">
        <v>77</v>
      </c>
      <c r="AY719" s="194" t="s">
        <v>117</v>
      </c>
    </row>
    <row r="720" s="2" customFormat="1" ht="24.15" customHeight="1">
      <c r="A720" s="39"/>
      <c r="B720" s="165"/>
      <c r="C720" s="166" t="s">
        <v>804</v>
      </c>
      <c r="D720" s="166" t="s">
        <v>119</v>
      </c>
      <c r="E720" s="167" t="s">
        <v>805</v>
      </c>
      <c r="F720" s="168" t="s">
        <v>792</v>
      </c>
      <c r="G720" s="169" t="s">
        <v>297</v>
      </c>
      <c r="H720" s="170">
        <v>1520.0930000000001</v>
      </c>
      <c r="I720" s="171"/>
      <c r="J720" s="172">
        <f>ROUND(I720*H720,2)</f>
        <v>0</v>
      </c>
      <c r="K720" s="168" t="s">
        <v>123</v>
      </c>
      <c r="L720" s="40"/>
      <c r="M720" s="173" t="s">
        <v>3</v>
      </c>
      <c r="N720" s="174" t="s">
        <v>40</v>
      </c>
      <c r="O720" s="73"/>
      <c r="P720" s="175">
        <f>O720*H720</f>
        <v>0</v>
      </c>
      <c r="Q720" s="175">
        <v>0</v>
      </c>
      <c r="R720" s="175">
        <f>Q720*H720</f>
        <v>0</v>
      </c>
      <c r="S720" s="175">
        <v>0</v>
      </c>
      <c r="T720" s="176">
        <f>S720*H720</f>
        <v>0</v>
      </c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R720" s="177" t="s">
        <v>124</v>
      </c>
      <c r="AT720" s="177" t="s">
        <v>119</v>
      </c>
      <c r="AU720" s="177" t="s">
        <v>79</v>
      </c>
      <c r="AY720" s="20" t="s">
        <v>117</v>
      </c>
      <c r="BE720" s="178">
        <f>IF(N720="základní",J720,0)</f>
        <v>0</v>
      </c>
      <c r="BF720" s="178">
        <f>IF(N720="snížená",J720,0)</f>
        <v>0</v>
      </c>
      <c r="BG720" s="178">
        <f>IF(N720="zákl. přenesená",J720,0)</f>
        <v>0</v>
      </c>
      <c r="BH720" s="178">
        <f>IF(N720="sníž. přenesená",J720,0)</f>
        <v>0</v>
      </c>
      <c r="BI720" s="178">
        <f>IF(N720="nulová",J720,0)</f>
        <v>0</v>
      </c>
      <c r="BJ720" s="20" t="s">
        <v>77</v>
      </c>
      <c r="BK720" s="178">
        <f>ROUND(I720*H720,2)</f>
        <v>0</v>
      </c>
      <c r="BL720" s="20" t="s">
        <v>124</v>
      </c>
      <c r="BM720" s="177" t="s">
        <v>806</v>
      </c>
    </row>
    <row r="721" s="2" customFormat="1">
      <c r="A721" s="39"/>
      <c r="B721" s="40"/>
      <c r="C721" s="39"/>
      <c r="D721" s="179" t="s">
        <v>126</v>
      </c>
      <c r="E721" s="39"/>
      <c r="F721" s="180" t="s">
        <v>807</v>
      </c>
      <c r="G721" s="39"/>
      <c r="H721" s="39"/>
      <c r="I721" s="181"/>
      <c r="J721" s="39"/>
      <c r="K721" s="39"/>
      <c r="L721" s="40"/>
      <c r="M721" s="182"/>
      <c r="N721" s="183"/>
      <c r="O721" s="73"/>
      <c r="P721" s="73"/>
      <c r="Q721" s="73"/>
      <c r="R721" s="73"/>
      <c r="S721" s="73"/>
      <c r="T721" s="74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T721" s="20" t="s">
        <v>126</v>
      </c>
      <c r="AU721" s="20" t="s">
        <v>79</v>
      </c>
    </row>
    <row r="722" s="15" customFormat="1">
      <c r="A722" s="15"/>
      <c r="B722" s="201"/>
      <c r="C722" s="15"/>
      <c r="D722" s="185" t="s">
        <v>128</v>
      </c>
      <c r="E722" s="202" t="s">
        <v>3</v>
      </c>
      <c r="F722" s="203" t="s">
        <v>787</v>
      </c>
      <c r="G722" s="15"/>
      <c r="H722" s="202" t="s">
        <v>3</v>
      </c>
      <c r="I722" s="204"/>
      <c r="J722" s="15"/>
      <c r="K722" s="15"/>
      <c r="L722" s="201"/>
      <c r="M722" s="205"/>
      <c r="N722" s="206"/>
      <c r="O722" s="206"/>
      <c r="P722" s="206"/>
      <c r="Q722" s="206"/>
      <c r="R722" s="206"/>
      <c r="S722" s="206"/>
      <c r="T722" s="207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T722" s="202" t="s">
        <v>128</v>
      </c>
      <c r="AU722" s="202" t="s">
        <v>79</v>
      </c>
      <c r="AV722" s="15" t="s">
        <v>77</v>
      </c>
      <c r="AW722" s="15" t="s">
        <v>31</v>
      </c>
      <c r="AX722" s="15" t="s">
        <v>69</v>
      </c>
      <c r="AY722" s="202" t="s">
        <v>117</v>
      </c>
    </row>
    <row r="723" s="13" customFormat="1">
      <c r="A723" s="13"/>
      <c r="B723" s="184"/>
      <c r="C723" s="13"/>
      <c r="D723" s="185" t="s">
        <v>128</v>
      </c>
      <c r="E723" s="186" t="s">
        <v>3</v>
      </c>
      <c r="F723" s="187" t="s">
        <v>801</v>
      </c>
      <c r="G723" s="13"/>
      <c r="H723" s="188">
        <v>0.255</v>
      </c>
      <c r="I723" s="189"/>
      <c r="J723" s="13"/>
      <c r="K723" s="13"/>
      <c r="L723" s="184"/>
      <c r="M723" s="190"/>
      <c r="N723" s="191"/>
      <c r="O723" s="191"/>
      <c r="P723" s="191"/>
      <c r="Q723" s="191"/>
      <c r="R723" s="191"/>
      <c r="S723" s="191"/>
      <c r="T723" s="192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186" t="s">
        <v>128</v>
      </c>
      <c r="AU723" s="186" t="s">
        <v>79</v>
      </c>
      <c r="AV723" s="13" t="s">
        <v>79</v>
      </c>
      <c r="AW723" s="13" t="s">
        <v>31</v>
      </c>
      <c r="AX723" s="13" t="s">
        <v>69</v>
      </c>
      <c r="AY723" s="186" t="s">
        <v>117</v>
      </c>
    </row>
    <row r="724" s="13" customFormat="1">
      <c r="A724" s="13"/>
      <c r="B724" s="184"/>
      <c r="C724" s="13"/>
      <c r="D724" s="185" t="s">
        <v>128</v>
      </c>
      <c r="E724" s="186" t="s">
        <v>3</v>
      </c>
      <c r="F724" s="187" t="s">
        <v>802</v>
      </c>
      <c r="G724" s="13"/>
      <c r="H724" s="188">
        <v>13.992000000000001</v>
      </c>
      <c r="I724" s="189"/>
      <c r="J724" s="13"/>
      <c r="K724" s="13"/>
      <c r="L724" s="184"/>
      <c r="M724" s="190"/>
      <c r="N724" s="191"/>
      <c r="O724" s="191"/>
      <c r="P724" s="191"/>
      <c r="Q724" s="191"/>
      <c r="R724" s="191"/>
      <c r="S724" s="191"/>
      <c r="T724" s="192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186" t="s">
        <v>128</v>
      </c>
      <c r="AU724" s="186" t="s">
        <v>79</v>
      </c>
      <c r="AV724" s="13" t="s">
        <v>79</v>
      </c>
      <c r="AW724" s="13" t="s">
        <v>31</v>
      </c>
      <c r="AX724" s="13" t="s">
        <v>69</v>
      </c>
      <c r="AY724" s="186" t="s">
        <v>117</v>
      </c>
    </row>
    <row r="725" s="13" customFormat="1">
      <c r="A725" s="13"/>
      <c r="B725" s="184"/>
      <c r="C725" s="13"/>
      <c r="D725" s="185" t="s">
        <v>128</v>
      </c>
      <c r="E725" s="186" t="s">
        <v>3</v>
      </c>
      <c r="F725" s="187" t="s">
        <v>803</v>
      </c>
      <c r="G725" s="13"/>
      <c r="H725" s="188">
        <v>38.170000000000002</v>
      </c>
      <c r="I725" s="189"/>
      <c r="J725" s="13"/>
      <c r="K725" s="13"/>
      <c r="L725" s="184"/>
      <c r="M725" s="190"/>
      <c r="N725" s="191"/>
      <c r="O725" s="191"/>
      <c r="P725" s="191"/>
      <c r="Q725" s="191"/>
      <c r="R725" s="191"/>
      <c r="S725" s="191"/>
      <c r="T725" s="192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186" t="s">
        <v>128</v>
      </c>
      <c r="AU725" s="186" t="s">
        <v>79</v>
      </c>
      <c r="AV725" s="13" t="s">
        <v>79</v>
      </c>
      <c r="AW725" s="13" t="s">
        <v>31</v>
      </c>
      <c r="AX725" s="13" t="s">
        <v>69</v>
      </c>
      <c r="AY725" s="186" t="s">
        <v>117</v>
      </c>
    </row>
    <row r="726" s="14" customFormat="1">
      <c r="A726" s="14"/>
      <c r="B726" s="193"/>
      <c r="C726" s="14"/>
      <c r="D726" s="185" t="s">
        <v>128</v>
      </c>
      <c r="E726" s="194" t="s">
        <v>3</v>
      </c>
      <c r="F726" s="195" t="s">
        <v>130</v>
      </c>
      <c r="G726" s="14"/>
      <c r="H726" s="196">
        <v>52.417000000000002</v>
      </c>
      <c r="I726" s="197"/>
      <c r="J726" s="14"/>
      <c r="K726" s="14"/>
      <c r="L726" s="193"/>
      <c r="M726" s="198"/>
      <c r="N726" s="199"/>
      <c r="O726" s="199"/>
      <c r="P726" s="199"/>
      <c r="Q726" s="199"/>
      <c r="R726" s="199"/>
      <c r="S726" s="199"/>
      <c r="T726" s="200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194" t="s">
        <v>128</v>
      </c>
      <c r="AU726" s="194" t="s">
        <v>79</v>
      </c>
      <c r="AV726" s="14" t="s">
        <v>124</v>
      </c>
      <c r="AW726" s="14" t="s">
        <v>31</v>
      </c>
      <c r="AX726" s="14" t="s">
        <v>77</v>
      </c>
      <c r="AY726" s="194" t="s">
        <v>117</v>
      </c>
    </row>
    <row r="727" s="13" customFormat="1">
      <c r="A727" s="13"/>
      <c r="B727" s="184"/>
      <c r="C727" s="13"/>
      <c r="D727" s="185" t="s">
        <v>128</v>
      </c>
      <c r="E727" s="13"/>
      <c r="F727" s="187" t="s">
        <v>808</v>
      </c>
      <c r="G727" s="13"/>
      <c r="H727" s="188">
        <v>1520.0930000000001</v>
      </c>
      <c r="I727" s="189"/>
      <c r="J727" s="13"/>
      <c r="K727" s="13"/>
      <c r="L727" s="184"/>
      <c r="M727" s="190"/>
      <c r="N727" s="191"/>
      <c r="O727" s="191"/>
      <c r="P727" s="191"/>
      <c r="Q727" s="191"/>
      <c r="R727" s="191"/>
      <c r="S727" s="191"/>
      <c r="T727" s="192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186" t="s">
        <v>128</v>
      </c>
      <c r="AU727" s="186" t="s">
        <v>79</v>
      </c>
      <c r="AV727" s="13" t="s">
        <v>79</v>
      </c>
      <c r="AW727" s="13" t="s">
        <v>4</v>
      </c>
      <c r="AX727" s="13" t="s">
        <v>77</v>
      </c>
      <c r="AY727" s="186" t="s">
        <v>117</v>
      </c>
    </row>
    <row r="728" s="2" customFormat="1" ht="24.15" customHeight="1">
      <c r="A728" s="39"/>
      <c r="B728" s="165"/>
      <c r="C728" s="166" t="s">
        <v>809</v>
      </c>
      <c r="D728" s="166" t="s">
        <v>119</v>
      </c>
      <c r="E728" s="167" t="s">
        <v>810</v>
      </c>
      <c r="F728" s="168" t="s">
        <v>811</v>
      </c>
      <c r="G728" s="169" t="s">
        <v>297</v>
      </c>
      <c r="H728" s="170">
        <v>14.247</v>
      </c>
      <c r="I728" s="171"/>
      <c r="J728" s="172">
        <f>ROUND(I728*H728,2)</f>
        <v>0</v>
      </c>
      <c r="K728" s="168" t="s">
        <v>123</v>
      </c>
      <c r="L728" s="40"/>
      <c r="M728" s="173" t="s">
        <v>3</v>
      </c>
      <c r="N728" s="174" t="s">
        <v>40</v>
      </c>
      <c r="O728" s="73"/>
      <c r="P728" s="175">
        <f>O728*H728</f>
        <v>0</v>
      </c>
      <c r="Q728" s="175">
        <v>0</v>
      </c>
      <c r="R728" s="175">
        <f>Q728*H728</f>
        <v>0</v>
      </c>
      <c r="S728" s="175">
        <v>0</v>
      </c>
      <c r="T728" s="176">
        <f>S728*H728</f>
        <v>0</v>
      </c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R728" s="177" t="s">
        <v>124</v>
      </c>
      <c r="AT728" s="177" t="s">
        <v>119</v>
      </c>
      <c r="AU728" s="177" t="s">
        <v>79</v>
      </c>
      <c r="AY728" s="20" t="s">
        <v>117</v>
      </c>
      <c r="BE728" s="178">
        <f>IF(N728="základní",J728,0)</f>
        <v>0</v>
      </c>
      <c r="BF728" s="178">
        <f>IF(N728="snížená",J728,0)</f>
        <v>0</v>
      </c>
      <c r="BG728" s="178">
        <f>IF(N728="zákl. přenesená",J728,0)</f>
        <v>0</v>
      </c>
      <c r="BH728" s="178">
        <f>IF(N728="sníž. přenesená",J728,0)</f>
        <v>0</v>
      </c>
      <c r="BI728" s="178">
        <f>IF(N728="nulová",J728,0)</f>
        <v>0</v>
      </c>
      <c r="BJ728" s="20" t="s">
        <v>77</v>
      </c>
      <c r="BK728" s="178">
        <f>ROUND(I728*H728,2)</f>
        <v>0</v>
      </c>
      <c r="BL728" s="20" t="s">
        <v>124</v>
      </c>
      <c r="BM728" s="177" t="s">
        <v>812</v>
      </c>
    </row>
    <row r="729" s="2" customFormat="1">
      <c r="A729" s="39"/>
      <c r="B729" s="40"/>
      <c r="C729" s="39"/>
      <c r="D729" s="179" t="s">
        <v>126</v>
      </c>
      <c r="E729" s="39"/>
      <c r="F729" s="180" t="s">
        <v>813</v>
      </c>
      <c r="G729" s="39"/>
      <c r="H729" s="39"/>
      <c r="I729" s="181"/>
      <c r="J729" s="39"/>
      <c r="K729" s="39"/>
      <c r="L729" s="40"/>
      <c r="M729" s="182"/>
      <c r="N729" s="183"/>
      <c r="O729" s="73"/>
      <c r="P729" s="73"/>
      <c r="Q729" s="73"/>
      <c r="R729" s="73"/>
      <c r="S729" s="73"/>
      <c r="T729" s="74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T729" s="20" t="s">
        <v>126</v>
      </c>
      <c r="AU729" s="20" t="s">
        <v>79</v>
      </c>
    </row>
    <row r="730" s="15" customFormat="1">
      <c r="A730" s="15"/>
      <c r="B730" s="201"/>
      <c r="C730" s="15"/>
      <c r="D730" s="185" t="s">
        <v>128</v>
      </c>
      <c r="E730" s="202" t="s">
        <v>3</v>
      </c>
      <c r="F730" s="203" t="s">
        <v>787</v>
      </c>
      <c r="G730" s="15"/>
      <c r="H730" s="202" t="s">
        <v>3</v>
      </c>
      <c r="I730" s="204"/>
      <c r="J730" s="15"/>
      <c r="K730" s="15"/>
      <c r="L730" s="201"/>
      <c r="M730" s="205"/>
      <c r="N730" s="206"/>
      <c r="O730" s="206"/>
      <c r="P730" s="206"/>
      <c r="Q730" s="206"/>
      <c r="R730" s="206"/>
      <c r="S730" s="206"/>
      <c r="T730" s="207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T730" s="202" t="s">
        <v>128</v>
      </c>
      <c r="AU730" s="202" t="s">
        <v>79</v>
      </c>
      <c r="AV730" s="15" t="s">
        <v>77</v>
      </c>
      <c r="AW730" s="15" t="s">
        <v>31</v>
      </c>
      <c r="AX730" s="15" t="s">
        <v>69</v>
      </c>
      <c r="AY730" s="202" t="s">
        <v>117</v>
      </c>
    </row>
    <row r="731" s="13" customFormat="1">
      <c r="A731" s="13"/>
      <c r="B731" s="184"/>
      <c r="C731" s="13"/>
      <c r="D731" s="185" t="s">
        <v>128</v>
      </c>
      <c r="E731" s="186" t="s">
        <v>3</v>
      </c>
      <c r="F731" s="187" t="s">
        <v>801</v>
      </c>
      <c r="G731" s="13"/>
      <c r="H731" s="188">
        <v>0.255</v>
      </c>
      <c r="I731" s="189"/>
      <c r="J731" s="13"/>
      <c r="K731" s="13"/>
      <c r="L731" s="184"/>
      <c r="M731" s="190"/>
      <c r="N731" s="191"/>
      <c r="O731" s="191"/>
      <c r="P731" s="191"/>
      <c r="Q731" s="191"/>
      <c r="R731" s="191"/>
      <c r="S731" s="191"/>
      <c r="T731" s="192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186" t="s">
        <v>128</v>
      </c>
      <c r="AU731" s="186" t="s">
        <v>79</v>
      </c>
      <c r="AV731" s="13" t="s">
        <v>79</v>
      </c>
      <c r="AW731" s="13" t="s">
        <v>31</v>
      </c>
      <c r="AX731" s="13" t="s">
        <v>69</v>
      </c>
      <c r="AY731" s="186" t="s">
        <v>117</v>
      </c>
    </row>
    <row r="732" s="13" customFormat="1">
      <c r="A732" s="13"/>
      <c r="B732" s="184"/>
      <c r="C732" s="13"/>
      <c r="D732" s="185" t="s">
        <v>128</v>
      </c>
      <c r="E732" s="186" t="s">
        <v>3</v>
      </c>
      <c r="F732" s="187" t="s">
        <v>802</v>
      </c>
      <c r="G732" s="13"/>
      <c r="H732" s="188">
        <v>13.992000000000001</v>
      </c>
      <c r="I732" s="189"/>
      <c r="J732" s="13"/>
      <c r="K732" s="13"/>
      <c r="L732" s="184"/>
      <c r="M732" s="190"/>
      <c r="N732" s="191"/>
      <c r="O732" s="191"/>
      <c r="P732" s="191"/>
      <c r="Q732" s="191"/>
      <c r="R732" s="191"/>
      <c r="S732" s="191"/>
      <c r="T732" s="192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186" t="s">
        <v>128</v>
      </c>
      <c r="AU732" s="186" t="s">
        <v>79</v>
      </c>
      <c r="AV732" s="13" t="s">
        <v>79</v>
      </c>
      <c r="AW732" s="13" t="s">
        <v>31</v>
      </c>
      <c r="AX732" s="13" t="s">
        <v>69</v>
      </c>
      <c r="AY732" s="186" t="s">
        <v>117</v>
      </c>
    </row>
    <row r="733" s="14" customFormat="1">
      <c r="A733" s="14"/>
      <c r="B733" s="193"/>
      <c r="C733" s="14"/>
      <c r="D733" s="185" t="s">
        <v>128</v>
      </c>
      <c r="E733" s="194" t="s">
        <v>3</v>
      </c>
      <c r="F733" s="195" t="s">
        <v>130</v>
      </c>
      <c r="G733" s="14"/>
      <c r="H733" s="196">
        <v>14.247000000000002</v>
      </c>
      <c r="I733" s="197"/>
      <c r="J733" s="14"/>
      <c r="K733" s="14"/>
      <c r="L733" s="193"/>
      <c r="M733" s="198"/>
      <c r="N733" s="199"/>
      <c r="O733" s="199"/>
      <c r="P733" s="199"/>
      <c r="Q733" s="199"/>
      <c r="R733" s="199"/>
      <c r="S733" s="199"/>
      <c r="T733" s="200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194" t="s">
        <v>128</v>
      </c>
      <c r="AU733" s="194" t="s">
        <v>79</v>
      </c>
      <c r="AV733" s="14" t="s">
        <v>124</v>
      </c>
      <c r="AW733" s="14" t="s">
        <v>31</v>
      </c>
      <c r="AX733" s="14" t="s">
        <v>77</v>
      </c>
      <c r="AY733" s="194" t="s">
        <v>117</v>
      </c>
    </row>
    <row r="734" s="2" customFormat="1" ht="24.15" customHeight="1">
      <c r="A734" s="39"/>
      <c r="B734" s="165"/>
      <c r="C734" s="166" t="s">
        <v>814</v>
      </c>
      <c r="D734" s="166" t="s">
        <v>119</v>
      </c>
      <c r="E734" s="167" t="s">
        <v>815</v>
      </c>
      <c r="F734" s="168" t="s">
        <v>816</v>
      </c>
      <c r="G734" s="169" t="s">
        <v>297</v>
      </c>
      <c r="H734" s="170">
        <v>38.170000000000002</v>
      </c>
      <c r="I734" s="171"/>
      <c r="J734" s="172">
        <f>ROUND(I734*H734,2)</f>
        <v>0</v>
      </c>
      <c r="K734" s="168" t="s">
        <v>123</v>
      </c>
      <c r="L734" s="40"/>
      <c r="M734" s="173" t="s">
        <v>3</v>
      </c>
      <c r="N734" s="174" t="s">
        <v>40</v>
      </c>
      <c r="O734" s="73"/>
      <c r="P734" s="175">
        <f>O734*H734</f>
        <v>0</v>
      </c>
      <c r="Q734" s="175">
        <v>0</v>
      </c>
      <c r="R734" s="175">
        <f>Q734*H734</f>
        <v>0</v>
      </c>
      <c r="S734" s="175">
        <v>0</v>
      </c>
      <c r="T734" s="176">
        <f>S734*H734</f>
        <v>0</v>
      </c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R734" s="177" t="s">
        <v>124</v>
      </c>
      <c r="AT734" s="177" t="s">
        <v>119</v>
      </c>
      <c r="AU734" s="177" t="s">
        <v>79</v>
      </c>
      <c r="AY734" s="20" t="s">
        <v>117</v>
      </c>
      <c r="BE734" s="178">
        <f>IF(N734="základní",J734,0)</f>
        <v>0</v>
      </c>
      <c r="BF734" s="178">
        <f>IF(N734="snížená",J734,0)</f>
        <v>0</v>
      </c>
      <c r="BG734" s="178">
        <f>IF(N734="zákl. přenesená",J734,0)</f>
        <v>0</v>
      </c>
      <c r="BH734" s="178">
        <f>IF(N734="sníž. přenesená",J734,0)</f>
        <v>0</v>
      </c>
      <c r="BI734" s="178">
        <f>IF(N734="nulová",J734,0)</f>
        <v>0</v>
      </c>
      <c r="BJ734" s="20" t="s">
        <v>77</v>
      </c>
      <c r="BK734" s="178">
        <f>ROUND(I734*H734,2)</f>
        <v>0</v>
      </c>
      <c r="BL734" s="20" t="s">
        <v>124</v>
      </c>
      <c r="BM734" s="177" t="s">
        <v>817</v>
      </c>
    </row>
    <row r="735" s="2" customFormat="1">
      <c r="A735" s="39"/>
      <c r="B735" s="40"/>
      <c r="C735" s="39"/>
      <c r="D735" s="179" t="s">
        <v>126</v>
      </c>
      <c r="E735" s="39"/>
      <c r="F735" s="180" t="s">
        <v>818</v>
      </c>
      <c r="G735" s="39"/>
      <c r="H735" s="39"/>
      <c r="I735" s="181"/>
      <c r="J735" s="39"/>
      <c r="K735" s="39"/>
      <c r="L735" s="40"/>
      <c r="M735" s="182"/>
      <c r="N735" s="183"/>
      <c r="O735" s="73"/>
      <c r="P735" s="73"/>
      <c r="Q735" s="73"/>
      <c r="R735" s="73"/>
      <c r="S735" s="73"/>
      <c r="T735" s="74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T735" s="20" t="s">
        <v>126</v>
      </c>
      <c r="AU735" s="20" t="s">
        <v>79</v>
      </c>
    </row>
    <row r="736" s="15" customFormat="1">
      <c r="A736" s="15"/>
      <c r="B736" s="201"/>
      <c r="C736" s="15"/>
      <c r="D736" s="185" t="s">
        <v>128</v>
      </c>
      <c r="E736" s="202" t="s">
        <v>3</v>
      </c>
      <c r="F736" s="203" t="s">
        <v>787</v>
      </c>
      <c r="G736" s="15"/>
      <c r="H736" s="202" t="s">
        <v>3</v>
      </c>
      <c r="I736" s="204"/>
      <c r="J736" s="15"/>
      <c r="K736" s="15"/>
      <c r="L736" s="201"/>
      <c r="M736" s="205"/>
      <c r="N736" s="206"/>
      <c r="O736" s="206"/>
      <c r="P736" s="206"/>
      <c r="Q736" s="206"/>
      <c r="R736" s="206"/>
      <c r="S736" s="206"/>
      <c r="T736" s="207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T736" s="202" t="s">
        <v>128</v>
      </c>
      <c r="AU736" s="202" t="s">
        <v>79</v>
      </c>
      <c r="AV736" s="15" t="s">
        <v>77</v>
      </c>
      <c r="AW736" s="15" t="s">
        <v>31</v>
      </c>
      <c r="AX736" s="15" t="s">
        <v>69</v>
      </c>
      <c r="AY736" s="202" t="s">
        <v>117</v>
      </c>
    </row>
    <row r="737" s="13" customFormat="1">
      <c r="A737" s="13"/>
      <c r="B737" s="184"/>
      <c r="C737" s="13"/>
      <c r="D737" s="185" t="s">
        <v>128</v>
      </c>
      <c r="E737" s="186" t="s">
        <v>3</v>
      </c>
      <c r="F737" s="187" t="s">
        <v>803</v>
      </c>
      <c r="G737" s="13"/>
      <c r="H737" s="188">
        <v>38.170000000000002</v>
      </c>
      <c r="I737" s="189"/>
      <c r="J737" s="13"/>
      <c r="K737" s="13"/>
      <c r="L737" s="184"/>
      <c r="M737" s="190"/>
      <c r="N737" s="191"/>
      <c r="O737" s="191"/>
      <c r="P737" s="191"/>
      <c r="Q737" s="191"/>
      <c r="R737" s="191"/>
      <c r="S737" s="191"/>
      <c r="T737" s="192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186" t="s">
        <v>128</v>
      </c>
      <c r="AU737" s="186" t="s">
        <v>79</v>
      </c>
      <c r="AV737" s="13" t="s">
        <v>79</v>
      </c>
      <c r="AW737" s="13" t="s">
        <v>31</v>
      </c>
      <c r="AX737" s="13" t="s">
        <v>69</v>
      </c>
      <c r="AY737" s="186" t="s">
        <v>117</v>
      </c>
    </row>
    <row r="738" s="14" customFormat="1">
      <c r="A738" s="14"/>
      <c r="B738" s="193"/>
      <c r="C738" s="14"/>
      <c r="D738" s="185" t="s">
        <v>128</v>
      </c>
      <c r="E738" s="194" t="s">
        <v>3</v>
      </c>
      <c r="F738" s="195" t="s">
        <v>130</v>
      </c>
      <c r="G738" s="14"/>
      <c r="H738" s="196">
        <v>38.170000000000002</v>
      </c>
      <c r="I738" s="197"/>
      <c r="J738" s="14"/>
      <c r="K738" s="14"/>
      <c r="L738" s="193"/>
      <c r="M738" s="198"/>
      <c r="N738" s="199"/>
      <c r="O738" s="199"/>
      <c r="P738" s="199"/>
      <c r="Q738" s="199"/>
      <c r="R738" s="199"/>
      <c r="S738" s="199"/>
      <c r="T738" s="200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194" t="s">
        <v>128</v>
      </c>
      <c r="AU738" s="194" t="s">
        <v>79</v>
      </c>
      <c r="AV738" s="14" t="s">
        <v>124</v>
      </c>
      <c r="AW738" s="14" t="s">
        <v>31</v>
      </c>
      <c r="AX738" s="14" t="s">
        <v>77</v>
      </c>
      <c r="AY738" s="194" t="s">
        <v>117</v>
      </c>
    </row>
    <row r="739" s="2" customFormat="1" ht="24.15" customHeight="1">
      <c r="A739" s="39"/>
      <c r="B739" s="165"/>
      <c r="C739" s="166" t="s">
        <v>819</v>
      </c>
      <c r="D739" s="166" t="s">
        <v>119</v>
      </c>
      <c r="E739" s="167" t="s">
        <v>820</v>
      </c>
      <c r="F739" s="168" t="s">
        <v>296</v>
      </c>
      <c r="G739" s="169" t="s">
        <v>297</v>
      </c>
      <c r="H739" s="170">
        <v>89.162000000000006</v>
      </c>
      <c r="I739" s="171"/>
      <c r="J739" s="172">
        <f>ROUND(I739*H739,2)</f>
        <v>0</v>
      </c>
      <c r="K739" s="168" t="s">
        <v>123</v>
      </c>
      <c r="L739" s="40"/>
      <c r="M739" s="173" t="s">
        <v>3</v>
      </c>
      <c r="N739" s="174" t="s">
        <v>40</v>
      </c>
      <c r="O739" s="73"/>
      <c r="P739" s="175">
        <f>O739*H739</f>
        <v>0</v>
      </c>
      <c r="Q739" s="175">
        <v>0</v>
      </c>
      <c r="R739" s="175">
        <f>Q739*H739</f>
        <v>0</v>
      </c>
      <c r="S739" s="175">
        <v>0</v>
      </c>
      <c r="T739" s="176">
        <f>S739*H739</f>
        <v>0</v>
      </c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R739" s="177" t="s">
        <v>124</v>
      </c>
      <c r="AT739" s="177" t="s">
        <v>119</v>
      </c>
      <c r="AU739" s="177" t="s">
        <v>79</v>
      </c>
      <c r="AY739" s="20" t="s">
        <v>117</v>
      </c>
      <c r="BE739" s="178">
        <f>IF(N739="základní",J739,0)</f>
        <v>0</v>
      </c>
      <c r="BF739" s="178">
        <f>IF(N739="snížená",J739,0)</f>
        <v>0</v>
      </c>
      <c r="BG739" s="178">
        <f>IF(N739="zákl. přenesená",J739,0)</f>
        <v>0</v>
      </c>
      <c r="BH739" s="178">
        <f>IF(N739="sníž. přenesená",J739,0)</f>
        <v>0</v>
      </c>
      <c r="BI739" s="178">
        <f>IF(N739="nulová",J739,0)</f>
        <v>0</v>
      </c>
      <c r="BJ739" s="20" t="s">
        <v>77</v>
      </c>
      <c r="BK739" s="178">
        <f>ROUND(I739*H739,2)</f>
        <v>0</v>
      </c>
      <c r="BL739" s="20" t="s">
        <v>124</v>
      </c>
      <c r="BM739" s="177" t="s">
        <v>821</v>
      </c>
    </row>
    <row r="740" s="2" customFormat="1">
      <c r="A740" s="39"/>
      <c r="B740" s="40"/>
      <c r="C740" s="39"/>
      <c r="D740" s="179" t="s">
        <v>126</v>
      </c>
      <c r="E740" s="39"/>
      <c r="F740" s="180" t="s">
        <v>822</v>
      </c>
      <c r="G740" s="39"/>
      <c r="H740" s="39"/>
      <c r="I740" s="181"/>
      <c r="J740" s="39"/>
      <c r="K740" s="39"/>
      <c r="L740" s="40"/>
      <c r="M740" s="182"/>
      <c r="N740" s="183"/>
      <c r="O740" s="73"/>
      <c r="P740" s="73"/>
      <c r="Q740" s="73"/>
      <c r="R740" s="73"/>
      <c r="S740" s="73"/>
      <c r="T740" s="74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T740" s="20" t="s">
        <v>126</v>
      </c>
      <c r="AU740" s="20" t="s">
        <v>79</v>
      </c>
    </row>
    <row r="741" s="15" customFormat="1">
      <c r="A741" s="15"/>
      <c r="B741" s="201"/>
      <c r="C741" s="15"/>
      <c r="D741" s="185" t="s">
        <v>128</v>
      </c>
      <c r="E741" s="202" t="s">
        <v>3</v>
      </c>
      <c r="F741" s="203" t="s">
        <v>787</v>
      </c>
      <c r="G741" s="15"/>
      <c r="H741" s="202" t="s">
        <v>3</v>
      </c>
      <c r="I741" s="204"/>
      <c r="J741" s="15"/>
      <c r="K741" s="15"/>
      <c r="L741" s="201"/>
      <c r="M741" s="205"/>
      <c r="N741" s="206"/>
      <c r="O741" s="206"/>
      <c r="P741" s="206"/>
      <c r="Q741" s="206"/>
      <c r="R741" s="206"/>
      <c r="S741" s="206"/>
      <c r="T741" s="207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T741" s="202" t="s">
        <v>128</v>
      </c>
      <c r="AU741" s="202" t="s">
        <v>79</v>
      </c>
      <c r="AV741" s="15" t="s">
        <v>77</v>
      </c>
      <c r="AW741" s="15" t="s">
        <v>31</v>
      </c>
      <c r="AX741" s="15" t="s">
        <v>69</v>
      </c>
      <c r="AY741" s="202" t="s">
        <v>117</v>
      </c>
    </row>
    <row r="742" s="13" customFormat="1">
      <c r="A742" s="13"/>
      <c r="B742" s="184"/>
      <c r="C742" s="13"/>
      <c r="D742" s="185" t="s">
        <v>128</v>
      </c>
      <c r="E742" s="186" t="s">
        <v>3</v>
      </c>
      <c r="F742" s="187" t="s">
        <v>788</v>
      </c>
      <c r="G742" s="13"/>
      <c r="H742" s="188">
        <v>89.162000000000006</v>
      </c>
      <c r="I742" s="189"/>
      <c r="J742" s="13"/>
      <c r="K742" s="13"/>
      <c r="L742" s="184"/>
      <c r="M742" s="190"/>
      <c r="N742" s="191"/>
      <c r="O742" s="191"/>
      <c r="P742" s="191"/>
      <c r="Q742" s="191"/>
      <c r="R742" s="191"/>
      <c r="S742" s="191"/>
      <c r="T742" s="192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186" t="s">
        <v>128</v>
      </c>
      <c r="AU742" s="186" t="s">
        <v>79</v>
      </c>
      <c r="AV742" s="13" t="s">
        <v>79</v>
      </c>
      <c r="AW742" s="13" t="s">
        <v>31</v>
      </c>
      <c r="AX742" s="13" t="s">
        <v>69</v>
      </c>
      <c r="AY742" s="186" t="s">
        <v>117</v>
      </c>
    </row>
    <row r="743" s="14" customFormat="1">
      <c r="A743" s="14"/>
      <c r="B743" s="193"/>
      <c r="C743" s="14"/>
      <c r="D743" s="185" t="s">
        <v>128</v>
      </c>
      <c r="E743" s="194" t="s">
        <v>3</v>
      </c>
      <c r="F743" s="195" t="s">
        <v>130</v>
      </c>
      <c r="G743" s="14"/>
      <c r="H743" s="196">
        <v>89.162000000000006</v>
      </c>
      <c r="I743" s="197"/>
      <c r="J743" s="14"/>
      <c r="K743" s="14"/>
      <c r="L743" s="193"/>
      <c r="M743" s="198"/>
      <c r="N743" s="199"/>
      <c r="O743" s="199"/>
      <c r="P743" s="199"/>
      <c r="Q743" s="199"/>
      <c r="R743" s="199"/>
      <c r="S743" s="199"/>
      <c r="T743" s="200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194" t="s">
        <v>128</v>
      </c>
      <c r="AU743" s="194" t="s">
        <v>79</v>
      </c>
      <c r="AV743" s="14" t="s">
        <v>124</v>
      </c>
      <c r="AW743" s="14" t="s">
        <v>31</v>
      </c>
      <c r="AX743" s="14" t="s">
        <v>77</v>
      </c>
      <c r="AY743" s="194" t="s">
        <v>117</v>
      </c>
    </row>
    <row r="744" s="2" customFormat="1" ht="24.15" customHeight="1">
      <c r="A744" s="39"/>
      <c r="B744" s="165"/>
      <c r="C744" s="166" t="s">
        <v>823</v>
      </c>
      <c r="D744" s="166" t="s">
        <v>119</v>
      </c>
      <c r="E744" s="167" t="s">
        <v>824</v>
      </c>
      <c r="F744" s="168" t="s">
        <v>825</v>
      </c>
      <c r="G744" s="169" t="s">
        <v>297</v>
      </c>
      <c r="H744" s="170">
        <v>115.45999999999999</v>
      </c>
      <c r="I744" s="171"/>
      <c r="J744" s="172">
        <f>ROUND(I744*H744,2)</f>
        <v>0</v>
      </c>
      <c r="K744" s="168" t="s">
        <v>123</v>
      </c>
      <c r="L744" s="40"/>
      <c r="M744" s="173" t="s">
        <v>3</v>
      </c>
      <c r="N744" s="174" t="s">
        <v>40</v>
      </c>
      <c r="O744" s="73"/>
      <c r="P744" s="175">
        <f>O744*H744</f>
        <v>0</v>
      </c>
      <c r="Q744" s="175">
        <v>0</v>
      </c>
      <c r="R744" s="175">
        <f>Q744*H744</f>
        <v>0</v>
      </c>
      <c r="S744" s="175">
        <v>0</v>
      </c>
      <c r="T744" s="176">
        <f>S744*H744</f>
        <v>0</v>
      </c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R744" s="177" t="s">
        <v>124</v>
      </c>
      <c r="AT744" s="177" t="s">
        <v>119</v>
      </c>
      <c r="AU744" s="177" t="s">
        <v>79</v>
      </c>
      <c r="AY744" s="20" t="s">
        <v>117</v>
      </c>
      <c r="BE744" s="178">
        <f>IF(N744="základní",J744,0)</f>
        <v>0</v>
      </c>
      <c r="BF744" s="178">
        <f>IF(N744="snížená",J744,0)</f>
        <v>0</v>
      </c>
      <c r="BG744" s="178">
        <f>IF(N744="zákl. přenesená",J744,0)</f>
        <v>0</v>
      </c>
      <c r="BH744" s="178">
        <f>IF(N744="sníž. přenesená",J744,0)</f>
        <v>0</v>
      </c>
      <c r="BI744" s="178">
        <f>IF(N744="nulová",J744,0)</f>
        <v>0</v>
      </c>
      <c r="BJ744" s="20" t="s">
        <v>77</v>
      </c>
      <c r="BK744" s="178">
        <f>ROUND(I744*H744,2)</f>
        <v>0</v>
      </c>
      <c r="BL744" s="20" t="s">
        <v>124</v>
      </c>
      <c r="BM744" s="177" t="s">
        <v>826</v>
      </c>
    </row>
    <row r="745" s="2" customFormat="1">
      <c r="A745" s="39"/>
      <c r="B745" s="40"/>
      <c r="C745" s="39"/>
      <c r="D745" s="179" t="s">
        <v>126</v>
      </c>
      <c r="E745" s="39"/>
      <c r="F745" s="180" t="s">
        <v>827</v>
      </c>
      <c r="G745" s="39"/>
      <c r="H745" s="39"/>
      <c r="I745" s="181"/>
      <c r="J745" s="39"/>
      <c r="K745" s="39"/>
      <c r="L745" s="40"/>
      <c r="M745" s="182"/>
      <c r="N745" s="183"/>
      <c r="O745" s="73"/>
      <c r="P745" s="73"/>
      <c r="Q745" s="73"/>
      <c r="R745" s="73"/>
      <c r="S745" s="73"/>
      <c r="T745" s="74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T745" s="20" t="s">
        <v>126</v>
      </c>
      <c r="AU745" s="20" t="s">
        <v>79</v>
      </c>
    </row>
    <row r="746" s="15" customFormat="1">
      <c r="A746" s="15"/>
      <c r="B746" s="201"/>
      <c r="C746" s="15"/>
      <c r="D746" s="185" t="s">
        <v>128</v>
      </c>
      <c r="E746" s="202" t="s">
        <v>3</v>
      </c>
      <c r="F746" s="203" t="s">
        <v>787</v>
      </c>
      <c r="G746" s="15"/>
      <c r="H746" s="202" t="s">
        <v>3</v>
      </c>
      <c r="I746" s="204"/>
      <c r="J746" s="15"/>
      <c r="K746" s="15"/>
      <c r="L746" s="201"/>
      <c r="M746" s="205"/>
      <c r="N746" s="206"/>
      <c r="O746" s="206"/>
      <c r="P746" s="206"/>
      <c r="Q746" s="206"/>
      <c r="R746" s="206"/>
      <c r="S746" s="206"/>
      <c r="T746" s="207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T746" s="202" t="s">
        <v>128</v>
      </c>
      <c r="AU746" s="202" t="s">
        <v>79</v>
      </c>
      <c r="AV746" s="15" t="s">
        <v>77</v>
      </c>
      <c r="AW746" s="15" t="s">
        <v>31</v>
      </c>
      <c r="AX746" s="15" t="s">
        <v>69</v>
      </c>
      <c r="AY746" s="202" t="s">
        <v>117</v>
      </c>
    </row>
    <row r="747" s="13" customFormat="1">
      <c r="A747" s="13"/>
      <c r="B747" s="184"/>
      <c r="C747" s="13"/>
      <c r="D747" s="185" t="s">
        <v>128</v>
      </c>
      <c r="E747" s="186" t="s">
        <v>3</v>
      </c>
      <c r="F747" s="187" t="s">
        <v>789</v>
      </c>
      <c r="G747" s="13"/>
      <c r="H747" s="188">
        <v>115.45999999999999</v>
      </c>
      <c r="I747" s="189"/>
      <c r="J747" s="13"/>
      <c r="K747" s="13"/>
      <c r="L747" s="184"/>
      <c r="M747" s="190"/>
      <c r="N747" s="191"/>
      <c r="O747" s="191"/>
      <c r="P747" s="191"/>
      <c r="Q747" s="191"/>
      <c r="R747" s="191"/>
      <c r="S747" s="191"/>
      <c r="T747" s="192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186" t="s">
        <v>128</v>
      </c>
      <c r="AU747" s="186" t="s">
        <v>79</v>
      </c>
      <c r="AV747" s="13" t="s">
        <v>79</v>
      </c>
      <c r="AW747" s="13" t="s">
        <v>31</v>
      </c>
      <c r="AX747" s="13" t="s">
        <v>69</v>
      </c>
      <c r="AY747" s="186" t="s">
        <v>117</v>
      </c>
    </row>
    <row r="748" s="14" customFormat="1">
      <c r="A748" s="14"/>
      <c r="B748" s="193"/>
      <c r="C748" s="14"/>
      <c r="D748" s="185" t="s">
        <v>128</v>
      </c>
      <c r="E748" s="194" t="s">
        <v>3</v>
      </c>
      <c r="F748" s="195" t="s">
        <v>130</v>
      </c>
      <c r="G748" s="14"/>
      <c r="H748" s="196">
        <v>115.45999999999999</v>
      </c>
      <c r="I748" s="197"/>
      <c r="J748" s="14"/>
      <c r="K748" s="14"/>
      <c r="L748" s="193"/>
      <c r="M748" s="198"/>
      <c r="N748" s="199"/>
      <c r="O748" s="199"/>
      <c r="P748" s="199"/>
      <c r="Q748" s="199"/>
      <c r="R748" s="199"/>
      <c r="S748" s="199"/>
      <c r="T748" s="200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194" t="s">
        <v>128</v>
      </c>
      <c r="AU748" s="194" t="s">
        <v>79</v>
      </c>
      <c r="AV748" s="14" t="s">
        <v>124</v>
      </c>
      <c r="AW748" s="14" t="s">
        <v>31</v>
      </c>
      <c r="AX748" s="14" t="s">
        <v>77</v>
      </c>
      <c r="AY748" s="194" t="s">
        <v>117</v>
      </c>
    </row>
    <row r="749" s="12" customFormat="1" ht="22.8" customHeight="1">
      <c r="A749" s="12"/>
      <c r="B749" s="152"/>
      <c r="C749" s="12"/>
      <c r="D749" s="153" t="s">
        <v>68</v>
      </c>
      <c r="E749" s="163" t="s">
        <v>828</v>
      </c>
      <c r="F749" s="163" t="s">
        <v>829</v>
      </c>
      <c r="G749" s="12"/>
      <c r="H749" s="12"/>
      <c r="I749" s="155"/>
      <c r="J749" s="164">
        <f>BK749</f>
        <v>0</v>
      </c>
      <c r="K749" s="12"/>
      <c r="L749" s="152"/>
      <c r="M749" s="157"/>
      <c r="N749" s="158"/>
      <c r="O749" s="158"/>
      <c r="P749" s="159">
        <f>SUM(P750:P751)</f>
        <v>0</v>
      </c>
      <c r="Q749" s="158"/>
      <c r="R749" s="159">
        <f>SUM(R750:R751)</f>
        <v>0</v>
      </c>
      <c r="S749" s="158"/>
      <c r="T749" s="160">
        <f>SUM(T750:T751)</f>
        <v>0</v>
      </c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R749" s="153" t="s">
        <v>77</v>
      </c>
      <c r="AT749" s="161" t="s">
        <v>68</v>
      </c>
      <c r="AU749" s="161" t="s">
        <v>77</v>
      </c>
      <c r="AY749" s="153" t="s">
        <v>117</v>
      </c>
      <c r="BK749" s="162">
        <f>SUM(BK750:BK751)</f>
        <v>0</v>
      </c>
    </row>
    <row r="750" s="2" customFormat="1" ht="24.15" customHeight="1">
      <c r="A750" s="39"/>
      <c r="B750" s="165"/>
      <c r="C750" s="166" t="s">
        <v>830</v>
      </c>
      <c r="D750" s="166" t="s">
        <v>119</v>
      </c>
      <c r="E750" s="167" t="s">
        <v>831</v>
      </c>
      <c r="F750" s="168" t="s">
        <v>832</v>
      </c>
      <c r="G750" s="169" t="s">
        <v>297</v>
      </c>
      <c r="H750" s="170">
        <v>74.117999999999995</v>
      </c>
      <c r="I750" s="171"/>
      <c r="J750" s="172">
        <f>ROUND(I750*H750,2)</f>
        <v>0</v>
      </c>
      <c r="K750" s="168" t="s">
        <v>123</v>
      </c>
      <c r="L750" s="40"/>
      <c r="M750" s="173" t="s">
        <v>3</v>
      </c>
      <c r="N750" s="174" t="s">
        <v>40</v>
      </c>
      <c r="O750" s="73"/>
      <c r="P750" s="175">
        <f>O750*H750</f>
        <v>0</v>
      </c>
      <c r="Q750" s="175">
        <v>0</v>
      </c>
      <c r="R750" s="175">
        <f>Q750*H750</f>
        <v>0</v>
      </c>
      <c r="S750" s="175">
        <v>0</v>
      </c>
      <c r="T750" s="176">
        <f>S750*H750</f>
        <v>0</v>
      </c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R750" s="177" t="s">
        <v>124</v>
      </c>
      <c r="AT750" s="177" t="s">
        <v>119</v>
      </c>
      <c r="AU750" s="177" t="s">
        <v>79</v>
      </c>
      <c r="AY750" s="20" t="s">
        <v>117</v>
      </c>
      <c r="BE750" s="178">
        <f>IF(N750="základní",J750,0)</f>
        <v>0</v>
      </c>
      <c r="BF750" s="178">
        <f>IF(N750="snížená",J750,0)</f>
        <v>0</v>
      </c>
      <c r="BG750" s="178">
        <f>IF(N750="zákl. přenesená",J750,0)</f>
        <v>0</v>
      </c>
      <c r="BH750" s="178">
        <f>IF(N750="sníž. přenesená",J750,0)</f>
        <v>0</v>
      </c>
      <c r="BI750" s="178">
        <f>IF(N750="nulová",J750,0)</f>
        <v>0</v>
      </c>
      <c r="BJ750" s="20" t="s">
        <v>77</v>
      </c>
      <c r="BK750" s="178">
        <f>ROUND(I750*H750,2)</f>
        <v>0</v>
      </c>
      <c r="BL750" s="20" t="s">
        <v>124</v>
      </c>
      <c r="BM750" s="177" t="s">
        <v>833</v>
      </c>
    </row>
    <row r="751" s="2" customFormat="1">
      <c r="A751" s="39"/>
      <c r="B751" s="40"/>
      <c r="C751" s="39"/>
      <c r="D751" s="179" t="s">
        <v>126</v>
      </c>
      <c r="E751" s="39"/>
      <c r="F751" s="180" t="s">
        <v>834</v>
      </c>
      <c r="G751" s="39"/>
      <c r="H751" s="39"/>
      <c r="I751" s="181"/>
      <c r="J751" s="39"/>
      <c r="K751" s="39"/>
      <c r="L751" s="40"/>
      <c r="M751" s="227"/>
      <c r="N751" s="228"/>
      <c r="O751" s="229"/>
      <c r="P751" s="229"/>
      <c r="Q751" s="229"/>
      <c r="R751" s="229"/>
      <c r="S751" s="229"/>
      <c r="T751" s="230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T751" s="20" t="s">
        <v>126</v>
      </c>
      <c r="AU751" s="20" t="s">
        <v>79</v>
      </c>
    </row>
    <row r="752" s="2" customFormat="1" ht="6.96" customHeight="1">
      <c r="A752" s="39"/>
      <c r="B752" s="56"/>
      <c r="C752" s="57"/>
      <c r="D752" s="57"/>
      <c r="E752" s="57"/>
      <c r="F752" s="57"/>
      <c r="G752" s="57"/>
      <c r="H752" s="57"/>
      <c r="I752" s="57"/>
      <c r="J752" s="57"/>
      <c r="K752" s="57"/>
      <c r="L752" s="40"/>
      <c r="M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</row>
  </sheetData>
  <autoFilter ref="C87:K751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3_02/113106121"/>
    <hyperlink ref="F96" r:id="rId2" display="https://podminky.urs.cz/item/CS_URS_2023_02/113107523"/>
    <hyperlink ref="F108" r:id="rId3" display="https://podminky.urs.cz/item/CS_URS_2023_02/113154123"/>
    <hyperlink ref="F112" r:id="rId4" display="https://podminky.urs.cz/item/CS_URS_2023_02/113154124"/>
    <hyperlink ref="F116" r:id="rId5" display="https://podminky.urs.cz/item/CS_URS_2023_02/113202111"/>
    <hyperlink ref="F120" r:id="rId6" display="https://podminky.urs.cz/item/CS_URS_2023_02/115101201"/>
    <hyperlink ref="F124" r:id="rId7" display="https://podminky.urs.cz/item/CS_URS_2023_02/115101301"/>
    <hyperlink ref="F126" r:id="rId8" display="https://podminky.urs.cz/item/CS_URS_2023_02/119001405"/>
    <hyperlink ref="F132" r:id="rId9" display="https://podminky.urs.cz/item/CS_URS_2023_02/119001421"/>
    <hyperlink ref="F138" r:id="rId10" display="https://podminky.urs.cz/item/CS_URS_2023_02/121151103"/>
    <hyperlink ref="F142" r:id="rId11" display="https://podminky.urs.cz/item/CS_URS_2023_02/132254205"/>
    <hyperlink ref="F167" r:id="rId12" display="https://podminky.urs.cz/item/CS_URS_2023_02/139001101"/>
    <hyperlink ref="F177" r:id="rId13" display="https://podminky.urs.cz/item/CS_URS_2023_02/151811131"/>
    <hyperlink ref="F192" r:id="rId14" display="https://podminky.urs.cz/item/CS_URS_2023_02/151811132"/>
    <hyperlink ref="F198" r:id="rId15" display="https://podminky.urs.cz/item/CS_URS_2023_02/151811231"/>
    <hyperlink ref="F200" r:id="rId16" display="https://podminky.urs.cz/item/CS_URS_2023_02/151811232"/>
    <hyperlink ref="F202" r:id="rId17" display="https://podminky.urs.cz/item/CS_URS_2023_02/161151113"/>
    <hyperlink ref="F213" r:id="rId18" display="https://podminky.urs.cz/item/CS_URS_2023_02/162251102"/>
    <hyperlink ref="F224" r:id="rId19" display="https://podminky.urs.cz/item/CS_URS_2023_02/162751117"/>
    <hyperlink ref="F252" r:id="rId20" display="https://podminky.urs.cz/item/CS_URS_2023_02/162751119"/>
    <hyperlink ref="F281" r:id="rId21" display="https://podminky.urs.cz/item/CS_URS_2023_02/167151102"/>
    <hyperlink ref="F292" r:id="rId22" display="https://podminky.urs.cz/item/CS_URS_2023_02/167151111"/>
    <hyperlink ref="F298" r:id="rId23" display="https://podminky.urs.cz/item/CS_URS_2023_02/171201231"/>
    <hyperlink ref="F327" r:id="rId24" display="https://podminky.urs.cz/item/CS_URS_2023_02/171251201"/>
    <hyperlink ref="F333" r:id="rId25" display="https://podminky.urs.cz/item/CS_URS_2023_02/174101101"/>
    <hyperlink ref="F344" r:id="rId26" display="https://podminky.urs.cz/item/CS_URS_2023_02/174101101"/>
    <hyperlink ref="F349" r:id="rId27" display="https://podminky.urs.cz/item/CS_URS_2023_02/174101101"/>
    <hyperlink ref="F396" r:id="rId28" display="https://podminky.urs.cz/item/CS_URS_2023_02/175151101"/>
    <hyperlink ref="F424" r:id="rId29" display="https://podminky.urs.cz/item/CS_URS_2023_02/181111121"/>
    <hyperlink ref="F428" r:id="rId30" display="https://podminky.urs.cz/item/CS_URS_2023_02/181351003"/>
    <hyperlink ref="F432" r:id="rId31" display="https://podminky.urs.cz/item/CS_URS_2023_02/181451121"/>
    <hyperlink ref="F440" r:id="rId32" display="https://podminky.urs.cz/item/CS_URS_2023_02/358315114"/>
    <hyperlink ref="F447" r:id="rId33" display="https://podminky.urs.cz/item/CS_URS_2023_02/358325114"/>
    <hyperlink ref="F452" r:id="rId34" display="https://podminky.urs.cz/item/CS_URS_2023_02/451541111"/>
    <hyperlink ref="F474" r:id="rId35" display="https://podminky.urs.cz/item/CS_URS_2023_02/452112111"/>
    <hyperlink ref="F493" r:id="rId36" display="https://podminky.urs.cz/item/CS_URS_2023_02/452112122"/>
    <hyperlink ref="F500" r:id="rId37" display="https://podminky.urs.cz/item/CS_URS_2023_02/452311131"/>
    <hyperlink ref="F504" r:id="rId38" display="https://podminky.urs.cz/item/CS_URS_2023_02/452312131"/>
    <hyperlink ref="F511" r:id="rId39" display="https://podminky.urs.cz/item/CS_URS_2023_02/452351101"/>
    <hyperlink ref="F516" r:id="rId40" display="https://podminky.urs.cz/item/CS_URS_2023_02/564851011"/>
    <hyperlink ref="F524" r:id="rId41" display="https://podminky.urs.cz/item/CS_URS_2023_02/564861011"/>
    <hyperlink ref="F536" r:id="rId42" display="https://podminky.urs.cz/item/CS_URS_2023_02/565145101"/>
    <hyperlink ref="F540" r:id="rId43" display="https://podminky.urs.cz/item/CS_URS_2023_02/573211109"/>
    <hyperlink ref="F542" r:id="rId44" display="https://podminky.urs.cz/item/CS_URS_2023_02/577134111"/>
    <hyperlink ref="F546" r:id="rId45" display="https://podminky.urs.cz/item/CS_URS_2023_02/596811120"/>
    <hyperlink ref="F554" r:id="rId46" display="https://podminky.urs.cz/item/CS_URS_2023_02/831372121"/>
    <hyperlink ref="F562" r:id="rId47" display="https://podminky.urs.cz/item/CS_URS_2023_02/831392121"/>
    <hyperlink ref="F568" r:id="rId48" display="https://podminky.urs.cz/item/CS_URS_2023_02/871315241"/>
    <hyperlink ref="F572" r:id="rId49" display="https://podminky.urs.cz/item/CS_URS_2023_02/871355241"/>
    <hyperlink ref="F576" r:id="rId50" display="https://podminky.urs.cz/item/CS_URS_2023_02/871375241"/>
    <hyperlink ref="F580" r:id="rId51" display="https://podminky.urs.cz/item/CS_URS_2023_02/871395241"/>
    <hyperlink ref="F584" r:id="rId52" display="https://podminky.urs.cz/item/CS_URS_2023_02/877310310"/>
    <hyperlink ref="F589" r:id="rId53" display="https://podminky.urs.cz/item/CS_URS_2023_02/877350310"/>
    <hyperlink ref="F594" r:id="rId54" display="https://podminky.urs.cz/item/CS_URS_2023_02/894410102"/>
    <hyperlink ref="F605" r:id="rId55" display="https://podminky.urs.cz/item/CS_URS_2023_02/894410211"/>
    <hyperlink ref="F612" r:id="rId56" display="https://podminky.urs.cz/item/CS_URS_2023_02/894410212"/>
    <hyperlink ref="F619" r:id="rId57" display="https://podminky.urs.cz/item/CS_URS_2023_02/894410213"/>
    <hyperlink ref="F626" r:id="rId58" display="https://podminky.urs.cz/item/CS_URS_2023_02/894410232"/>
    <hyperlink ref="F636" r:id="rId59" display="https://podminky.urs.cz/item/CS_URS_2023_02/899102211"/>
    <hyperlink ref="F640" r:id="rId60" display="https://podminky.urs.cz/item/CS_URS_2023_02/899103112"/>
    <hyperlink ref="F647" r:id="rId61" display="https://podminky.urs.cz/item/CS_URS_2023_02/899104112"/>
    <hyperlink ref="F664" r:id="rId62" display="https://podminky.urs.cz/item/CS_URS_2023_02/916131213"/>
    <hyperlink ref="F668" r:id="rId63" display="https://podminky.urs.cz/item/CS_URS_2023_02/916231213"/>
    <hyperlink ref="F672" r:id="rId64" display="https://podminky.urs.cz/item/CS_URS_2023_02/919112111"/>
    <hyperlink ref="F676" r:id="rId65" display="https://podminky.urs.cz/item/CS_URS_2023_02/919112212"/>
    <hyperlink ref="F678" r:id="rId66" display="https://podminky.urs.cz/item/CS_URS_2023_02/919121131"/>
    <hyperlink ref="F680" r:id="rId67" display="https://podminky.urs.cz/item/CS_URS_2023_02/919735112"/>
    <hyperlink ref="F684" r:id="rId68" display="https://podminky.urs.cz/item/CS_URS_2023_02/977151127"/>
    <hyperlink ref="F688" r:id="rId69" display="https://podminky.urs.cz/item/CS_URS_2023_02/979021112"/>
    <hyperlink ref="F692" r:id="rId70" display="https://podminky.urs.cz/item/CS_URS_2023_02/979021113"/>
    <hyperlink ref="F696" r:id="rId71" display="https://podminky.urs.cz/item/CS_URS_2023_02/979051111"/>
    <hyperlink ref="F701" r:id="rId72" display="https://podminky.urs.cz/item/CS_URS_2023_02/997221551"/>
    <hyperlink ref="F707" r:id="rId73" display="https://podminky.urs.cz/item/CS_URS_2023_02/997221559"/>
    <hyperlink ref="F714" r:id="rId74" display="https://podminky.urs.cz/item/CS_URS_2023_02/997221561"/>
    <hyperlink ref="F721" r:id="rId75" display="https://podminky.urs.cz/item/CS_URS_2023_02/997221569"/>
    <hyperlink ref="F729" r:id="rId76" display="https://podminky.urs.cz/item/CS_URS_2023_02/997221861"/>
    <hyperlink ref="F735" r:id="rId77" display="https://podminky.urs.cz/item/CS_URS_2023_02/997221862"/>
    <hyperlink ref="F740" r:id="rId78" display="https://podminky.urs.cz/item/CS_URS_2023_02/997221873"/>
    <hyperlink ref="F745" r:id="rId79" display="https://podminky.urs.cz/item/CS_URS_2023_02/997221875"/>
    <hyperlink ref="F751" r:id="rId80" display="https://podminky.urs.cz/item/CS_URS_2023_02/998275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82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86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Bojkovice, sídliště Mánesova - oprava sotk A5, A5-2, A5-3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87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835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19. 10. 2023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35</v>
      </c>
      <c r="E30" s="39"/>
      <c r="F30" s="39"/>
      <c r="G30" s="39"/>
      <c r="H30" s="39"/>
      <c r="I30" s="39"/>
      <c r="J30" s="91">
        <f>ROUND(J88,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39</v>
      </c>
      <c r="E33" s="33" t="s">
        <v>40</v>
      </c>
      <c r="F33" s="123">
        <f>ROUND((SUM(BE88:BE385)),  2)</f>
        <v>0</v>
      </c>
      <c r="G33" s="39"/>
      <c r="H33" s="39"/>
      <c r="I33" s="124">
        <v>0.20999999999999999</v>
      </c>
      <c r="J33" s="123">
        <f>ROUND(((SUM(BE88:BE385))*I33),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3">
        <f>ROUND((SUM(BF88:BF385)),  2)</f>
        <v>0</v>
      </c>
      <c r="G34" s="39"/>
      <c r="H34" s="39"/>
      <c r="I34" s="124">
        <v>0.14999999999999999</v>
      </c>
      <c r="J34" s="123">
        <f>ROUND(((SUM(BF88:BF385))*I34),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3">
        <f>ROUND((SUM(BG88:BG385)),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3">
        <f>ROUND((SUM(BH88:BH385)),  2)</f>
        <v>0</v>
      </c>
      <c r="G36" s="39"/>
      <c r="H36" s="39"/>
      <c r="I36" s="124">
        <v>0.14999999999999999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3">
        <f>ROUND((SUM(BI88:BI385)),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Bojkovice, sídliště Mánesova - oprava sotk A5, A5-2, A5-3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SO02 - Sanace šachet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19. 10. 2023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90</v>
      </c>
      <c r="D57" s="125"/>
      <c r="E57" s="125"/>
      <c r="F57" s="125"/>
      <c r="G57" s="125"/>
      <c r="H57" s="125"/>
      <c r="I57" s="125"/>
      <c r="J57" s="132" t="s">
        <v>91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67</v>
      </c>
      <c r="D59" s="39"/>
      <c r="E59" s="39"/>
      <c r="F59" s="39"/>
      <c r="G59" s="39"/>
      <c r="H59" s="39"/>
      <c r="I59" s="39"/>
      <c r="J59" s="91">
        <f>J88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92</v>
      </c>
    </row>
    <row r="60" s="9" customFormat="1" ht="24.96" customHeight="1">
      <c r="A60" s="9"/>
      <c r="B60" s="134"/>
      <c r="C60" s="9"/>
      <c r="D60" s="135" t="s">
        <v>93</v>
      </c>
      <c r="E60" s="136"/>
      <c r="F60" s="136"/>
      <c r="G60" s="136"/>
      <c r="H60" s="136"/>
      <c r="I60" s="136"/>
      <c r="J60" s="137">
        <f>J89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94</v>
      </c>
      <c r="E61" s="140"/>
      <c r="F61" s="140"/>
      <c r="G61" s="140"/>
      <c r="H61" s="140"/>
      <c r="I61" s="140"/>
      <c r="J61" s="141">
        <f>J90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95</v>
      </c>
      <c r="E62" s="140"/>
      <c r="F62" s="140"/>
      <c r="G62" s="140"/>
      <c r="H62" s="140"/>
      <c r="I62" s="140"/>
      <c r="J62" s="141">
        <f>J190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96</v>
      </c>
      <c r="E63" s="140"/>
      <c r="F63" s="140"/>
      <c r="G63" s="140"/>
      <c r="H63" s="140"/>
      <c r="I63" s="140"/>
      <c r="J63" s="141">
        <f>J195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97</v>
      </c>
      <c r="E64" s="140"/>
      <c r="F64" s="140"/>
      <c r="G64" s="140"/>
      <c r="H64" s="140"/>
      <c r="I64" s="140"/>
      <c r="J64" s="141">
        <f>J217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98</v>
      </c>
      <c r="E65" s="140"/>
      <c r="F65" s="140"/>
      <c r="G65" s="140"/>
      <c r="H65" s="140"/>
      <c r="I65" s="140"/>
      <c r="J65" s="141">
        <f>J228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8"/>
      <c r="C66" s="10"/>
      <c r="D66" s="139" t="s">
        <v>836</v>
      </c>
      <c r="E66" s="140"/>
      <c r="F66" s="140"/>
      <c r="G66" s="140"/>
      <c r="H66" s="140"/>
      <c r="I66" s="140"/>
      <c r="J66" s="141">
        <f>J285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8"/>
      <c r="C67" s="10"/>
      <c r="D67" s="139" t="s">
        <v>100</v>
      </c>
      <c r="E67" s="140"/>
      <c r="F67" s="140"/>
      <c r="G67" s="140"/>
      <c r="H67" s="140"/>
      <c r="I67" s="140"/>
      <c r="J67" s="141">
        <f>J346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8"/>
      <c r="C68" s="10"/>
      <c r="D68" s="139" t="s">
        <v>101</v>
      </c>
      <c r="E68" s="140"/>
      <c r="F68" s="140"/>
      <c r="G68" s="140"/>
      <c r="H68" s="140"/>
      <c r="I68" s="140"/>
      <c r="J68" s="141">
        <f>J383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39"/>
      <c r="D69" s="39"/>
      <c r="E69" s="39"/>
      <c r="F69" s="39"/>
      <c r="G69" s="39"/>
      <c r="H69" s="39"/>
      <c r="I69" s="39"/>
      <c r="J69" s="39"/>
      <c r="K69" s="3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102</v>
      </c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17</v>
      </c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39"/>
      <c r="D78" s="39"/>
      <c r="E78" s="116" t="str">
        <f>E7</f>
        <v>Bojkovice, sídliště Mánesova - oprava sotk A5, A5-2, A5-3</v>
      </c>
      <c r="F78" s="33"/>
      <c r="G78" s="33"/>
      <c r="H78" s="33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87</v>
      </c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39"/>
      <c r="D80" s="39"/>
      <c r="E80" s="63" t="str">
        <f>E9</f>
        <v>SO02 - Sanace šachet</v>
      </c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39"/>
      <c r="E82" s="39"/>
      <c r="F82" s="28" t="str">
        <f>F12</f>
        <v xml:space="preserve"> </v>
      </c>
      <c r="G82" s="39"/>
      <c r="H82" s="39"/>
      <c r="I82" s="33" t="s">
        <v>23</v>
      </c>
      <c r="J82" s="65" t="str">
        <f>IF(J12="","",J12)</f>
        <v>19. 10. 2023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39"/>
      <c r="E84" s="39"/>
      <c r="F84" s="28" t="str">
        <f>E15</f>
        <v xml:space="preserve"> </v>
      </c>
      <c r="G84" s="39"/>
      <c r="H84" s="39"/>
      <c r="I84" s="33" t="s">
        <v>30</v>
      </c>
      <c r="J84" s="37" t="str">
        <f>E21</f>
        <v xml:space="preserve"> </v>
      </c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28</v>
      </c>
      <c r="D85" s="39"/>
      <c r="E85" s="39"/>
      <c r="F85" s="28" t="str">
        <f>IF(E18="","",E18)</f>
        <v>Vyplň údaj</v>
      </c>
      <c r="G85" s="39"/>
      <c r="H85" s="39"/>
      <c r="I85" s="33" t="s">
        <v>32</v>
      </c>
      <c r="J85" s="37" t="str">
        <f>E24</f>
        <v xml:space="preserve"> </v>
      </c>
      <c r="K85" s="39"/>
      <c r="L85" s="117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117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42"/>
      <c r="B87" s="143"/>
      <c r="C87" s="144" t="s">
        <v>103</v>
      </c>
      <c r="D87" s="145" t="s">
        <v>54</v>
      </c>
      <c r="E87" s="145" t="s">
        <v>50</v>
      </c>
      <c r="F87" s="145" t="s">
        <v>51</v>
      </c>
      <c r="G87" s="145" t="s">
        <v>104</v>
      </c>
      <c r="H87" s="145" t="s">
        <v>105</v>
      </c>
      <c r="I87" s="145" t="s">
        <v>106</v>
      </c>
      <c r="J87" s="145" t="s">
        <v>91</v>
      </c>
      <c r="K87" s="146" t="s">
        <v>107</v>
      </c>
      <c r="L87" s="147"/>
      <c r="M87" s="81" t="s">
        <v>3</v>
      </c>
      <c r="N87" s="82" t="s">
        <v>39</v>
      </c>
      <c r="O87" s="82" t="s">
        <v>108</v>
      </c>
      <c r="P87" s="82" t="s">
        <v>109</v>
      </c>
      <c r="Q87" s="82" t="s">
        <v>110</v>
      </c>
      <c r="R87" s="82" t="s">
        <v>111</v>
      </c>
      <c r="S87" s="82" t="s">
        <v>112</v>
      </c>
      <c r="T87" s="83" t="s">
        <v>113</v>
      </c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</row>
    <row r="88" s="2" customFormat="1" ht="22.8" customHeight="1">
      <c r="A88" s="39"/>
      <c r="B88" s="40"/>
      <c r="C88" s="88" t="s">
        <v>114</v>
      </c>
      <c r="D88" s="39"/>
      <c r="E88" s="39"/>
      <c r="F88" s="39"/>
      <c r="G88" s="39"/>
      <c r="H88" s="39"/>
      <c r="I88" s="39"/>
      <c r="J88" s="148">
        <f>BK88</f>
        <v>0</v>
      </c>
      <c r="K88" s="39"/>
      <c r="L88" s="40"/>
      <c r="M88" s="84"/>
      <c r="N88" s="69"/>
      <c r="O88" s="85"/>
      <c r="P88" s="149">
        <f>P89</f>
        <v>0</v>
      </c>
      <c r="Q88" s="85"/>
      <c r="R88" s="149">
        <f>R89</f>
        <v>5.0905492124</v>
      </c>
      <c r="S88" s="85"/>
      <c r="T88" s="150">
        <f>T89</f>
        <v>8.8513359999999999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68</v>
      </c>
      <c r="AU88" s="20" t="s">
        <v>92</v>
      </c>
      <c r="BK88" s="151">
        <f>BK89</f>
        <v>0</v>
      </c>
    </row>
    <row r="89" s="12" customFormat="1" ht="25.92" customHeight="1">
      <c r="A89" s="12"/>
      <c r="B89" s="152"/>
      <c r="C89" s="12"/>
      <c r="D89" s="153" t="s">
        <v>68</v>
      </c>
      <c r="E89" s="154" t="s">
        <v>115</v>
      </c>
      <c r="F89" s="154" t="s">
        <v>116</v>
      </c>
      <c r="G89" s="12"/>
      <c r="H89" s="12"/>
      <c r="I89" s="155"/>
      <c r="J89" s="156">
        <f>BK89</f>
        <v>0</v>
      </c>
      <c r="K89" s="12"/>
      <c r="L89" s="152"/>
      <c r="M89" s="157"/>
      <c r="N89" s="158"/>
      <c r="O89" s="158"/>
      <c r="P89" s="159">
        <f>P90+P190+P195+P217+P228+P285+P346+P383</f>
        <v>0</v>
      </c>
      <c r="Q89" s="158"/>
      <c r="R89" s="159">
        <f>R90+R190+R195+R217+R228+R285+R346+R383</f>
        <v>5.0905492124</v>
      </c>
      <c r="S89" s="158"/>
      <c r="T89" s="160">
        <f>T90+T190+T195+T217+T228+T285+T346+T383</f>
        <v>8.8513359999999999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53" t="s">
        <v>77</v>
      </c>
      <c r="AT89" s="161" t="s">
        <v>68</v>
      </c>
      <c r="AU89" s="161" t="s">
        <v>69</v>
      </c>
      <c r="AY89" s="153" t="s">
        <v>117</v>
      </c>
      <c r="BK89" s="162">
        <f>BK90+BK190+BK195+BK217+BK228+BK285+BK346+BK383</f>
        <v>0</v>
      </c>
    </row>
    <row r="90" s="12" customFormat="1" ht="22.8" customHeight="1">
      <c r="A90" s="12"/>
      <c r="B90" s="152"/>
      <c r="C90" s="12"/>
      <c r="D90" s="153" t="s">
        <v>68</v>
      </c>
      <c r="E90" s="163" t="s">
        <v>77</v>
      </c>
      <c r="F90" s="163" t="s">
        <v>118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SUM(P91:P189)</f>
        <v>0</v>
      </c>
      <c r="Q90" s="158"/>
      <c r="R90" s="159">
        <f>SUM(R91:R189)</f>
        <v>0.018480679999999999</v>
      </c>
      <c r="S90" s="158"/>
      <c r="T90" s="160">
        <f>SUM(T91:T189)</f>
        <v>1.3800000000000001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77</v>
      </c>
      <c r="AT90" s="161" t="s">
        <v>68</v>
      </c>
      <c r="AU90" s="161" t="s">
        <v>77</v>
      </c>
      <c r="AY90" s="153" t="s">
        <v>117</v>
      </c>
      <c r="BK90" s="162">
        <f>SUM(BK91:BK189)</f>
        <v>0</v>
      </c>
    </row>
    <row r="91" s="2" customFormat="1" ht="24.15" customHeight="1">
      <c r="A91" s="39"/>
      <c r="B91" s="165"/>
      <c r="C91" s="166" t="s">
        <v>77</v>
      </c>
      <c r="D91" s="166" t="s">
        <v>119</v>
      </c>
      <c r="E91" s="167" t="s">
        <v>144</v>
      </c>
      <c r="F91" s="168" t="s">
        <v>145</v>
      </c>
      <c r="G91" s="169" t="s">
        <v>122</v>
      </c>
      <c r="H91" s="170">
        <v>4</v>
      </c>
      <c r="I91" s="171"/>
      <c r="J91" s="172">
        <f>ROUND(I91*H91,2)</f>
        <v>0</v>
      </c>
      <c r="K91" s="168" t="s">
        <v>123</v>
      </c>
      <c r="L91" s="40"/>
      <c r="M91" s="173" t="s">
        <v>3</v>
      </c>
      <c r="N91" s="174" t="s">
        <v>40</v>
      </c>
      <c r="O91" s="73"/>
      <c r="P91" s="175">
        <f>O91*H91</f>
        <v>0</v>
      </c>
      <c r="Q91" s="175">
        <v>4.795E-05</v>
      </c>
      <c r="R91" s="175">
        <f>Q91*H91</f>
        <v>0.0001918</v>
      </c>
      <c r="S91" s="175">
        <v>0.11500000000000001</v>
      </c>
      <c r="T91" s="176">
        <f>S91*H91</f>
        <v>0.46000000000000002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124</v>
      </c>
      <c r="AT91" s="177" t="s">
        <v>119</v>
      </c>
      <c r="AU91" s="177" t="s">
        <v>79</v>
      </c>
      <c r="AY91" s="20" t="s">
        <v>117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77</v>
      </c>
      <c r="BK91" s="178">
        <f>ROUND(I91*H91,2)</f>
        <v>0</v>
      </c>
      <c r="BL91" s="20" t="s">
        <v>124</v>
      </c>
      <c r="BM91" s="177" t="s">
        <v>837</v>
      </c>
    </row>
    <row r="92" s="2" customFormat="1">
      <c r="A92" s="39"/>
      <c r="B92" s="40"/>
      <c r="C92" s="39"/>
      <c r="D92" s="179" t="s">
        <v>126</v>
      </c>
      <c r="E92" s="39"/>
      <c r="F92" s="180" t="s">
        <v>147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126</v>
      </c>
      <c r="AU92" s="20" t="s">
        <v>79</v>
      </c>
    </row>
    <row r="93" s="13" customFormat="1">
      <c r="A93" s="13"/>
      <c r="B93" s="184"/>
      <c r="C93" s="13"/>
      <c r="D93" s="185" t="s">
        <v>128</v>
      </c>
      <c r="E93" s="186" t="s">
        <v>3</v>
      </c>
      <c r="F93" s="187" t="s">
        <v>838</v>
      </c>
      <c r="G93" s="13"/>
      <c r="H93" s="188">
        <v>4</v>
      </c>
      <c r="I93" s="189"/>
      <c r="J93" s="13"/>
      <c r="K93" s="13"/>
      <c r="L93" s="184"/>
      <c r="M93" s="190"/>
      <c r="N93" s="191"/>
      <c r="O93" s="191"/>
      <c r="P93" s="191"/>
      <c r="Q93" s="191"/>
      <c r="R93" s="191"/>
      <c r="S93" s="191"/>
      <c r="T93" s="19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186" t="s">
        <v>128</v>
      </c>
      <c r="AU93" s="186" t="s">
        <v>79</v>
      </c>
      <c r="AV93" s="13" t="s">
        <v>79</v>
      </c>
      <c r="AW93" s="13" t="s">
        <v>31</v>
      </c>
      <c r="AX93" s="13" t="s">
        <v>69</v>
      </c>
      <c r="AY93" s="186" t="s">
        <v>117</v>
      </c>
    </row>
    <row r="94" s="14" customFormat="1">
      <c r="A94" s="14"/>
      <c r="B94" s="193"/>
      <c r="C94" s="14"/>
      <c r="D94" s="185" t="s">
        <v>128</v>
      </c>
      <c r="E94" s="194" t="s">
        <v>3</v>
      </c>
      <c r="F94" s="195" t="s">
        <v>130</v>
      </c>
      <c r="G94" s="14"/>
      <c r="H94" s="196">
        <v>4</v>
      </c>
      <c r="I94" s="197"/>
      <c r="J94" s="14"/>
      <c r="K94" s="14"/>
      <c r="L94" s="193"/>
      <c r="M94" s="198"/>
      <c r="N94" s="199"/>
      <c r="O94" s="199"/>
      <c r="P94" s="199"/>
      <c r="Q94" s="199"/>
      <c r="R94" s="199"/>
      <c r="S94" s="199"/>
      <c r="T94" s="20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194" t="s">
        <v>128</v>
      </c>
      <c r="AU94" s="194" t="s">
        <v>79</v>
      </c>
      <c r="AV94" s="14" t="s">
        <v>124</v>
      </c>
      <c r="AW94" s="14" t="s">
        <v>31</v>
      </c>
      <c r="AX94" s="14" t="s">
        <v>77</v>
      </c>
      <c r="AY94" s="194" t="s">
        <v>117</v>
      </c>
    </row>
    <row r="95" s="2" customFormat="1" ht="24.15" customHeight="1">
      <c r="A95" s="39"/>
      <c r="B95" s="165"/>
      <c r="C95" s="166" t="s">
        <v>79</v>
      </c>
      <c r="D95" s="166" t="s">
        <v>119</v>
      </c>
      <c r="E95" s="167" t="s">
        <v>149</v>
      </c>
      <c r="F95" s="168" t="s">
        <v>150</v>
      </c>
      <c r="G95" s="169" t="s">
        <v>122</v>
      </c>
      <c r="H95" s="170">
        <v>4</v>
      </c>
      <c r="I95" s="171"/>
      <c r="J95" s="172">
        <f>ROUND(I95*H95,2)</f>
        <v>0</v>
      </c>
      <c r="K95" s="168" t="s">
        <v>123</v>
      </c>
      <c r="L95" s="40"/>
      <c r="M95" s="173" t="s">
        <v>3</v>
      </c>
      <c r="N95" s="174" t="s">
        <v>40</v>
      </c>
      <c r="O95" s="73"/>
      <c r="P95" s="175">
        <f>O95*H95</f>
        <v>0</v>
      </c>
      <c r="Q95" s="175">
        <v>9.2219999999999995E-05</v>
      </c>
      <c r="R95" s="175">
        <f>Q95*H95</f>
        <v>0.00036887999999999998</v>
      </c>
      <c r="S95" s="175">
        <v>0.23000000000000001</v>
      </c>
      <c r="T95" s="176">
        <f>S95*H95</f>
        <v>0.92000000000000004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124</v>
      </c>
      <c r="AT95" s="177" t="s">
        <v>119</v>
      </c>
      <c r="AU95" s="177" t="s">
        <v>79</v>
      </c>
      <c r="AY95" s="20" t="s">
        <v>117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77</v>
      </c>
      <c r="BK95" s="178">
        <f>ROUND(I95*H95,2)</f>
        <v>0</v>
      </c>
      <c r="BL95" s="20" t="s">
        <v>124</v>
      </c>
      <c r="BM95" s="177" t="s">
        <v>839</v>
      </c>
    </row>
    <row r="96" s="2" customFormat="1">
      <c r="A96" s="39"/>
      <c r="B96" s="40"/>
      <c r="C96" s="39"/>
      <c r="D96" s="179" t="s">
        <v>126</v>
      </c>
      <c r="E96" s="39"/>
      <c r="F96" s="180" t="s">
        <v>152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126</v>
      </c>
      <c r="AU96" s="20" t="s">
        <v>79</v>
      </c>
    </row>
    <row r="97" s="13" customFormat="1">
      <c r="A97" s="13"/>
      <c r="B97" s="184"/>
      <c r="C97" s="13"/>
      <c r="D97" s="185" t="s">
        <v>128</v>
      </c>
      <c r="E97" s="186" t="s">
        <v>3</v>
      </c>
      <c r="F97" s="187" t="s">
        <v>840</v>
      </c>
      <c r="G97" s="13"/>
      <c r="H97" s="188">
        <v>4</v>
      </c>
      <c r="I97" s="189"/>
      <c r="J97" s="13"/>
      <c r="K97" s="13"/>
      <c r="L97" s="184"/>
      <c r="M97" s="190"/>
      <c r="N97" s="191"/>
      <c r="O97" s="191"/>
      <c r="P97" s="191"/>
      <c r="Q97" s="191"/>
      <c r="R97" s="191"/>
      <c r="S97" s="191"/>
      <c r="T97" s="19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186" t="s">
        <v>128</v>
      </c>
      <c r="AU97" s="186" t="s">
        <v>79</v>
      </c>
      <c r="AV97" s="13" t="s">
        <v>79</v>
      </c>
      <c r="AW97" s="13" t="s">
        <v>31</v>
      </c>
      <c r="AX97" s="13" t="s">
        <v>69</v>
      </c>
      <c r="AY97" s="186" t="s">
        <v>117</v>
      </c>
    </row>
    <row r="98" s="14" customFormat="1">
      <c r="A98" s="14"/>
      <c r="B98" s="193"/>
      <c r="C98" s="14"/>
      <c r="D98" s="185" t="s">
        <v>128</v>
      </c>
      <c r="E98" s="194" t="s">
        <v>3</v>
      </c>
      <c r="F98" s="195" t="s">
        <v>130</v>
      </c>
      <c r="G98" s="14"/>
      <c r="H98" s="196">
        <v>4</v>
      </c>
      <c r="I98" s="197"/>
      <c r="J98" s="14"/>
      <c r="K98" s="14"/>
      <c r="L98" s="193"/>
      <c r="M98" s="198"/>
      <c r="N98" s="199"/>
      <c r="O98" s="199"/>
      <c r="P98" s="199"/>
      <c r="Q98" s="199"/>
      <c r="R98" s="199"/>
      <c r="S98" s="199"/>
      <c r="T98" s="20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94" t="s">
        <v>128</v>
      </c>
      <c r="AU98" s="194" t="s">
        <v>79</v>
      </c>
      <c r="AV98" s="14" t="s">
        <v>124</v>
      </c>
      <c r="AW98" s="14" t="s">
        <v>31</v>
      </c>
      <c r="AX98" s="14" t="s">
        <v>77</v>
      </c>
      <c r="AY98" s="194" t="s">
        <v>117</v>
      </c>
    </row>
    <row r="99" s="2" customFormat="1" ht="16.5" customHeight="1">
      <c r="A99" s="39"/>
      <c r="B99" s="165"/>
      <c r="C99" s="166" t="s">
        <v>138</v>
      </c>
      <c r="D99" s="166" t="s">
        <v>119</v>
      </c>
      <c r="E99" s="167" t="s">
        <v>162</v>
      </c>
      <c r="F99" s="168" t="s">
        <v>163</v>
      </c>
      <c r="G99" s="169" t="s">
        <v>164</v>
      </c>
      <c r="H99" s="170">
        <v>80</v>
      </c>
      <c r="I99" s="171"/>
      <c r="J99" s="172">
        <f>ROUND(I99*H99,2)</f>
        <v>0</v>
      </c>
      <c r="K99" s="168" t="s">
        <v>123</v>
      </c>
      <c r="L99" s="40"/>
      <c r="M99" s="173" t="s">
        <v>3</v>
      </c>
      <c r="N99" s="174" t="s">
        <v>40</v>
      </c>
      <c r="O99" s="73"/>
      <c r="P99" s="175">
        <f>O99*H99</f>
        <v>0</v>
      </c>
      <c r="Q99" s="175">
        <v>3.0000000000000001E-05</v>
      </c>
      <c r="R99" s="175">
        <f>Q99*H99</f>
        <v>0.0024000000000000002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124</v>
      </c>
      <c r="AT99" s="177" t="s">
        <v>119</v>
      </c>
      <c r="AU99" s="177" t="s">
        <v>79</v>
      </c>
      <c r="AY99" s="20" t="s">
        <v>117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77</v>
      </c>
      <c r="BK99" s="178">
        <f>ROUND(I99*H99,2)</f>
        <v>0</v>
      </c>
      <c r="BL99" s="20" t="s">
        <v>124</v>
      </c>
      <c r="BM99" s="177" t="s">
        <v>841</v>
      </c>
    </row>
    <row r="100" s="2" customFormat="1">
      <c r="A100" s="39"/>
      <c r="B100" s="40"/>
      <c r="C100" s="39"/>
      <c r="D100" s="179" t="s">
        <v>126</v>
      </c>
      <c r="E100" s="39"/>
      <c r="F100" s="180" t="s">
        <v>166</v>
      </c>
      <c r="G100" s="39"/>
      <c r="H100" s="39"/>
      <c r="I100" s="181"/>
      <c r="J100" s="39"/>
      <c r="K100" s="39"/>
      <c r="L100" s="40"/>
      <c r="M100" s="182"/>
      <c r="N100" s="183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126</v>
      </c>
      <c r="AU100" s="20" t="s">
        <v>79</v>
      </c>
    </row>
    <row r="101" s="13" customFormat="1">
      <c r="A101" s="13"/>
      <c r="B101" s="184"/>
      <c r="C101" s="13"/>
      <c r="D101" s="185" t="s">
        <v>128</v>
      </c>
      <c r="E101" s="186" t="s">
        <v>3</v>
      </c>
      <c r="F101" s="187" t="s">
        <v>842</v>
      </c>
      <c r="G101" s="13"/>
      <c r="H101" s="188">
        <v>80</v>
      </c>
      <c r="I101" s="189"/>
      <c r="J101" s="13"/>
      <c r="K101" s="13"/>
      <c r="L101" s="184"/>
      <c r="M101" s="190"/>
      <c r="N101" s="191"/>
      <c r="O101" s="191"/>
      <c r="P101" s="191"/>
      <c r="Q101" s="191"/>
      <c r="R101" s="191"/>
      <c r="S101" s="191"/>
      <c r="T101" s="19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186" t="s">
        <v>128</v>
      </c>
      <c r="AU101" s="186" t="s">
        <v>79</v>
      </c>
      <c r="AV101" s="13" t="s">
        <v>79</v>
      </c>
      <c r="AW101" s="13" t="s">
        <v>31</v>
      </c>
      <c r="AX101" s="13" t="s">
        <v>69</v>
      </c>
      <c r="AY101" s="186" t="s">
        <v>117</v>
      </c>
    </row>
    <row r="102" s="14" customFormat="1">
      <c r="A102" s="14"/>
      <c r="B102" s="193"/>
      <c r="C102" s="14"/>
      <c r="D102" s="185" t="s">
        <v>128</v>
      </c>
      <c r="E102" s="194" t="s">
        <v>3</v>
      </c>
      <c r="F102" s="195" t="s">
        <v>130</v>
      </c>
      <c r="G102" s="14"/>
      <c r="H102" s="196">
        <v>80</v>
      </c>
      <c r="I102" s="197"/>
      <c r="J102" s="14"/>
      <c r="K102" s="14"/>
      <c r="L102" s="193"/>
      <c r="M102" s="198"/>
      <c r="N102" s="199"/>
      <c r="O102" s="199"/>
      <c r="P102" s="199"/>
      <c r="Q102" s="199"/>
      <c r="R102" s="199"/>
      <c r="S102" s="199"/>
      <c r="T102" s="20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94" t="s">
        <v>128</v>
      </c>
      <c r="AU102" s="194" t="s">
        <v>79</v>
      </c>
      <c r="AV102" s="14" t="s">
        <v>124</v>
      </c>
      <c r="AW102" s="14" t="s">
        <v>31</v>
      </c>
      <c r="AX102" s="14" t="s">
        <v>77</v>
      </c>
      <c r="AY102" s="194" t="s">
        <v>117</v>
      </c>
    </row>
    <row r="103" s="2" customFormat="1" ht="24.15" customHeight="1">
      <c r="A103" s="39"/>
      <c r="B103" s="165"/>
      <c r="C103" s="166" t="s">
        <v>124</v>
      </c>
      <c r="D103" s="166" t="s">
        <v>119</v>
      </c>
      <c r="E103" s="167" t="s">
        <v>169</v>
      </c>
      <c r="F103" s="168" t="s">
        <v>170</v>
      </c>
      <c r="G103" s="169" t="s">
        <v>171</v>
      </c>
      <c r="H103" s="170">
        <v>10</v>
      </c>
      <c r="I103" s="171"/>
      <c r="J103" s="172">
        <f>ROUND(I103*H103,2)</f>
        <v>0</v>
      </c>
      <c r="K103" s="168" t="s">
        <v>123</v>
      </c>
      <c r="L103" s="40"/>
      <c r="M103" s="173" t="s">
        <v>3</v>
      </c>
      <c r="N103" s="174" t="s">
        <v>40</v>
      </c>
      <c r="O103" s="7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124</v>
      </c>
      <c r="AT103" s="177" t="s">
        <v>119</v>
      </c>
      <c r="AU103" s="177" t="s">
        <v>79</v>
      </c>
      <c r="AY103" s="20" t="s">
        <v>117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77</v>
      </c>
      <c r="BK103" s="178">
        <f>ROUND(I103*H103,2)</f>
        <v>0</v>
      </c>
      <c r="BL103" s="20" t="s">
        <v>124</v>
      </c>
      <c r="BM103" s="177" t="s">
        <v>843</v>
      </c>
    </row>
    <row r="104" s="2" customFormat="1">
      <c r="A104" s="39"/>
      <c r="B104" s="40"/>
      <c r="C104" s="39"/>
      <c r="D104" s="179" t="s">
        <v>126</v>
      </c>
      <c r="E104" s="39"/>
      <c r="F104" s="180" t="s">
        <v>173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126</v>
      </c>
      <c r="AU104" s="20" t="s">
        <v>79</v>
      </c>
    </row>
    <row r="105" s="13" customFormat="1">
      <c r="A105" s="13"/>
      <c r="B105" s="184"/>
      <c r="C105" s="13"/>
      <c r="D105" s="185" t="s">
        <v>128</v>
      </c>
      <c r="E105" s="186" t="s">
        <v>3</v>
      </c>
      <c r="F105" s="187" t="s">
        <v>844</v>
      </c>
      <c r="G105" s="13"/>
      <c r="H105" s="188">
        <v>10</v>
      </c>
      <c r="I105" s="189"/>
      <c r="J105" s="13"/>
      <c r="K105" s="13"/>
      <c r="L105" s="184"/>
      <c r="M105" s="190"/>
      <c r="N105" s="191"/>
      <c r="O105" s="191"/>
      <c r="P105" s="191"/>
      <c r="Q105" s="191"/>
      <c r="R105" s="191"/>
      <c r="S105" s="191"/>
      <c r="T105" s="19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86" t="s">
        <v>128</v>
      </c>
      <c r="AU105" s="186" t="s">
        <v>79</v>
      </c>
      <c r="AV105" s="13" t="s">
        <v>79</v>
      </c>
      <c r="AW105" s="13" t="s">
        <v>31</v>
      </c>
      <c r="AX105" s="13" t="s">
        <v>69</v>
      </c>
      <c r="AY105" s="186" t="s">
        <v>117</v>
      </c>
    </row>
    <row r="106" s="14" customFormat="1">
      <c r="A106" s="14"/>
      <c r="B106" s="193"/>
      <c r="C106" s="14"/>
      <c r="D106" s="185" t="s">
        <v>128</v>
      </c>
      <c r="E106" s="194" t="s">
        <v>3</v>
      </c>
      <c r="F106" s="195" t="s">
        <v>130</v>
      </c>
      <c r="G106" s="14"/>
      <c r="H106" s="196">
        <v>10</v>
      </c>
      <c r="I106" s="197"/>
      <c r="J106" s="14"/>
      <c r="K106" s="14"/>
      <c r="L106" s="193"/>
      <c r="M106" s="198"/>
      <c r="N106" s="199"/>
      <c r="O106" s="199"/>
      <c r="P106" s="199"/>
      <c r="Q106" s="199"/>
      <c r="R106" s="199"/>
      <c r="S106" s="199"/>
      <c r="T106" s="20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194" t="s">
        <v>128</v>
      </c>
      <c r="AU106" s="194" t="s">
        <v>79</v>
      </c>
      <c r="AV106" s="14" t="s">
        <v>124</v>
      </c>
      <c r="AW106" s="14" t="s">
        <v>31</v>
      </c>
      <c r="AX106" s="14" t="s">
        <v>77</v>
      </c>
      <c r="AY106" s="194" t="s">
        <v>117</v>
      </c>
    </row>
    <row r="107" s="2" customFormat="1" ht="16.5" customHeight="1">
      <c r="A107" s="39"/>
      <c r="B107" s="165"/>
      <c r="C107" s="166" t="s">
        <v>154</v>
      </c>
      <c r="D107" s="166" t="s">
        <v>119</v>
      </c>
      <c r="E107" s="167" t="s">
        <v>190</v>
      </c>
      <c r="F107" s="168" t="s">
        <v>191</v>
      </c>
      <c r="G107" s="169" t="s">
        <v>122</v>
      </c>
      <c r="H107" s="170">
        <v>12</v>
      </c>
      <c r="I107" s="171"/>
      <c r="J107" s="172">
        <f>ROUND(I107*H107,2)</f>
        <v>0</v>
      </c>
      <c r="K107" s="168" t="s">
        <v>123</v>
      </c>
      <c r="L107" s="40"/>
      <c r="M107" s="173" t="s">
        <v>3</v>
      </c>
      <c r="N107" s="174" t="s">
        <v>40</v>
      </c>
      <c r="O107" s="73"/>
      <c r="P107" s="175">
        <f>O107*H107</f>
        <v>0</v>
      </c>
      <c r="Q107" s="175">
        <v>0</v>
      </c>
      <c r="R107" s="175">
        <f>Q107*H107</f>
        <v>0</v>
      </c>
      <c r="S107" s="175">
        <v>0</v>
      </c>
      <c r="T107" s="17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77" t="s">
        <v>124</v>
      </c>
      <c r="AT107" s="177" t="s">
        <v>119</v>
      </c>
      <c r="AU107" s="177" t="s">
        <v>79</v>
      </c>
      <c r="AY107" s="20" t="s">
        <v>117</v>
      </c>
      <c r="BE107" s="178">
        <f>IF(N107="základní",J107,0)</f>
        <v>0</v>
      </c>
      <c r="BF107" s="178">
        <f>IF(N107="snížená",J107,0)</f>
        <v>0</v>
      </c>
      <c r="BG107" s="178">
        <f>IF(N107="zákl. přenesená",J107,0)</f>
        <v>0</v>
      </c>
      <c r="BH107" s="178">
        <f>IF(N107="sníž. přenesená",J107,0)</f>
        <v>0</v>
      </c>
      <c r="BI107" s="178">
        <f>IF(N107="nulová",J107,0)</f>
        <v>0</v>
      </c>
      <c r="BJ107" s="20" t="s">
        <v>77</v>
      </c>
      <c r="BK107" s="178">
        <f>ROUND(I107*H107,2)</f>
        <v>0</v>
      </c>
      <c r="BL107" s="20" t="s">
        <v>124</v>
      </c>
      <c r="BM107" s="177" t="s">
        <v>845</v>
      </c>
    </row>
    <row r="108" s="2" customFormat="1">
      <c r="A108" s="39"/>
      <c r="B108" s="40"/>
      <c r="C108" s="39"/>
      <c r="D108" s="179" t="s">
        <v>126</v>
      </c>
      <c r="E108" s="39"/>
      <c r="F108" s="180" t="s">
        <v>193</v>
      </c>
      <c r="G108" s="39"/>
      <c r="H108" s="39"/>
      <c r="I108" s="181"/>
      <c r="J108" s="39"/>
      <c r="K108" s="39"/>
      <c r="L108" s="40"/>
      <c r="M108" s="182"/>
      <c r="N108" s="183"/>
      <c r="O108" s="73"/>
      <c r="P108" s="73"/>
      <c r="Q108" s="73"/>
      <c r="R108" s="73"/>
      <c r="S108" s="73"/>
      <c r="T108" s="74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20" t="s">
        <v>126</v>
      </c>
      <c r="AU108" s="20" t="s">
        <v>79</v>
      </c>
    </row>
    <row r="109" s="13" customFormat="1">
      <c r="A109" s="13"/>
      <c r="B109" s="184"/>
      <c r="C109" s="13"/>
      <c r="D109" s="185" t="s">
        <v>128</v>
      </c>
      <c r="E109" s="186" t="s">
        <v>3</v>
      </c>
      <c r="F109" s="187" t="s">
        <v>846</v>
      </c>
      <c r="G109" s="13"/>
      <c r="H109" s="188">
        <v>12</v>
      </c>
      <c r="I109" s="189"/>
      <c r="J109" s="13"/>
      <c r="K109" s="13"/>
      <c r="L109" s="184"/>
      <c r="M109" s="190"/>
      <c r="N109" s="191"/>
      <c r="O109" s="191"/>
      <c r="P109" s="191"/>
      <c r="Q109" s="191"/>
      <c r="R109" s="191"/>
      <c r="S109" s="191"/>
      <c r="T109" s="19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186" t="s">
        <v>128</v>
      </c>
      <c r="AU109" s="186" t="s">
        <v>79</v>
      </c>
      <c r="AV109" s="13" t="s">
        <v>79</v>
      </c>
      <c r="AW109" s="13" t="s">
        <v>31</v>
      </c>
      <c r="AX109" s="13" t="s">
        <v>69</v>
      </c>
      <c r="AY109" s="186" t="s">
        <v>117</v>
      </c>
    </row>
    <row r="110" s="14" customFormat="1">
      <c r="A110" s="14"/>
      <c r="B110" s="193"/>
      <c r="C110" s="14"/>
      <c r="D110" s="185" t="s">
        <v>128</v>
      </c>
      <c r="E110" s="194" t="s">
        <v>3</v>
      </c>
      <c r="F110" s="195" t="s">
        <v>130</v>
      </c>
      <c r="G110" s="14"/>
      <c r="H110" s="196">
        <v>12</v>
      </c>
      <c r="I110" s="197"/>
      <c r="J110" s="14"/>
      <c r="K110" s="14"/>
      <c r="L110" s="193"/>
      <c r="M110" s="198"/>
      <c r="N110" s="199"/>
      <c r="O110" s="199"/>
      <c r="P110" s="199"/>
      <c r="Q110" s="199"/>
      <c r="R110" s="199"/>
      <c r="S110" s="199"/>
      <c r="T110" s="20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194" t="s">
        <v>128</v>
      </c>
      <c r="AU110" s="194" t="s">
        <v>79</v>
      </c>
      <c r="AV110" s="14" t="s">
        <v>124</v>
      </c>
      <c r="AW110" s="14" t="s">
        <v>31</v>
      </c>
      <c r="AX110" s="14" t="s">
        <v>77</v>
      </c>
      <c r="AY110" s="194" t="s">
        <v>117</v>
      </c>
    </row>
    <row r="111" s="2" customFormat="1" ht="16.5" customHeight="1">
      <c r="A111" s="39"/>
      <c r="B111" s="165"/>
      <c r="C111" s="166" t="s">
        <v>161</v>
      </c>
      <c r="D111" s="166" t="s">
        <v>119</v>
      </c>
      <c r="E111" s="167" t="s">
        <v>847</v>
      </c>
      <c r="F111" s="168" t="s">
        <v>848</v>
      </c>
      <c r="G111" s="169" t="s">
        <v>198</v>
      </c>
      <c r="H111" s="170">
        <v>6.5750000000000002</v>
      </c>
      <c r="I111" s="171"/>
      <c r="J111" s="172">
        <f>ROUND(I111*H111,2)</f>
        <v>0</v>
      </c>
      <c r="K111" s="168" t="s">
        <v>123</v>
      </c>
      <c r="L111" s="40"/>
      <c r="M111" s="173" t="s">
        <v>3</v>
      </c>
      <c r="N111" s="174" t="s">
        <v>40</v>
      </c>
      <c r="O111" s="73"/>
      <c r="P111" s="175">
        <f>O111*H111</f>
        <v>0</v>
      </c>
      <c r="Q111" s="175">
        <v>0</v>
      </c>
      <c r="R111" s="175">
        <f>Q111*H111</f>
        <v>0</v>
      </c>
      <c r="S111" s="175">
        <v>0</v>
      </c>
      <c r="T111" s="17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7" t="s">
        <v>124</v>
      </c>
      <c r="AT111" s="177" t="s">
        <v>119</v>
      </c>
      <c r="AU111" s="177" t="s">
        <v>79</v>
      </c>
      <c r="AY111" s="20" t="s">
        <v>117</v>
      </c>
      <c r="BE111" s="178">
        <f>IF(N111="základní",J111,0)</f>
        <v>0</v>
      </c>
      <c r="BF111" s="178">
        <f>IF(N111="snížená",J111,0)</f>
        <v>0</v>
      </c>
      <c r="BG111" s="178">
        <f>IF(N111="zákl. přenesená",J111,0)</f>
        <v>0</v>
      </c>
      <c r="BH111" s="178">
        <f>IF(N111="sníž. přenesená",J111,0)</f>
        <v>0</v>
      </c>
      <c r="BI111" s="178">
        <f>IF(N111="nulová",J111,0)</f>
        <v>0</v>
      </c>
      <c r="BJ111" s="20" t="s">
        <v>77</v>
      </c>
      <c r="BK111" s="178">
        <f>ROUND(I111*H111,2)</f>
        <v>0</v>
      </c>
      <c r="BL111" s="20" t="s">
        <v>124</v>
      </c>
      <c r="BM111" s="177" t="s">
        <v>849</v>
      </c>
    </row>
    <row r="112" s="2" customFormat="1">
      <c r="A112" s="39"/>
      <c r="B112" s="40"/>
      <c r="C112" s="39"/>
      <c r="D112" s="179" t="s">
        <v>126</v>
      </c>
      <c r="E112" s="39"/>
      <c r="F112" s="180" t="s">
        <v>850</v>
      </c>
      <c r="G112" s="39"/>
      <c r="H112" s="39"/>
      <c r="I112" s="181"/>
      <c r="J112" s="39"/>
      <c r="K112" s="39"/>
      <c r="L112" s="40"/>
      <c r="M112" s="182"/>
      <c r="N112" s="183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126</v>
      </c>
      <c r="AU112" s="20" t="s">
        <v>79</v>
      </c>
    </row>
    <row r="113" s="13" customFormat="1">
      <c r="A113" s="13"/>
      <c r="B113" s="184"/>
      <c r="C113" s="13"/>
      <c r="D113" s="185" t="s">
        <v>128</v>
      </c>
      <c r="E113" s="186" t="s">
        <v>3</v>
      </c>
      <c r="F113" s="187" t="s">
        <v>851</v>
      </c>
      <c r="G113" s="13"/>
      <c r="H113" s="188">
        <v>8</v>
      </c>
      <c r="I113" s="189"/>
      <c r="J113" s="13"/>
      <c r="K113" s="13"/>
      <c r="L113" s="184"/>
      <c r="M113" s="190"/>
      <c r="N113" s="191"/>
      <c r="O113" s="191"/>
      <c r="P113" s="191"/>
      <c r="Q113" s="191"/>
      <c r="R113" s="191"/>
      <c r="S113" s="191"/>
      <c r="T113" s="19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86" t="s">
        <v>128</v>
      </c>
      <c r="AU113" s="186" t="s">
        <v>79</v>
      </c>
      <c r="AV113" s="13" t="s">
        <v>79</v>
      </c>
      <c r="AW113" s="13" t="s">
        <v>31</v>
      </c>
      <c r="AX113" s="13" t="s">
        <v>69</v>
      </c>
      <c r="AY113" s="186" t="s">
        <v>117</v>
      </c>
    </row>
    <row r="114" s="13" customFormat="1">
      <c r="A114" s="13"/>
      <c r="B114" s="184"/>
      <c r="C114" s="13"/>
      <c r="D114" s="185" t="s">
        <v>128</v>
      </c>
      <c r="E114" s="186" t="s">
        <v>3</v>
      </c>
      <c r="F114" s="187" t="s">
        <v>852</v>
      </c>
      <c r="G114" s="13"/>
      <c r="H114" s="188">
        <v>-1.425</v>
      </c>
      <c r="I114" s="189"/>
      <c r="J114" s="13"/>
      <c r="K114" s="13"/>
      <c r="L114" s="184"/>
      <c r="M114" s="190"/>
      <c r="N114" s="191"/>
      <c r="O114" s="191"/>
      <c r="P114" s="191"/>
      <c r="Q114" s="191"/>
      <c r="R114" s="191"/>
      <c r="S114" s="191"/>
      <c r="T114" s="19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186" t="s">
        <v>128</v>
      </c>
      <c r="AU114" s="186" t="s">
        <v>79</v>
      </c>
      <c r="AV114" s="13" t="s">
        <v>79</v>
      </c>
      <c r="AW114" s="13" t="s">
        <v>31</v>
      </c>
      <c r="AX114" s="13" t="s">
        <v>69</v>
      </c>
      <c r="AY114" s="186" t="s">
        <v>117</v>
      </c>
    </row>
    <row r="115" s="14" customFormat="1">
      <c r="A115" s="14"/>
      <c r="B115" s="193"/>
      <c r="C115" s="14"/>
      <c r="D115" s="185" t="s">
        <v>128</v>
      </c>
      <c r="E115" s="194" t="s">
        <v>3</v>
      </c>
      <c r="F115" s="195" t="s">
        <v>130</v>
      </c>
      <c r="G115" s="14"/>
      <c r="H115" s="196">
        <v>6.5750000000000002</v>
      </c>
      <c r="I115" s="197"/>
      <c r="J115" s="14"/>
      <c r="K115" s="14"/>
      <c r="L115" s="193"/>
      <c r="M115" s="198"/>
      <c r="N115" s="199"/>
      <c r="O115" s="199"/>
      <c r="P115" s="199"/>
      <c r="Q115" s="199"/>
      <c r="R115" s="199"/>
      <c r="S115" s="199"/>
      <c r="T115" s="20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194" t="s">
        <v>128</v>
      </c>
      <c r="AU115" s="194" t="s">
        <v>79</v>
      </c>
      <c r="AV115" s="14" t="s">
        <v>124</v>
      </c>
      <c r="AW115" s="14" t="s">
        <v>31</v>
      </c>
      <c r="AX115" s="14" t="s">
        <v>77</v>
      </c>
      <c r="AY115" s="194" t="s">
        <v>117</v>
      </c>
    </row>
    <row r="116" s="2" customFormat="1" ht="16.5" customHeight="1">
      <c r="A116" s="39"/>
      <c r="B116" s="165"/>
      <c r="C116" s="166" t="s">
        <v>168</v>
      </c>
      <c r="D116" s="166" t="s">
        <v>119</v>
      </c>
      <c r="E116" s="167" t="s">
        <v>853</v>
      </c>
      <c r="F116" s="168" t="s">
        <v>854</v>
      </c>
      <c r="G116" s="169" t="s">
        <v>122</v>
      </c>
      <c r="H116" s="170">
        <v>16</v>
      </c>
      <c r="I116" s="171"/>
      <c r="J116" s="172">
        <f>ROUND(I116*H116,2)</f>
        <v>0</v>
      </c>
      <c r="K116" s="168" t="s">
        <v>123</v>
      </c>
      <c r="L116" s="40"/>
      <c r="M116" s="173" t="s">
        <v>3</v>
      </c>
      <c r="N116" s="174" t="s">
        <v>40</v>
      </c>
      <c r="O116" s="73"/>
      <c r="P116" s="175">
        <f>O116*H116</f>
        <v>0</v>
      </c>
      <c r="Q116" s="175">
        <v>0.00069999999999999999</v>
      </c>
      <c r="R116" s="175">
        <f>Q116*H116</f>
        <v>0.0112</v>
      </c>
      <c r="S116" s="175">
        <v>0</v>
      </c>
      <c r="T116" s="17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7" t="s">
        <v>124</v>
      </c>
      <c r="AT116" s="177" t="s">
        <v>119</v>
      </c>
      <c r="AU116" s="177" t="s">
        <v>79</v>
      </c>
      <c r="AY116" s="20" t="s">
        <v>117</v>
      </c>
      <c r="BE116" s="178">
        <f>IF(N116="základní",J116,0)</f>
        <v>0</v>
      </c>
      <c r="BF116" s="178">
        <f>IF(N116="snížená",J116,0)</f>
        <v>0</v>
      </c>
      <c r="BG116" s="178">
        <f>IF(N116="zákl. přenesená",J116,0)</f>
        <v>0</v>
      </c>
      <c r="BH116" s="178">
        <f>IF(N116="sníž. přenesená",J116,0)</f>
        <v>0</v>
      </c>
      <c r="BI116" s="178">
        <f>IF(N116="nulová",J116,0)</f>
        <v>0</v>
      </c>
      <c r="BJ116" s="20" t="s">
        <v>77</v>
      </c>
      <c r="BK116" s="178">
        <f>ROUND(I116*H116,2)</f>
        <v>0</v>
      </c>
      <c r="BL116" s="20" t="s">
        <v>124</v>
      </c>
      <c r="BM116" s="177" t="s">
        <v>855</v>
      </c>
    </row>
    <row r="117" s="2" customFormat="1">
      <c r="A117" s="39"/>
      <c r="B117" s="40"/>
      <c r="C117" s="39"/>
      <c r="D117" s="179" t="s">
        <v>126</v>
      </c>
      <c r="E117" s="39"/>
      <c r="F117" s="180" t="s">
        <v>856</v>
      </c>
      <c r="G117" s="39"/>
      <c r="H117" s="39"/>
      <c r="I117" s="181"/>
      <c r="J117" s="39"/>
      <c r="K117" s="39"/>
      <c r="L117" s="40"/>
      <c r="M117" s="182"/>
      <c r="N117" s="183"/>
      <c r="O117" s="73"/>
      <c r="P117" s="73"/>
      <c r="Q117" s="73"/>
      <c r="R117" s="73"/>
      <c r="S117" s="73"/>
      <c r="T117" s="74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20" t="s">
        <v>126</v>
      </c>
      <c r="AU117" s="20" t="s">
        <v>79</v>
      </c>
    </row>
    <row r="118" s="13" customFormat="1">
      <c r="A118" s="13"/>
      <c r="B118" s="184"/>
      <c r="C118" s="13"/>
      <c r="D118" s="185" t="s">
        <v>128</v>
      </c>
      <c r="E118" s="186" t="s">
        <v>3</v>
      </c>
      <c r="F118" s="187" t="s">
        <v>857</v>
      </c>
      <c r="G118" s="13"/>
      <c r="H118" s="188">
        <v>16</v>
      </c>
      <c r="I118" s="189"/>
      <c r="J118" s="13"/>
      <c r="K118" s="13"/>
      <c r="L118" s="184"/>
      <c r="M118" s="190"/>
      <c r="N118" s="191"/>
      <c r="O118" s="191"/>
      <c r="P118" s="191"/>
      <c r="Q118" s="191"/>
      <c r="R118" s="191"/>
      <c r="S118" s="191"/>
      <c r="T118" s="19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186" t="s">
        <v>128</v>
      </c>
      <c r="AU118" s="186" t="s">
        <v>79</v>
      </c>
      <c r="AV118" s="13" t="s">
        <v>79</v>
      </c>
      <c r="AW118" s="13" t="s">
        <v>31</v>
      </c>
      <c r="AX118" s="13" t="s">
        <v>69</v>
      </c>
      <c r="AY118" s="186" t="s">
        <v>117</v>
      </c>
    </row>
    <row r="119" s="14" customFormat="1">
      <c r="A119" s="14"/>
      <c r="B119" s="193"/>
      <c r="C119" s="14"/>
      <c r="D119" s="185" t="s">
        <v>128</v>
      </c>
      <c r="E119" s="194" t="s">
        <v>3</v>
      </c>
      <c r="F119" s="195" t="s">
        <v>130</v>
      </c>
      <c r="G119" s="14"/>
      <c r="H119" s="196">
        <v>16</v>
      </c>
      <c r="I119" s="197"/>
      <c r="J119" s="14"/>
      <c r="K119" s="14"/>
      <c r="L119" s="193"/>
      <c r="M119" s="198"/>
      <c r="N119" s="199"/>
      <c r="O119" s="199"/>
      <c r="P119" s="199"/>
      <c r="Q119" s="199"/>
      <c r="R119" s="199"/>
      <c r="S119" s="199"/>
      <c r="T119" s="20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194" t="s">
        <v>128</v>
      </c>
      <c r="AU119" s="194" t="s">
        <v>79</v>
      </c>
      <c r="AV119" s="14" t="s">
        <v>124</v>
      </c>
      <c r="AW119" s="14" t="s">
        <v>31</v>
      </c>
      <c r="AX119" s="14" t="s">
        <v>77</v>
      </c>
      <c r="AY119" s="194" t="s">
        <v>117</v>
      </c>
    </row>
    <row r="120" s="2" customFormat="1" ht="24.15" customHeight="1">
      <c r="A120" s="39"/>
      <c r="B120" s="165"/>
      <c r="C120" s="166" t="s">
        <v>174</v>
      </c>
      <c r="D120" s="166" t="s">
        <v>119</v>
      </c>
      <c r="E120" s="167" t="s">
        <v>858</v>
      </c>
      <c r="F120" s="168" t="s">
        <v>859</v>
      </c>
      <c r="G120" s="169" t="s">
        <v>122</v>
      </c>
      <c r="H120" s="170">
        <v>16</v>
      </c>
      <c r="I120" s="171"/>
      <c r="J120" s="172">
        <f>ROUND(I120*H120,2)</f>
        <v>0</v>
      </c>
      <c r="K120" s="168" t="s">
        <v>123</v>
      </c>
      <c r="L120" s="40"/>
      <c r="M120" s="173" t="s">
        <v>3</v>
      </c>
      <c r="N120" s="174" t="s">
        <v>40</v>
      </c>
      <c r="O120" s="73"/>
      <c r="P120" s="175">
        <f>O120*H120</f>
        <v>0</v>
      </c>
      <c r="Q120" s="175">
        <v>0</v>
      </c>
      <c r="R120" s="175">
        <f>Q120*H120</f>
        <v>0</v>
      </c>
      <c r="S120" s="175">
        <v>0</v>
      </c>
      <c r="T120" s="17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7" t="s">
        <v>124</v>
      </c>
      <c r="AT120" s="177" t="s">
        <v>119</v>
      </c>
      <c r="AU120" s="177" t="s">
        <v>79</v>
      </c>
      <c r="AY120" s="20" t="s">
        <v>117</v>
      </c>
      <c r="BE120" s="178">
        <f>IF(N120="základní",J120,0)</f>
        <v>0</v>
      </c>
      <c r="BF120" s="178">
        <f>IF(N120="snížená",J120,0)</f>
        <v>0</v>
      </c>
      <c r="BG120" s="178">
        <f>IF(N120="zákl. přenesená",J120,0)</f>
        <v>0</v>
      </c>
      <c r="BH120" s="178">
        <f>IF(N120="sníž. přenesená",J120,0)</f>
        <v>0</v>
      </c>
      <c r="BI120" s="178">
        <f>IF(N120="nulová",J120,0)</f>
        <v>0</v>
      </c>
      <c r="BJ120" s="20" t="s">
        <v>77</v>
      </c>
      <c r="BK120" s="178">
        <f>ROUND(I120*H120,2)</f>
        <v>0</v>
      </c>
      <c r="BL120" s="20" t="s">
        <v>124</v>
      </c>
      <c r="BM120" s="177" t="s">
        <v>860</v>
      </c>
    </row>
    <row r="121" s="2" customFormat="1">
      <c r="A121" s="39"/>
      <c r="B121" s="40"/>
      <c r="C121" s="39"/>
      <c r="D121" s="179" t="s">
        <v>126</v>
      </c>
      <c r="E121" s="39"/>
      <c r="F121" s="180" t="s">
        <v>861</v>
      </c>
      <c r="G121" s="39"/>
      <c r="H121" s="39"/>
      <c r="I121" s="181"/>
      <c r="J121" s="39"/>
      <c r="K121" s="39"/>
      <c r="L121" s="40"/>
      <c r="M121" s="182"/>
      <c r="N121" s="183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126</v>
      </c>
      <c r="AU121" s="20" t="s">
        <v>79</v>
      </c>
    </row>
    <row r="122" s="2" customFormat="1" ht="21.75" customHeight="1">
      <c r="A122" s="39"/>
      <c r="B122" s="165"/>
      <c r="C122" s="166" t="s">
        <v>182</v>
      </c>
      <c r="D122" s="166" t="s">
        <v>119</v>
      </c>
      <c r="E122" s="167" t="s">
        <v>862</v>
      </c>
      <c r="F122" s="168" t="s">
        <v>863</v>
      </c>
      <c r="G122" s="169" t="s">
        <v>198</v>
      </c>
      <c r="H122" s="170">
        <v>8</v>
      </c>
      <c r="I122" s="171"/>
      <c r="J122" s="172">
        <f>ROUND(I122*H122,2)</f>
        <v>0</v>
      </c>
      <c r="K122" s="168" t="s">
        <v>123</v>
      </c>
      <c r="L122" s="40"/>
      <c r="M122" s="173" t="s">
        <v>3</v>
      </c>
      <c r="N122" s="174" t="s">
        <v>40</v>
      </c>
      <c r="O122" s="73"/>
      <c r="P122" s="175">
        <f>O122*H122</f>
        <v>0</v>
      </c>
      <c r="Q122" s="175">
        <v>0.00046000000000000001</v>
      </c>
      <c r="R122" s="175">
        <f>Q122*H122</f>
        <v>0.0036800000000000001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124</v>
      </c>
      <c r="AT122" s="177" t="s">
        <v>119</v>
      </c>
      <c r="AU122" s="177" t="s">
        <v>79</v>
      </c>
      <c r="AY122" s="20" t="s">
        <v>117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77</v>
      </c>
      <c r="BK122" s="178">
        <f>ROUND(I122*H122,2)</f>
        <v>0</v>
      </c>
      <c r="BL122" s="20" t="s">
        <v>124</v>
      </c>
      <c r="BM122" s="177" t="s">
        <v>864</v>
      </c>
    </row>
    <row r="123" s="2" customFormat="1">
      <c r="A123" s="39"/>
      <c r="B123" s="40"/>
      <c r="C123" s="39"/>
      <c r="D123" s="179" t="s">
        <v>126</v>
      </c>
      <c r="E123" s="39"/>
      <c r="F123" s="180" t="s">
        <v>865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126</v>
      </c>
      <c r="AU123" s="20" t="s">
        <v>79</v>
      </c>
    </row>
    <row r="124" s="13" customFormat="1">
      <c r="A124" s="13"/>
      <c r="B124" s="184"/>
      <c r="C124" s="13"/>
      <c r="D124" s="185" t="s">
        <v>128</v>
      </c>
      <c r="E124" s="186" t="s">
        <v>3</v>
      </c>
      <c r="F124" s="187" t="s">
        <v>851</v>
      </c>
      <c r="G124" s="13"/>
      <c r="H124" s="188">
        <v>8</v>
      </c>
      <c r="I124" s="189"/>
      <c r="J124" s="13"/>
      <c r="K124" s="13"/>
      <c r="L124" s="184"/>
      <c r="M124" s="190"/>
      <c r="N124" s="191"/>
      <c r="O124" s="191"/>
      <c r="P124" s="191"/>
      <c r="Q124" s="191"/>
      <c r="R124" s="191"/>
      <c r="S124" s="191"/>
      <c r="T124" s="19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6" t="s">
        <v>128</v>
      </c>
      <c r="AU124" s="186" t="s">
        <v>79</v>
      </c>
      <c r="AV124" s="13" t="s">
        <v>79</v>
      </c>
      <c r="AW124" s="13" t="s">
        <v>31</v>
      </c>
      <c r="AX124" s="13" t="s">
        <v>69</v>
      </c>
      <c r="AY124" s="186" t="s">
        <v>117</v>
      </c>
    </row>
    <row r="125" s="14" customFormat="1">
      <c r="A125" s="14"/>
      <c r="B125" s="193"/>
      <c r="C125" s="14"/>
      <c r="D125" s="185" t="s">
        <v>128</v>
      </c>
      <c r="E125" s="194" t="s">
        <v>3</v>
      </c>
      <c r="F125" s="195" t="s">
        <v>130</v>
      </c>
      <c r="G125" s="14"/>
      <c r="H125" s="196">
        <v>8</v>
      </c>
      <c r="I125" s="197"/>
      <c r="J125" s="14"/>
      <c r="K125" s="14"/>
      <c r="L125" s="193"/>
      <c r="M125" s="198"/>
      <c r="N125" s="199"/>
      <c r="O125" s="199"/>
      <c r="P125" s="199"/>
      <c r="Q125" s="199"/>
      <c r="R125" s="199"/>
      <c r="S125" s="199"/>
      <c r="T125" s="20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4" t="s">
        <v>128</v>
      </c>
      <c r="AU125" s="194" t="s">
        <v>79</v>
      </c>
      <c r="AV125" s="14" t="s">
        <v>124</v>
      </c>
      <c r="AW125" s="14" t="s">
        <v>31</v>
      </c>
      <c r="AX125" s="14" t="s">
        <v>77</v>
      </c>
      <c r="AY125" s="194" t="s">
        <v>117</v>
      </c>
    </row>
    <row r="126" s="2" customFormat="1" ht="24.15" customHeight="1">
      <c r="A126" s="39"/>
      <c r="B126" s="165"/>
      <c r="C126" s="166" t="s">
        <v>189</v>
      </c>
      <c r="D126" s="166" t="s">
        <v>119</v>
      </c>
      <c r="E126" s="167" t="s">
        <v>866</v>
      </c>
      <c r="F126" s="168" t="s">
        <v>867</v>
      </c>
      <c r="G126" s="169" t="s">
        <v>198</v>
      </c>
      <c r="H126" s="170">
        <v>8</v>
      </c>
      <c r="I126" s="171"/>
      <c r="J126" s="172">
        <f>ROUND(I126*H126,2)</f>
        <v>0</v>
      </c>
      <c r="K126" s="168" t="s">
        <v>123</v>
      </c>
      <c r="L126" s="40"/>
      <c r="M126" s="173" t="s">
        <v>3</v>
      </c>
      <c r="N126" s="174" t="s">
        <v>40</v>
      </c>
      <c r="O126" s="73"/>
      <c r="P126" s="175">
        <f>O126*H126</f>
        <v>0</v>
      </c>
      <c r="Q126" s="175">
        <v>0</v>
      </c>
      <c r="R126" s="175">
        <f>Q126*H126</f>
        <v>0</v>
      </c>
      <c r="S126" s="175">
        <v>0</v>
      </c>
      <c r="T126" s="17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7" t="s">
        <v>124</v>
      </c>
      <c r="AT126" s="177" t="s">
        <v>119</v>
      </c>
      <c r="AU126" s="177" t="s">
        <v>79</v>
      </c>
      <c r="AY126" s="20" t="s">
        <v>117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20" t="s">
        <v>77</v>
      </c>
      <c r="BK126" s="178">
        <f>ROUND(I126*H126,2)</f>
        <v>0</v>
      </c>
      <c r="BL126" s="20" t="s">
        <v>124</v>
      </c>
      <c r="BM126" s="177" t="s">
        <v>868</v>
      </c>
    </row>
    <row r="127" s="2" customFormat="1">
      <c r="A127" s="39"/>
      <c r="B127" s="40"/>
      <c r="C127" s="39"/>
      <c r="D127" s="179" t="s">
        <v>126</v>
      </c>
      <c r="E127" s="39"/>
      <c r="F127" s="180" t="s">
        <v>869</v>
      </c>
      <c r="G127" s="39"/>
      <c r="H127" s="39"/>
      <c r="I127" s="181"/>
      <c r="J127" s="39"/>
      <c r="K127" s="39"/>
      <c r="L127" s="40"/>
      <c r="M127" s="182"/>
      <c r="N127" s="183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126</v>
      </c>
      <c r="AU127" s="20" t="s">
        <v>79</v>
      </c>
    </row>
    <row r="128" s="2" customFormat="1" ht="37.8" customHeight="1">
      <c r="A128" s="39"/>
      <c r="B128" s="165"/>
      <c r="C128" s="166" t="s">
        <v>195</v>
      </c>
      <c r="D128" s="166" t="s">
        <v>119</v>
      </c>
      <c r="E128" s="167" t="s">
        <v>252</v>
      </c>
      <c r="F128" s="168" t="s">
        <v>253</v>
      </c>
      <c r="G128" s="169" t="s">
        <v>198</v>
      </c>
      <c r="H128" s="170">
        <v>1.5900000000000001</v>
      </c>
      <c r="I128" s="171"/>
      <c r="J128" s="172">
        <f>ROUND(I128*H128,2)</f>
        <v>0</v>
      </c>
      <c r="K128" s="168" t="s">
        <v>123</v>
      </c>
      <c r="L128" s="40"/>
      <c r="M128" s="173" t="s">
        <v>3</v>
      </c>
      <c r="N128" s="174" t="s">
        <v>40</v>
      </c>
      <c r="O128" s="73"/>
      <c r="P128" s="175">
        <f>O128*H128</f>
        <v>0</v>
      </c>
      <c r="Q128" s="175">
        <v>0</v>
      </c>
      <c r="R128" s="175">
        <f>Q128*H128</f>
        <v>0</v>
      </c>
      <c r="S128" s="175">
        <v>0</v>
      </c>
      <c r="T128" s="17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7" t="s">
        <v>124</v>
      </c>
      <c r="AT128" s="177" t="s">
        <v>119</v>
      </c>
      <c r="AU128" s="177" t="s">
        <v>79</v>
      </c>
      <c r="AY128" s="20" t="s">
        <v>117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20" t="s">
        <v>77</v>
      </c>
      <c r="BK128" s="178">
        <f>ROUND(I128*H128,2)</f>
        <v>0</v>
      </c>
      <c r="BL128" s="20" t="s">
        <v>124</v>
      </c>
      <c r="BM128" s="177" t="s">
        <v>870</v>
      </c>
    </row>
    <row r="129" s="2" customFormat="1">
      <c r="A129" s="39"/>
      <c r="B129" s="40"/>
      <c r="C129" s="39"/>
      <c r="D129" s="179" t="s">
        <v>126</v>
      </c>
      <c r="E129" s="39"/>
      <c r="F129" s="180" t="s">
        <v>255</v>
      </c>
      <c r="G129" s="39"/>
      <c r="H129" s="39"/>
      <c r="I129" s="181"/>
      <c r="J129" s="39"/>
      <c r="K129" s="39"/>
      <c r="L129" s="40"/>
      <c r="M129" s="182"/>
      <c r="N129" s="183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126</v>
      </c>
      <c r="AU129" s="20" t="s">
        <v>79</v>
      </c>
    </row>
    <row r="130" s="15" customFormat="1">
      <c r="A130" s="15"/>
      <c r="B130" s="201"/>
      <c r="C130" s="15"/>
      <c r="D130" s="185" t="s">
        <v>128</v>
      </c>
      <c r="E130" s="202" t="s">
        <v>3</v>
      </c>
      <c r="F130" s="203" t="s">
        <v>256</v>
      </c>
      <c r="G130" s="15"/>
      <c r="H130" s="202" t="s">
        <v>3</v>
      </c>
      <c r="I130" s="204"/>
      <c r="J130" s="15"/>
      <c r="K130" s="15"/>
      <c r="L130" s="201"/>
      <c r="M130" s="205"/>
      <c r="N130" s="206"/>
      <c r="O130" s="206"/>
      <c r="P130" s="206"/>
      <c r="Q130" s="206"/>
      <c r="R130" s="206"/>
      <c r="S130" s="206"/>
      <c r="T130" s="207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02" t="s">
        <v>128</v>
      </c>
      <c r="AU130" s="202" t="s">
        <v>79</v>
      </c>
      <c r="AV130" s="15" t="s">
        <v>77</v>
      </c>
      <c r="AW130" s="15" t="s">
        <v>31</v>
      </c>
      <c r="AX130" s="15" t="s">
        <v>69</v>
      </c>
      <c r="AY130" s="202" t="s">
        <v>117</v>
      </c>
    </row>
    <row r="131" s="13" customFormat="1">
      <c r="A131" s="13"/>
      <c r="B131" s="184"/>
      <c r="C131" s="13"/>
      <c r="D131" s="185" t="s">
        <v>128</v>
      </c>
      <c r="E131" s="186" t="s">
        <v>3</v>
      </c>
      <c r="F131" s="187" t="s">
        <v>871</v>
      </c>
      <c r="G131" s="13"/>
      <c r="H131" s="188">
        <v>1.5900000000000001</v>
      </c>
      <c r="I131" s="189"/>
      <c r="J131" s="13"/>
      <c r="K131" s="13"/>
      <c r="L131" s="184"/>
      <c r="M131" s="190"/>
      <c r="N131" s="191"/>
      <c r="O131" s="191"/>
      <c r="P131" s="191"/>
      <c r="Q131" s="191"/>
      <c r="R131" s="191"/>
      <c r="S131" s="191"/>
      <c r="T131" s="19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6" t="s">
        <v>128</v>
      </c>
      <c r="AU131" s="186" t="s">
        <v>79</v>
      </c>
      <c r="AV131" s="13" t="s">
        <v>79</v>
      </c>
      <c r="AW131" s="13" t="s">
        <v>31</v>
      </c>
      <c r="AX131" s="13" t="s">
        <v>69</v>
      </c>
      <c r="AY131" s="186" t="s">
        <v>117</v>
      </c>
    </row>
    <row r="132" s="14" customFormat="1">
      <c r="A132" s="14"/>
      <c r="B132" s="193"/>
      <c r="C132" s="14"/>
      <c r="D132" s="185" t="s">
        <v>128</v>
      </c>
      <c r="E132" s="194" t="s">
        <v>3</v>
      </c>
      <c r="F132" s="195" t="s">
        <v>130</v>
      </c>
      <c r="G132" s="14"/>
      <c r="H132" s="196">
        <v>1.5900000000000001</v>
      </c>
      <c r="I132" s="197"/>
      <c r="J132" s="14"/>
      <c r="K132" s="14"/>
      <c r="L132" s="193"/>
      <c r="M132" s="198"/>
      <c r="N132" s="199"/>
      <c r="O132" s="199"/>
      <c r="P132" s="199"/>
      <c r="Q132" s="199"/>
      <c r="R132" s="199"/>
      <c r="S132" s="199"/>
      <c r="T132" s="20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194" t="s">
        <v>128</v>
      </c>
      <c r="AU132" s="194" t="s">
        <v>79</v>
      </c>
      <c r="AV132" s="14" t="s">
        <v>124</v>
      </c>
      <c r="AW132" s="14" t="s">
        <v>31</v>
      </c>
      <c r="AX132" s="14" t="s">
        <v>77</v>
      </c>
      <c r="AY132" s="194" t="s">
        <v>117</v>
      </c>
    </row>
    <row r="133" s="2" customFormat="1" ht="37.8" customHeight="1">
      <c r="A133" s="39"/>
      <c r="B133" s="165"/>
      <c r="C133" s="166" t="s">
        <v>217</v>
      </c>
      <c r="D133" s="166" t="s">
        <v>119</v>
      </c>
      <c r="E133" s="167" t="s">
        <v>263</v>
      </c>
      <c r="F133" s="168" t="s">
        <v>264</v>
      </c>
      <c r="G133" s="169" t="s">
        <v>198</v>
      </c>
      <c r="H133" s="170">
        <v>13.15</v>
      </c>
      <c r="I133" s="171"/>
      <c r="J133" s="172">
        <f>ROUND(I133*H133,2)</f>
        <v>0</v>
      </c>
      <c r="K133" s="168" t="s">
        <v>123</v>
      </c>
      <c r="L133" s="40"/>
      <c r="M133" s="173" t="s">
        <v>3</v>
      </c>
      <c r="N133" s="174" t="s">
        <v>40</v>
      </c>
      <c r="O133" s="73"/>
      <c r="P133" s="175">
        <f>O133*H133</f>
        <v>0</v>
      </c>
      <c r="Q133" s="175">
        <v>0</v>
      </c>
      <c r="R133" s="175">
        <f>Q133*H133</f>
        <v>0</v>
      </c>
      <c r="S133" s="175">
        <v>0</v>
      </c>
      <c r="T133" s="17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177" t="s">
        <v>124</v>
      </c>
      <c r="AT133" s="177" t="s">
        <v>119</v>
      </c>
      <c r="AU133" s="177" t="s">
        <v>79</v>
      </c>
      <c r="AY133" s="20" t="s">
        <v>117</v>
      </c>
      <c r="BE133" s="178">
        <f>IF(N133="základní",J133,0)</f>
        <v>0</v>
      </c>
      <c r="BF133" s="178">
        <f>IF(N133="snížená",J133,0)</f>
        <v>0</v>
      </c>
      <c r="BG133" s="178">
        <f>IF(N133="zákl. přenesená",J133,0)</f>
        <v>0</v>
      </c>
      <c r="BH133" s="178">
        <f>IF(N133="sníž. přenesená",J133,0)</f>
        <v>0</v>
      </c>
      <c r="BI133" s="178">
        <f>IF(N133="nulová",J133,0)</f>
        <v>0</v>
      </c>
      <c r="BJ133" s="20" t="s">
        <v>77</v>
      </c>
      <c r="BK133" s="178">
        <f>ROUND(I133*H133,2)</f>
        <v>0</v>
      </c>
      <c r="BL133" s="20" t="s">
        <v>124</v>
      </c>
      <c r="BM133" s="177" t="s">
        <v>872</v>
      </c>
    </row>
    <row r="134" s="2" customFormat="1">
      <c r="A134" s="39"/>
      <c r="B134" s="40"/>
      <c r="C134" s="39"/>
      <c r="D134" s="179" t="s">
        <v>126</v>
      </c>
      <c r="E134" s="39"/>
      <c r="F134" s="180" t="s">
        <v>266</v>
      </c>
      <c r="G134" s="39"/>
      <c r="H134" s="39"/>
      <c r="I134" s="181"/>
      <c r="J134" s="39"/>
      <c r="K134" s="39"/>
      <c r="L134" s="40"/>
      <c r="M134" s="182"/>
      <c r="N134" s="183"/>
      <c r="O134" s="73"/>
      <c r="P134" s="73"/>
      <c r="Q134" s="73"/>
      <c r="R134" s="73"/>
      <c r="S134" s="73"/>
      <c r="T134" s="74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20" t="s">
        <v>126</v>
      </c>
      <c r="AU134" s="20" t="s">
        <v>79</v>
      </c>
    </row>
    <row r="135" s="15" customFormat="1">
      <c r="A135" s="15"/>
      <c r="B135" s="201"/>
      <c r="C135" s="15"/>
      <c r="D135" s="185" t="s">
        <v>128</v>
      </c>
      <c r="E135" s="202" t="s">
        <v>3</v>
      </c>
      <c r="F135" s="203" t="s">
        <v>267</v>
      </c>
      <c r="G135" s="15"/>
      <c r="H135" s="202" t="s">
        <v>3</v>
      </c>
      <c r="I135" s="204"/>
      <c r="J135" s="15"/>
      <c r="K135" s="15"/>
      <c r="L135" s="201"/>
      <c r="M135" s="205"/>
      <c r="N135" s="206"/>
      <c r="O135" s="206"/>
      <c r="P135" s="206"/>
      <c r="Q135" s="206"/>
      <c r="R135" s="206"/>
      <c r="S135" s="206"/>
      <c r="T135" s="207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02" t="s">
        <v>128</v>
      </c>
      <c r="AU135" s="202" t="s">
        <v>79</v>
      </c>
      <c r="AV135" s="15" t="s">
        <v>77</v>
      </c>
      <c r="AW135" s="15" t="s">
        <v>31</v>
      </c>
      <c r="AX135" s="15" t="s">
        <v>69</v>
      </c>
      <c r="AY135" s="202" t="s">
        <v>117</v>
      </c>
    </row>
    <row r="136" s="13" customFormat="1">
      <c r="A136" s="13"/>
      <c r="B136" s="184"/>
      <c r="C136" s="13"/>
      <c r="D136" s="185" t="s">
        <v>128</v>
      </c>
      <c r="E136" s="186" t="s">
        <v>3</v>
      </c>
      <c r="F136" s="187" t="s">
        <v>873</v>
      </c>
      <c r="G136" s="13"/>
      <c r="H136" s="188">
        <v>6.5750000000000002</v>
      </c>
      <c r="I136" s="189"/>
      <c r="J136" s="13"/>
      <c r="K136" s="13"/>
      <c r="L136" s="184"/>
      <c r="M136" s="190"/>
      <c r="N136" s="191"/>
      <c r="O136" s="191"/>
      <c r="P136" s="191"/>
      <c r="Q136" s="191"/>
      <c r="R136" s="191"/>
      <c r="S136" s="191"/>
      <c r="T136" s="19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6" t="s">
        <v>128</v>
      </c>
      <c r="AU136" s="186" t="s">
        <v>79</v>
      </c>
      <c r="AV136" s="13" t="s">
        <v>79</v>
      </c>
      <c r="AW136" s="13" t="s">
        <v>31</v>
      </c>
      <c r="AX136" s="13" t="s">
        <v>69</v>
      </c>
      <c r="AY136" s="186" t="s">
        <v>117</v>
      </c>
    </row>
    <row r="137" s="13" customFormat="1">
      <c r="A137" s="13"/>
      <c r="B137" s="184"/>
      <c r="C137" s="13"/>
      <c r="D137" s="185" t="s">
        <v>128</v>
      </c>
      <c r="E137" s="186" t="s">
        <v>3</v>
      </c>
      <c r="F137" s="187" t="s">
        <v>874</v>
      </c>
      <c r="G137" s="13"/>
      <c r="H137" s="188">
        <v>0</v>
      </c>
      <c r="I137" s="189"/>
      <c r="J137" s="13"/>
      <c r="K137" s="13"/>
      <c r="L137" s="184"/>
      <c r="M137" s="190"/>
      <c r="N137" s="191"/>
      <c r="O137" s="191"/>
      <c r="P137" s="191"/>
      <c r="Q137" s="191"/>
      <c r="R137" s="191"/>
      <c r="S137" s="191"/>
      <c r="T137" s="19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6" t="s">
        <v>128</v>
      </c>
      <c r="AU137" s="186" t="s">
        <v>79</v>
      </c>
      <c r="AV137" s="13" t="s">
        <v>79</v>
      </c>
      <c r="AW137" s="13" t="s">
        <v>31</v>
      </c>
      <c r="AX137" s="13" t="s">
        <v>69</v>
      </c>
      <c r="AY137" s="186" t="s">
        <v>117</v>
      </c>
    </row>
    <row r="138" s="16" customFormat="1">
      <c r="A138" s="16"/>
      <c r="B138" s="208"/>
      <c r="C138" s="16"/>
      <c r="D138" s="185" t="s">
        <v>128</v>
      </c>
      <c r="E138" s="209" t="s">
        <v>3</v>
      </c>
      <c r="F138" s="210" t="s">
        <v>137</v>
      </c>
      <c r="G138" s="16"/>
      <c r="H138" s="211">
        <v>6.5750000000000002</v>
      </c>
      <c r="I138" s="212"/>
      <c r="J138" s="16"/>
      <c r="K138" s="16"/>
      <c r="L138" s="208"/>
      <c r="M138" s="213"/>
      <c r="N138" s="214"/>
      <c r="O138" s="214"/>
      <c r="P138" s="214"/>
      <c r="Q138" s="214"/>
      <c r="R138" s="214"/>
      <c r="S138" s="214"/>
      <c r="T138" s="215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209" t="s">
        <v>128</v>
      </c>
      <c r="AU138" s="209" t="s">
        <v>79</v>
      </c>
      <c r="AV138" s="16" t="s">
        <v>138</v>
      </c>
      <c r="AW138" s="16" t="s">
        <v>31</v>
      </c>
      <c r="AX138" s="16" t="s">
        <v>69</v>
      </c>
      <c r="AY138" s="209" t="s">
        <v>117</v>
      </c>
    </row>
    <row r="139" s="15" customFormat="1">
      <c r="A139" s="15"/>
      <c r="B139" s="201"/>
      <c r="C139" s="15"/>
      <c r="D139" s="185" t="s">
        <v>128</v>
      </c>
      <c r="E139" s="202" t="s">
        <v>3</v>
      </c>
      <c r="F139" s="203" t="s">
        <v>270</v>
      </c>
      <c r="G139" s="15"/>
      <c r="H139" s="202" t="s">
        <v>3</v>
      </c>
      <c r="I139" s="204"/>
      <c r="J139" s="15"/>
      <c r="K139" s="15"/>
      <c r="L139" s="201"/>
      <c r="M139" s="205"/>
      <c r="N139" s="206"/>
      <c r="O139" s="206"/>
      <c r="P139" s="206"/>
      <c r="Q139" s="206"/>
      <c r="R139" s="206"/>
      <c r="S139" s="206"/>
      <c r="T139" s="20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02" t="s">
        <v>128</v>
      </c>
      <c r="AU139" s="202" t="s">
        <v>79</v>
      </c>
      <c r="AV139" s="15" t="s">
        <v>77</v>
      </c>
      <c r="AW139" s="15" t="s">
        <v>31</v>
      </c>
      <c r="AX139" s="15" t="s">
        <v>69</v>
      </c>
      <c r="AY139" s="202" t="s">
        <v>117</v>
      </c>
    </row>
    <row r="140" s="13" customFormat="1">
      <c r="A140" s="13"/>
      <c r="B140" s="184"/>
      <c r="C140" s="13"/>
      <c r="D140" s="185" t="s">
        <v>128</v>
      </c>
      <c r="E140" s="186" t="s">
        <v>3</v>
      </c>
      <c r="F140" s="187" t="s">
        <v>873</v>
      </c>
      <c r="G140" s="13"/>
      <c r="H140" s="188">
        <v>6.5750000000000002</v>
      </c>
      <c r="I140" s="189"/>
      <c r="J140" s="13"/>
      <c r="K140" s="13"/>
      <c r="L140" s="184"/>
      <c r="M140" s="190"/>
      <c r="N140" s="191"/>
      <c r="O140" s="191"/>
      <c r="P140" s="191"/>
      <c r="Q140" s="191"/>
      <c r="R140" s="191"/>
      <c r="S140" s="191"/>
      <c r="T140" s="19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6" t="s">
        <v>128</v>
      </c>
      <c r="AU140" s="186" t="s">
        <v>79</v>
      </c>
      <c r="AV140" s="13" t="s">
        <v>79</v>
      </c>
      <c r="AW140" s="13" t="s">
        <v>31</v>
      </c>
      <c r="AX140" s="13" t="s">
        <v>69</v>
      </c>
      <c r="AY140" s="186" t="s">
        <v>117</v>
      </c>
    </row>
    <row r="141" s="13" customFormat="1">
      <c r="A141" s="13"/>
      <c r="B141" s="184"/>
      <c r="C141" s="13"/>
      <c r="D141" s="185" t="s">
        <v>128</v>
      </c>
      <c r="E141" s="186" t="s">
        <v>3</v>
      </c>
      <c r="F141" s="187" t="s">
        <v>874</v>
      </c>
      <c r="G141" s="13"/>
      <c r="H141" s="188">
        <v>0</v>
      </c>
      <c r="I141" s="189"/>
      <c r="J141" s="13"/>
      <c r="K141" s="13"/>
      <c r="L141" s="184"/>
      <c r="M141" s="190"/>
      <c r="N141" s="191"/>
      <c r="O141" s="191"/>
      <c r="P141" s="191"/>
      <c r="Q141" s="191"/>
      <c r="R141" s="191"/>
      <c r="S141" s="191"/>
      <c r="T141" s="19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6" t="s">
        <v>128</v>
      </c>
      <c r="AU141" s="186" t="s">
        <v>79</v>
      </c>
      <c r="AV141" s="13" t="s">
        <v>79</v>
      </c>
      <c r="AW141" s="13" t="s">
        <v>31</v>
      </c>
      <c r="AX141" s="13" t="s">
        <v>69</v>
      </c>
      <c r="AY141" s="186" t="s">
        <v>117</v>
      </c>
    </row>
    <row r="142" s="16" customFormat="1">
      <c r="A142" s="16"/>
      <c r="B142" s="208"/>
      <c r="C142" s="16"/>
      <c r="D142" s="185" t="s">
        <v>128</v>
      </c>
      <c r="E142" s="209" t="s">
        <v>3</v>
      </c>
      <c r="F142" s="210" t="s">
        <v>137</v>
      </c>
      <c r="G142" s="16"/>
      <c r="H142" s="211">
        <v>6.5750000000000002</v>
      </c>
      <c r="I142" s="212"/>
      <c r="J142" s="16"/>
      <c r="K142" s="16"/>
      <c r="L142" s="208"/>
      <c r="M142" s="213"/>
      <c r="N142" s="214"/>
      <c r="O142" s="214"/>
      <c r="P142" s="214"/>
      <c r="Q142" s="214"/>
      <c r="R142" s="214"/>
      <c r="S142" s="214"/>
      <c r="T142" s="215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T142" s="209" t="s">
        <v>128</v>
      </c>
      <c r="AU142" s="209" t="s">
        <v>79</v>
      </c>
      <c r="AV142" s="16" t="s">
        <v>138</v>
      </c>
      <c r="AW142" s="16" t="s">
        <v>31</v>
      </c>
      <c r="AX142" s="16" t="s">
        <v>69</v>
      </c>
      <c r="AY142" s="209" t="s">
        <v>117</v>
      </c>
    </row>
    <row r="143" s="14" customFormat="1">
      <c r="A143" s="14"/>
      <c r="B143" s="193"/>
      <c r="C143" s="14"/>
      <c r="D143" s="185" t="s">
        <v>128</v>
      </c>
      <c r="E143" s="194" t="s">
        <v>3</v>
      </c>
      <c r="F143" s="195" t="s">
        <v>130</v>
      </c>
      <c r="G143" s="14"/>
      <c r="H143" s="196">
        <v>13.15</v>
      </c>
      <c r="I143" s="197"/>
      <c r="J143" s="14"/>
      <c r="K143" s="14"/>
      <c r="L143" s="193"/>
      <c r="M143" s="198"/>
      <c r="N143" s="199"/>
      <c r="O143" s="199"/>
      <c r="P143" s="199"/>
      <c r="Q143" s="199"/>
      <c r="R143" s="199"/>
      <c r="S143" s="199"/>
      <c r="T143" s="20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4" t="s">
        <v>128</v>
      </c>
      <c r="AU143" s="194" t="s">
        <v>79</v>
      </c>
      <c r="AV143" s="14" t="s">
        <v>124</v>
      </c>
      <c r="AW143" s="14" t="s">
        <v>31</v>
      </c>
      <c r="AX143" s="14" t="s">
        <v>77</v>
      </c>
      <c r="AY143" s="194" t="s">
        <v>117</v>
      </c>
    </row>
    <row r="144" s="2" customFormat="1" ht="24.15" customHeight="1">
      <c r="A144" s="39"/>
      <c r="B144" s="165"/>
      <c r="C144" s="166" t="s">
        <v>226</v>
      </c>
      <c r="D144" s="166" t="s">
        <v>119</v>
      </c>
      <c r="E144" s="167" t="s">
        <v>284</v>
      </c>
      <c r="F144" s="168" t="s">
        <v>285</v>
      </c>
      <c r="G144" s="169" t="s">
        <v>198</v>
      </c>
      <c r="H144" s="170">
        <v>1.5900000000000001</v>
      </c>
      <c r="I144" s="171"/>
      <c r="J144" s="172">
        <f>ROUND(I144*H144,2)</f>
        <v>0</v>
      </c>
      <c r="K144" s="168" t="s">
        <v>123</v>
      </c>
      <c r="L144" s="40"/>
      <c r="M144" s="173" t="s">
        <v>3</v>
      </c>
      <c r="N144" s="174" t="s">
        <v>40</v>
      </c>
      <c r="O144" s="73"/>
      <c r="P144" s="175">
        <f>O144*H144</f>
        <v>0</v>
      </c>
      <c r="Q144" s="175">
        <v>0</v>
      </c>
      <c r="R144" s="175">
        <f>Q144*H144</f>
        <v>0</v>
      </c>
      <c r="S144" s="175">
        <v>0</v>
      </c>
      <c r="T144" s="17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7" t="s">
        <v>124</v>
      </c>
      <c r="AT144" s="177" t="s">
        <v>119</v>
      </c>
      <c r="AU144" s="177" t="s">
        <v>79</v>
      </c>
      <c r="AY144" s="20" t="s">
        <v>117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20" t="s">
        <v>77</v>
      </c>
      <c r="BK144" s="178">
        <f>ROUND(I144*H144,2)</f>
        <v>0</v>
      </c>
      <c r="BL144" s="20" t="s">
        <v>124</v>
      </c>
      <c r="BM144" s="177" t="s">
        <v>875</v>
      </c>
    </row>
    <row r="145" s="2" customFormat="1">
      <c r="A145" s="39"/>
      <c r="B145" s="40"/>
      <c r="C145" s="39"/>
      <c r="D145" s="179" t="s">
        <v>126</v>
      </c>
      <c r="E145" s="39"/>
      <c r="F145" s="180" t="s">
        <v>287</v>
      </c>
      <c r="G145" s="39"/>
      <c r="H145" s="39"/>
      <c r="I145" s="181"/>
      <c r="J145" s="39"/>
      <c r="K145" s="39"/>
      <c r="L145" s="40"/>
      <c r="M145" s="182"/>
      <c r="N145" s="183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126</v>
      </c>
      <c r="AU145" s="20" t="s">
        <v>79</v>
      </c>
    </row>
    <row r="146" s="15" customFormat="1">
      <c r="A146" s="15"/>
      <c r="B146" s="201"/>
      <c r="C146" s="15"/>
      <c r="D146" s="185" t="s">
        <v>128</v>
      </c>
      <c r="E146" s="202" t="s">
        <v>3</v>
      </c>
      <c r="F146" s="203" t="s">
        <v>256</v>
      </c>
      <c r="G146" s="15"/>
      <c r="H146" s="202" t="s">
        <v>3</v>
      </c>
      <c r="I146" s="204"/>
      <c r="J146" s="15"/>
      <c r="K146" s="15"/>
      <c r="L146" s="201"/>
      <c r="M146" s="205"/>
      <c r="N146" s="206"/>
      <c r="O146" s="206"/>
      <c r="P146" s="206"/>
      <c r="Q146" s="206"/>
      <c r="R146" s="206"/>
      <c r="S146" s="206"/>
      <c r="T146" s="20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2" t="s">
        <v>128</v>
      </c>
      <c r="AU146" s="202" t="s">
        <v>79</v>
      </c>
      <c r="AV146" s="15" t="s">
        <v>77</v>
      </c>
      <c r="AW146" s="15" t="s">
        <v>31</v>
      </c>
      <c r="AX146" s="15" t="s">
        <v>69</v>
      </c>
      <c r="AY146" s="202" t="s">
        <v>117</v>
      </c>
    </row>
    <row r="147" s="13" customFormat="1">
      <c r="A147" s="13"/>
      <c r="B147" s="184"/>
      <c r="C147" s="13"/>
      <c r="D147" s="185" t="s">
        <v>128</v>
      </c>
      <c r="E147" s="186" t="s">
        <v>3</v>
      </c>
      <c r="F147" s="187" t="s">
        <v>871</v>
      </c>
      <c r="G147" s="13"/>
      <c r="H147" s="188">
        <v>1.5900000000000001</v>
      </c>
      <c r="I147" s="189"/>
      <c r="J147" s="13"/>
      <c r="K147" s="13"/>
      <c r="L147" s="184"/>
      <c r="M147" s="190"/>
      <c r="N147" s="191"/>
      <c r="O147" s="191"/>
      <c r="P147" s="191"/>
      <c r="Q147" s="191"/>
      <c r="R147" s="191"/>
      <c r="S147" s="191"/>
      <c r="T147" s="19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6" t="s">
        <v>128</v>
      </c>
      <c r="AU147" s="186" t="s">
        <v>79</v>
      </c>
      <c r="AV147" s="13" t="s">
        <v>79</v>
      </c>
      <c r="AW147" s="13" t="s">
        <v>31</v>
      </c>
      <c r="AX147" s="13" t="s">
        <v>69</v>
      </c>
      <c r="AY147" s="186" t="s">
        <v>117</v>
      </c>
    </row>
    <row r="148" s="14" customFormat="1">
      <c r="A148" s="14"/>
      <c r="B148" s="193"/>
      <c r="C148" s="14"/>
      <c r="D148" s="185" t="s">
        <v>128</v>
      </c>
      <c r="E148" s="194" t="s">
        <v>3</v>
      </c>
      <c r="F148" s="195" t="s">
        <v>130</v>
      </c>
      <c r="G148" s="14"/>
      <c r="H148" s="196">
        <v>1.5900000000000001</v>
      </c>
      <c r="I148" s="197"/>
      <c r="J148" s="14"/>
      <c r="K148" s="14"/>
      <c r="L148" s="193"/>
      <c r="M148" s="198"/>
      <c r="N148" s="199"/>
      <c r="O148" s="199"/>
      <c r="P148" s="199"/>
      <c r="Q148" s="199"/>
      <c r="R148" s="199"/>
      <c r="S148" s="199"/>
      <c r="T148" s="20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94" t="s">
        <v>128</v>
      </c>
      <c r="AU148" s="194" t="s">
        <v>79</v>
      </c>
      <c r="AV148" s="14" t="s">
        <v>124</v>
      </c>
      <c r="AW148" s="14" t="s">
        <v>31</v>
      </c>
      <c r="AX148" s="14" t="s">
        <v>77</v>
      </c>
      <c r="AY148" s="194" t="s">
        <v>117</v>
      </c>
    </row>
    <row r="149" s="2" customFormat="1" ht="24.15" customHeight="1">
      <c r="A149" s="39"/>
      <c r="B149" s="165"/>
      <c r="C149" s="166" t="s">
        <v>236</v>
      </c>
      <c r="D149" s="166" t="s">
        <v>119</v>
      </c>
      <c r="E149" s="167" t="s">
        <v>289</v>
      </c>
      <c r="F149" s="168" t="s">
        <v>290</v>
      </c>
      <c r="G149" s="169" t="s">
        <v>198</v>
      </c>
      <c r="H149" s="170">
        <v>6.5750000000000002</v>
      </c>
      <c r="I149" s="171"/>
      <c r="J149" s="172">
        <f>ROUND(I149*H149,2)</f>
        <v>0</v>
      </c>
      <c r="K149" s="168" t="s">
        <v>123</v>
      </c>
      <c r="L149" s="40"/>
      <c r="M149" s="173" t="s">
        <v>3</v>
      </c>
      <c r="N149" s="174" t="s">
        <v>40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7" t="s">
        <v>124</v>
      </c>
      <c r="AT149" s="177" t="s">
        <v>119</v>
      </c>
      <c r="AU149" s="177" t="s">
        <v>79</v>
      </c>
      <c r="AY149" s="20" t="s">
        <v>117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20" t="s">
        <v>77</v>
      </c>
      <c r="BK149" s="178">
        <f>ROUND(I149*H149,2)</f>
        <v>0</v>
      </c>
      <c r="BL149" s="20" t="s">
        <v>124</v>
      </c>
      <c r="BM149" s="177" t="s">
        <v>876</v>
      </c>
    </row>
    <row r="150" s="2" customFormat="1">
      <c r="A150" s="39"/>
      <c r="B150" s="40"/>
      <c r="C150" s="39"/>
      <c r="D150" s="179" t="s">
        <v>126</v>
      </c>
      <c r="E150" s="39"/>
      <c r="F150" s="180" t="s">
        <v>292</v>
      </c>
      <c r="G150" s="39"/>
      <c r="H150" s="39"/>
      <c r="I150" s="181"/>
      <c r="J150" s="39"/>
      <c r="K150" s="39"/>
      <c r="L150" s="40"/>
      <c r="M150" s="182"/>
      <c r="N150" s="183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126</v>
      </c>
      <c r="AU150" s="20" t="s">
        <v>79</v>
      </c>
    </row>
    <row r="151" s="15" customFormat="1">
      <c r="A151" s="15"/>
      <c r="B151" s="201"/>
      <c r="C151" s="15"/>
      <c r="D151" s="185" t="s">
        <v>128</v>
      </c>
      <c r="E151" s="202" t="s">
        <v>3</v>
      </c>
      <c r="F151" s="203" t="s">
        <v>293</v>
      </c>
      <c r="G151" s="15"/>
      <c r="H151" s="202" t="s">
        <v>3</v>
      </c>
      <c r="I151" s="204"/>
      <c r="J151" s="15"/>
      <c r="K151" s="15"/>
      <c r="L151" s="201"/>
      <c r="M151" s="205"/>
      <c r="N151" s="206"/>
      <c r="O151" s="206"/>
      <c r="P151" s="206"/>
      <c r="Q151" s="206"/>
      <c r="R151" s="206"/>
      <c r="S151" s="206"/>
      <c r="T151" s="207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02" t="s">
        <v>128</v>
      </c>
      <c r="AU151" s="202" t="s">
        <v>79</v>
      </c>
      <c r="AV151" s="15" t="s">
        <v>77</v>
      </c>
      <c r="AW151" s="15" t="s">
        <v>31</v>
      </c>
      <c r="AX151" s="15" t="s">
        <v>69</v>
      </c>
      <c r="AY151" s="202" t="s">
        <v>117</v>
      </c>
    </row>
    <row r="152" s="13" customFormat="1">
      <c r="A152" s="13"/>
      <c r="B152" s="184"/>
      <c r="C152" s="13"/>
      <c r="D152" s="185" t="s">
        <v>128</v>
      </c>
      <c r="E152" s="186" t="s">
        <v>3</v>
      </c>
      <c r="F152" s="187" t="s">
        <v>873</v>
      </c>
      <c r="G152" s="13"/>
      <c r="H152" s="188">
        <v>6.5750000000000002</v>
      </c>
      <c r="I152" s="189"/>
      <c r="J152" s="13"/>
      <c r="K152" s="13"/>
      <c r="L152" s="184"/>
      <c r="M152" s="190"/>
      <c r="N152" s="191"/>
      <c r="O152" s="191"/>
      <c r="P152" s="191"/>
      <c r="Q152" s="191"/>
      <c r="R152" s="191"/>
      <c r="S152" s="191"/>
      <c r="T152" s="19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6" t="s">
        <v>128</v>
      </c>
      <c r="AU152" s="186" t="s">
        <v>79</v>
      </c>
      <c r="AV152" s="13" t="s">
        <v>79</v>
      </c>
      <c r="AW152" s="13" t="s">
        <v>31</v>
      </c>
      <c r="AX152" s="13" t="s">
        <v>69</v>
      </c>
      <c r="AY152" s="186" t="s">
        <v>117</v>
      </c>
    </row>
    <row r="153" s="13" customFormat="1">
      <c r="A153" s="13"/>
      <c r="B153" s="184"/>
      <c r="C153" s="13"/>
      <c r="D153" s="185" t="s">
        <v>128</v>
      </c>
      <c r="E153" s="186" t="s">
        <v>3</v>
      </c>
      <c r="F153" s="187" t="s">
        <v>874</v>
      </c>
      <c r="G153" s="13"/>
      <c r="H153" s="188">
        <v>0</v>
      </c>
      <c r="I153" s="189"/>
      <c r="J153" s="13"/>
      <c r="K153" s="13"/>
      <c r="L153" s="184"/>
      <c r="M153" s="190"/>
      <c r="N153" s="191"/>
      <c r="O153" s="191"/>
      <c r="P153" s="191"/>
      <c r="Q153" s="191"/>
      <c r="R153" s="191"/>
      <c r="S153" s="191"/>
      <c r="T153" s="19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6" t="s">
        <v>128</v>
      </c>
      <c r="AU153" s="186" t="s">
        <v>79</v>
      </c>
      <c r="AV153" s="13" t="s">
        <v>79</v>
      </c>
      <c r="AW153" s="13" t="s">
        <v>31</v>
      </c>
      <c r="AX153" s="13" t="s">
        <v>69</v>
      </c>
      <c r="AY153" s="186" t="s">
        <v>117</v>
      </c>
    </row>
    <row r="154" s="14" customFormat="1">
      <c r="A154" s="14"/>
      <c r="B154" s="193"/>
      <c r="C154" s="14"/>
      <c r="D154" s="185" t="s">
        <v>128</v>
      </c>
      <c r="E154" s="194" t="s">
        <v>3</v>
      </c>
      <c r="F154" s="195" t="s">
        <v>130</v>
      </c>
      <c r="G154" s="14"/>
      <c r="H154" s="196">
        <v>6.5750000000000002</v>
      </c>
      <c r="I154" s="197"/>
      <c r="J154" s="14"/>
      <c r="K154" s="14"/>
      <c r="L154" s="193"/>
      <c r="M154" s="198"/>
      <c r="N154" s="199"/>
      <c r="O154" s="199"/>
      <c r="P154" s="199"/>
      <c r="Q154" s="199"/>
      <c r="R154" s="199"/>
      <c r="S154" s="199"/>
      <c r="T154" s="20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94" t="s">
        <v>128</v>
      </c>
      <c r="AU154" s="194" t="s">
        <v>79</v>
      </c>
      <c r="AV154" s="14" t="s">
        <v>124</v>
      </c>
      <c r="AW154" s="14" t="s">
        <v>31</v>
      </c>
      <c r="AX154" s="14" t="s">
        <v>77</v>
      </c>
      <c r="AY154" s="194" t="s">
        <v>117</v>
      </c>
    </row>
    <row r="155" s="2" customFormat="1" ht="24.15" customHeight="1">
      <c r="A155" s="39"/>
      <c r="B155" s="165"/>
      <c r="C155" s="166" t="s">
        <v>9</v>
      </c>
      <c r="D155" s="166" t="s">
        <v>119</v>
      </c>
      <c r="E155" s="167" t="s">
        <v>302</v>
      </c>
      <c r="F155" s="168" t="s">
        <v>303</v>
      </c>
      <c r="G155" s="169" t="s">
        <v>198</v>
      </c>
      <c r="H155" s="170">
        <v>6.5750000000000002</v>
      </c>
      <c r="I155" s="171"/>
      <c r="J155" s="172">
        <f>ROUND(I155*H155,2)</f>
        <v>0</v>
      </c>
      <c r="K155" s="168" t="s">
        <v>123</v>
      </c>
      <c r="L155" s="40"/>
      <c r="M155" s="173" t="s">
        <v>3</v>
      </c>
      <c r="N155" s="174" t="s">
        <v>40</v>
      </c>
      <c r="O155" s="73"/>
      <c r="P155" s="175">
        <f>O155*H155</f>
        <v>0</v>
      </c>
      <c r="Q155" s="175">
        <v>0</v>
      </c>
      <c r="R155" s="175">
        <f>Q155*H155</f>
        <v>0</v>
      </c>
      <c r="S155" s="175">
        <v>0</v>
      </c>
      <c r="T155" s="17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124</v>
      </c>
      <c r="AT155" s="177" t="s">
        <v>119</v>
      </c>
      <c r="AU155" s="177" t="s">
        <v>79</v>
      </c>
      <c r="AY155" s="20" t="s">
        <v>117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77</v>
      </c>
      <c r="BK155" s="178">
        <f>ROUND(I155*H155,2)</f>
        <v>0</v>
      </c>
      <c r="BL155" s="20" t="s">
        <v>124</v>
      </c>
      <c r="BM155" s="177" t="s">
        <v>877</v>
      </c>
    </row>
    <row r="156" s="2" customFormat="1">
      <c r="A156" s="39"/>
      <c r="B156" s="40"/>
      <c r="C156" s="39"/>
      <c r="D156" s="179" t="s">
        <v>126</v>
      </c>
      <c r="E156" s="39"/>
      <c r="F156" s="180" t="s">
        <v>305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126</v>
      </c>
      <c r="AU156" s="20" t="s">
        <v>79</v>
      </c>
    </row>
    <row r="157" s="15" customFormat="1">
      <c r="A157" s="15"/>
      <c r="B157" s="201"/>
      <c r="C157" s="15"/>
      <c r="D157" s="185" t="s">
        <v>128</v>
      </c>
      <c r="E157" s="202" t="s">
        <v>3</v>
      </c>
      <c r="F157" s="203" t="s">
        <v>306</v>
      </c>
      <c r="G157" s="15"/>
      <c r="H157" s="202" t="s">
        <v>3</v>
      </c>
      <c r="I157" s="204"/>
      <c r="J157" s="15"/>
      <c r="K157" s="15"/>
      <c r="L157" s="201"/>
      <c r="M157" s="205"/>
      <c r="N157" s="206"/>
      <c r="O157" s="206"/>
      <c r="P157" s="206"/>
      <c r="Q157" s="206"/>
      <c r="R157" s="206"/>
      <c r="S157" s="206"/>
      <c r="T157" s="207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02" t="s">
        <v>128</v>
      </c>
      <c r="AU157" s="202" t="s">
        <v>79</v>
      </c>
      <c r="AV157" s="15" t="s">
        <v>77</v>
      </c>
      <c r="AW157" s="15" t="s">
        <v>31</v>
      </c>
      <c r="AX157" s="15" t="s">
        <v>69</v>
      </c>
      <c r="AY157" s="202" t="s">
        <v>117</v>
      </c>
    </row>
    <row r="158" s="13" customFormat="1">
      <c r="A158" s="13"/>
      <c r="B158" s="184"/>
      <c r="C158" s="13"/>
      <c r="D158" s="185" t="s">
        <v>128</v>
      </c>
      <c r="E158" s="186" t="s">
        <v>3</v>
      </c>
      <c r="F158" s="187" t="s">
        <v>873</v>
      </c>
      <c r="G158" s="13"/>
      <c r="H158" s="188">
        <v>6.5750000000000002</v>
      </c>
      <c r="I158" s="189"/>
      <c r="J158" s="13"/>
      <c r="K158" s="13"/>
      <c r="L158" s="184"/>
      <c r="M158" s="190"/>
      <c r="N158" s="191"/>
      <c r="O158" s="191"/>
      <c r="P158" s="191"/>
      <c r="Q158" s="191"/>
      <c r="R158" s="191"/>
      <c r="S158" s="191"/>
      <c r="T158" s="19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6" t="s">
        <v>128</v>
      </c>
      <c r="AU158" s="186" t="s">
        <v>79</v>
      </c>
      <c r="AV158" s="13" t="s">
        <v>79</v>
      </c>
      <c r="AW158" s="13" t="s">
        <v>31</v>
      </c>
      <c r="AX158" s="13" t="s">
        <v>69</v>
      </c>
      <c r="AY158" s="186" t="s">
        <v>117</v>
      </c>
    </row>
    <row r="159" s="13" customFormat="1">
      <c r="A159" s="13"/>
      <c r="B159" s="184"/>
      <c r="C159" s="13"/>
      <c r="D159" s="185" t="s">
        <v>128</v>
      </c>
      <c r="E159" s="186" t="s">
        <v>3</v>
      </c>
      <c r="F159" s="187" t="s">
        <v>874</v>
      </c>
      <c r="G159" s="13"/>
      <c r="H159" s="188">
        <v>0</v>
      </c>
      <c r="I159" s="189"/>
      <c r="J159" s="13"/>
      <c r="K159" s="13"/>
      <c r="L159" s="184"/>
      <c r="M159" s="190"/>
      <c r="N159" s="191"/>
      <c r="O159" s="191"/>
      <c r="P159" s="191"/>
      <c r="Q159" s="191"/>
      <c r="R159" s="191"/>
      <c r="S159" s="191"/>
      <c r="T159" s="19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6" t="s">
        <v>128</v>
      </c>
      <c r="AU159" s="186" t="s">
        <v>79</v>
      </c>
      <c r="AV159" s="13" t="s">
        <v>79</v>
      </c>
      <c r="AW159" s="13" t="s">
        <v>31</v>
      </c>
      <c r="AX159" s="13" t="s">
        <v>69</v>
      </c>
      <c r="AY159" s="186" t="s">
        <v>117</v>
      </c>
    </row>
    <row r="160" s="14" customFormat="1">
      <c r="A160" s="14"/>
      <c r="B160" s="193"/>
      <c r="C160" s="14"/>
      <c r="D160" s="185" t="s">
        <v>128</v>
      </c>
      <c r="E160" s="194" t="s">
        <v>3</v>
      </c>
      <c r="F160" s="195" t="s">
        <v>130</v>
      </c>
      <c r="G160" s="14"/>
      <c r="H160" s="196">
        <v>6.5750000000000002</v>
      </c>
      <c r="I160" s="197"/>
      <c r="J160" s="14"/>
      <c r="K160" s="14"/>
      <c r="L160" s="193"/>
      <c r="M160" s="198"/>
      <c r="N160" s="199"/>
      <c r="O160" s="199"/>
      <c r="P160" s="199"/>
      <c r="Q160" s="199"/>
      <c r="R160" s="199"/>
      <c r="S160" s="199"/>
      <c r="T160" s="20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4" t="s">
        <v>128</v>
      </c>
      <c r="AU160" s="194" t="s">
        <v>79</v>
      </c>
      <c r="AV160" s="14" t="s">
        <v>124</v>
      </c>
      <c r="AW160" s="14" t="s">
        <v>31</v>
      </c>
      <c r="AX160" s="14" t="s">
        <v>77</v>
      </c>
      <c r="AY160" s="194" t="s">
        <v>117</v>
      </c>
    </row>
    <row r="161" s="2" customFormat="1" ht="24.15" customHeight="1">
      <c r="A161" s="39"/>
      <c r="B161" s="165"/>
      <c r="C161" s="166" t="s">
        <v>246</v>
      </c>
      <c r="D161" s="166" t="s">
        <v>119</v>
      </c>
      <c r="E161" s="167" t="s">
        <v>308</v>
      </c>
      <c r="F161" s="168" t="s">
        <v>309</v>
      </c>
      <c r="G161" s="169" t="s">
        <v>198</v>
      </c>
      <c r="H161" s="170">
        <v>6.5750000000000002</v>
      </c>
      <c r="I161" s="171"/>
      <c r="J161" s="172">
        <f>ROUND(I161*H161,2)</f>
        <v>0</v>
      </c>
      <c r="K161" s="168" t="s">
        <v>123</v>
      </c>
      <c r="L161" s="40"/>
      <c r="M161" s="173" t="s">
        <v>3</v>
      </c>
      <c r="N161" s="174" t="s">
        <v>40</v>
      </c>
      <c r="O161" s="7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7" t="s">
        <v>124</v>
      </c>
      <c r="AT161" s="177" t="s">
        <v>119</v>
      </c>
      <c r="AU161" s="177" t="s">
        <v>79</v>
      </c>
      <c r="AY161" s="20" t="s">
        <v>117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20" t="s">
        <v>77</v>
      </c>
      <c r="BK161" s="178">
        <f>ROUND(I161*H161,2)</f>
        <v>0</v>
      </c>
      <c r="BL161" s="20" t="s">
        <v>124</v>
      </c>
      <c r="BM161" s="177" t="s">
        <v>878</v>
      </c>
    </row>
    <row r="162" s="2" customFormat="1">
      <c r="A162" s="39"/>
      <c r="B162" s="40"/>
      <c r="C162" s="39"/>
      <c r="D162" s="179" t="s">
        <v>126</v>
      </c>
      <c r="E162" s="39"/>
      <c r="F162" s="180" t="s">
        <v>311</v>
      </c>
      <c r="G162" s="39"/>
      <c r="H162" s="39"/>
      <c r="I162" s="181"/>
      <c r="J162" s="39"/>
      <c r="K162" s="39"/>
      <c r="L162" s="40"/>
      <c r="M162" s="182"/>
      <c r="N162" s="183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126</v>
      </c>
      <c r="AU162" s="20" t="s">
        <v>79</v>
      </c>
    </row>
    <row r="163" s="15" customFormat="1">
      <c r="A163" s="15"/>
      <c r="B163" s="201"/>
      <c r="C163" s="15"/>
      <c r="D163" s="185" t="s">
        <v>128</v>
      </c>
      <c r="E163" s="202" t="s">
        <v>3</v>
      </c>
      <c r="F163" s="203" t="s">
        <v>312</v>
      </c>
      <c r="G163" s="15"/>
      <c r="H163" s="202" t="s">
        <v>3</v>
      </c>
      <c r="I163" s="204"/>
      <c r="J163" s="15"/>
      <c r="K163" s="15"/>
      <c r="L163" s="201"/>
      <c r="M163" s="205"/>
      <c r="N163" s="206"/>
      <c r="O163" s="206"/>
      <c r="P163" s="206"/>
      <c r="Q163" s="206"/>
      <c r="R163" s="206"/>
      <c r="S163" s="206"/>
      <c r="T163" s="207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02" t="s">
        <v>128</v>
      </c>
      <c r="AU163" s="202" t="s">
        <v>79</v>
      </c>
      <c r="AV163" s="15" t="s">
        <v>77</v>
      </c>
      <c r="AW163" s="15" t="s">
        <v>31</v>
      </c>
      <c r="AX163" s="15" t="s">
        <v>69</v>
      </c>
      <c r="AY163" s="202" t="s">
        <v>117</v>
      </c>
    </row>
    <row r="164" s="13" customFormat="1">
      <c r="A164" s="13"/>
      <c r="B164" s="184"/>
      <c r="C164" s="13"/>
      <c r="D164" s="185" t="s">
        <v>128</v>
      </c>
      <c r="E164" s="186" t="s">
        <v>3</v>
      </c>
      <c r="F164" s="187" t="s">
        <v>851</v>
      </c>
      <c r="G164" s="13"/>
      <c r="H164" s="188">
        <v>8</v>
      </c>
      <c r="I164" s="189"/>
      <c r="J164" s="13"/>
      <c r="K164" s="13"/>
      <c r="L164" s="184"/>
      <c r="M164" s="190"/>
      <c r="N164" s="191"/>
      <c r="O164" s="191"/>
      <c r="P164" s="191"/>
      <c r="Q164" s="191"/>
      <c r="R164" s="191"/>
      <c r="S164" s="191"/>
      <c r="T164" s="19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6" t="s">
        <v>128</v>
      </c>
      <c r="AU164" s="186" t="s">
        <v>79</v>
      </c>
      <c r="AV164" s="13" t="s">
        <v>79</v>
      </c>
      <c r="AW164" s="13" t="s">
        <v>31</v>
      </c>
      <c r="AX164" s="13" t="s">
        <v>69</v>
      </c>
      <c r="AY164" s="186" t="s">
        <v>117</v>
      </c>
    </row>
    <row r="165" s="13" customFormat="1">
      <c r="A165" s="13"/>
      <c r="B165" s="184"/>
      <c r="C165" s="13"/>
      <c r="D165" s="185" t="s">
        <v>128</v>
      </c>
      <c r="E165" s="186" t="s">
        <v>3</v>
      </c>
      <c r="F165" s="187" t="s">
        <v>852</v>
      </c>
      <c r="G165" s="13"/>
      <c r="H165" s="188">
        <v>-1.425</v>
      </c>
      <c r="I165" s="189"/>
      <c r="J165" s="13"/>
      <c r="K165" s="13"/>
      <c r="L165" s="184"/>
      <c r="M165" s="190"/>
      <c r="N165" s="191"/>
      <c r="O165" s="191"/>
      <c r="P165" s="191"/>
      <c r="Q165" s="191"/>
      <c r="R165" s="191"/>
      <c r="S165" s="191"/>
      <c r="T165" s="19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6" t="s">
        <v>128</v>
      </c>
      <c r="AU165" s="186" t="s">
        <v>79</v>
      </c>
      <c r="AV165" s="13" t="s">
        <v>79</v>
      </c>
      <c r="AW165" s="13" t="s">
        <v>31</v>
      </c>
      <c r="AX165" s="13" t="s">
        <v>69</v>
      </c>
      <c r="AY165" s="186" t="s">
        <v>117</v>
      </c>
    </row>
    <row r="166" s="14" customFormat="1">
      <c r="A166" s="14"/>
      <c r="B166" s="193"/>
      <c r="C166" s="14"/>
      <c r="D166" s="185" t="s">
        <v>128</v>
      </c>
      <c r="E166" s="194" t="s">
        <v>3</v>
      </c>
      <c r="F166" s="195" t="s">
        <v>130</v>
      </c>
      <c r="G166" s="14"/>
      <c r="H166" s="196">
        <v>6.5750000000000002</v>
      </c>
      <c r="I166" s="197"/>
      <c r="J166" s="14"/>
      <c r="K166" s="14"/>
      <c r="L166" s="193"/>
      <c r="M166" s="198"/>
      <c r="N166" s="199"/>
      <c r="O166" s="199"/>
      <c r="P166" s="199"/>
      <c r="Q166" s="199"/>
      <c r="R166" s="199"/>
      <c r="S166" s="199"/>
      <c r="T166" s="20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4" t="s">
        <v>128</v>
      </c>
      <c r="AU166" s="194" t="s">
        <v>79</v>
      </c>
      <c r="AV166" s="14" t="s">
        <v>124</v>
      </c>
      <c r="AW166" s="14" t="s">
        <v>31</v>
      </c>
      <c r="AX166" s="14" t="s">
        <v>77</v>
      </c>
      <c r="AY166" s="194" t="s">
        <v>117</v>
      </c>
    </row>
    <row r="167" s="2" customFormat="1" ht="37.8" customHeight="1">
      <c r="A167" s="39"/>
      <c r="B167" s="165"/>
      <c r="C167" s="166" t="s">
        <v>251</v>
      </c>
      <c r="D167" s="166" t="s">
        <v>119</v>
      </c>
      <c r="E167" s="167" t="s">
        <v>349</v>
      </c>
      <c r="F167" s="168" t="s">
        <v>350</v>
      </c>
      <c r="G167" s="169" t="s">
        <v>198</v>
      </c>
      <c r="H167" s="170">
        <v>2.52</v>
      </c>
      <c r="I167" s="171"/>
      <c r="J167" s="172">
        <f>ROUND(I167*H167,2)</f>
        <v>0</v>
      </c>
      <c r="K167" s="168" t="s">
        <v>123</v>
      </c>
      <c r="L167" s="40"/>
      <c r="M167" s="173" t="s">
        <v>3</v>
      </c>
      <c r="N167" s="174" t="s">
        <v>40</v>
      </c>
      <c r="O167" s="73"/>
      <c r="P167" s="175">
        <f>O167*H167</f>
        <v>0</v>
      </c>
      <c r="Q167" s="175">
        <v>0</v>
      </c>
      <c r="R167" s="175">
        <f>Q167*H167</f>
        <v>0</v>
      </c>
      <c r="S167" s="175">
        <v>0</v>
      </c>
      <c r="T167" s="17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77" t="s">
        <v>124</v>
      </c>
      <c r="AT167" s="177" t="s">
        <v>119</v>
      </c>
      <c r="AU167" s="177" t="s">
        <v>79</v>
      </c>
      <c r="AY167" s="20" t="s">
        <v>117</v>
      </c>
      <c r="BE167" s="178">
        <f>IF(N167="základní",J167,0)</f>
        <v>0</v>
      </c>
      <c r="BF167" s="178">
        <f>IF(N167="snížená",J167,0)</f>
        <v>0</v>
      </c>
      <c r="BG167" s="178">
        <f>IF(N167="zákl. přenesená",J167,0)</f>
        <v>0</v>
      </c>
      <c r="BH167" s="178">
        <f>IF(N167="sníž. přenesená",J167,0)</f>
        <v>0</v>
      </c>
      <c r="BI167" s="178">
        <f>IF(N167="nulová",J167,0)</f>
        <v>0</v>
      </c>
      <c r="BJ167" s="20" t="s">
        <v>77</v>
      </c>
      <c r="BK167" s="178">
        <f>ROUND(I167*H167,2)</f>
        <v>0</v>
      </c>
      <c r="BL167" s="20" t="s">
        <v>124</v>
      </c>
      <c r="BM167" s="177" t="s">
        <v>879</v>
      </c>
    </row>
    <row r="168" s="2" customFormat="1">
      <c r="A168" s="39"/>
      <c r="B168" s="40"/>
      <c r="C168" s="39"/>
      <c r="D168" s="179" t="s">
        <v>126</v>
      </c>
      <c r="E168" s="39"/>
      <c r="F168" s="180" t="s">
        <v>352</v>
      </c>
      <c r="G168" s="39"/>
      <c r="H168" s="39"/>
      <c r="I168" s="181"/>
      <c r="J168" s="39"/>
      <c r="K168" s="39"/>
      <c r="L168" s="40"/>
      <c r="M168" s="182"/>
      <c r="N168" s="183"/>
      <c r="O168" s="73"/>
      <c r="P168" s="73"/>
      <c r="Q168" s="73"/>
      <c r="R168" s="73"/>
      <c r="S168" s="73"/>
      <c r="T168" s="74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20" t="s">
        <v>126</v>
      </c>
      <c r="AU168" s="20" t="s">
        <v>79</v>
      </c>
    </row>
    <row r="169" s="13" customFormat="1">
      <c r="A169" s="13"/>
      <c r="B169" s="184"/>
      <c r="C169" s="13"/>
      <c r="D169" s="185" t="s">
        <v>128</v>
      </c>
      <c r="E169" s="186" t="s">
        <v>3</v>
      </c>
      <c r="F169" s="187" t="s">
        <v>880</v>
      </c>
      <c r="G169" s="13"/>
      <c r="H169" s="188">
        <v>2.52</v>
      </c>
      <c r="I169" s="189"/>
      <c r="J169" s="13"/>
      <c r="K169" s="13"/>
      <c r="L169" s="184"/>
      <c r="M169" s="190"/>
      <c r="N169" s="191"/>
      <c r="O169" s="191"/>
      <c r="P169" s="191"/>
      <c r="Q169" s="191"/>
      <c r="R169" s="191"/>
      <c r="S169" s="191"/>
      <c r="T169" s="19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6" t="s">
        <v>128</v>
      </c>
      <c r="AU169" s="186" t="s">
        <v>79</v>
      </c>
      <c r="AV169" s="13" t="s">
        <v>79</v>
      </c>
      <c r="AW169" s="13" t="s">
        <v>31</v>
      </c>
      <c r="AX169" s="13" t="s">
        <v>69</v>
      </c>
      <c r="AY169" s="186" t="s">
        <v>117</v>
      </c>
    </row>
    <row r="170" s="14" customFormat="1">
      <c r="A170" s="14"/>
      <c r="B170" s="193"/>
      <c r="C170" s="14"/>
      <c r="D170" s="185" t="s">
        <v>128</v>
      </c>
      <c r="E170" s="194" t="s">
        <v>3</v>
      </c>
      <c r="F170" s="195" t="s">
        <v>130</v>
      </c>
      <c r="G170" s="14"/>
      <c r="H170" s="196">
        <v>2.52</v>
      </c>
      <c r="I170" s="197"/>
      <c r="J170" s="14"/>
      <c r="K170" s="14"/>
      <c r="L170" s="193"/>
      <c r="M170" s="198"/>
      <c r="N170" s="199"/>
      <c r="O170" s="199"/>
      <c r="P170" s="199"/>
      <c r="Q170" s="199"/>
      <c r="R170" s="199"/>
      <c r="S170" s="199"/>
      <c r="T170" s="20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4" t="s">
        <v>128</v>
      </c>
      <c r="AU170" s="194" t="s">
        <v>79</v>
      </c>
      <c r="AV170" s="14" t="s">
        <v>124</v>
      </c>
      <c r="AW170" s="14" t="s">
        <v>31</v>
      </c>
      <c r="AX170" s="14" t="s">
        <v>77</v>
      </c>
      <c r="AY170" s="194" t="s">
        <v>117</v>
      </c>
    </row>
    <row r="171" s="2" customFormat="1" ht="16.5" customHeight="1">
      <c r="A171" s="39"/>
      <c r="B171" s="165"/>
      <c r="C171" s="217" t="s">
        <v>262</v>
      </c>
      <c r="D171" s="217" t="s">
        <v>342</v>
      </c>
      <c r="E171" s="218" t="s">
        <v>362</v>
      </c>
      <c r="F171" s="219" t="s">
        <v>363</v>
      </c>
      <c r="G171" s="220" t="s">
        <v>297</v>
      </c>
      <c r="H171" s="221">
        <v>5.04</v>
      </c>
      <c r="I171" s="222"/>
      <c r="J171" s="223">
        <f>ROUND(I171*H171,2)</f>
        <v>0</v>
      </c>
      <c r="K171" s="219" t="s">
        <v>123</v>
      </c>
      <c r="L171" s="224"/>
      <c r="M171" s="225" t="s">
        <v>3</v>
      </c>
      <c r="N171" s="226" t="s">
        <v>40</v>
      </c>
      <c r="O171" s="73"/>
      <c r="P171" s="175">
        <f>O171*H171</f>
        <v>0</v>
      </c>
      <c r="Q171" s="175">
        <v>0</v>
      </c>
      <c r="R171" s="175">
        <f>Q171*H171</f>
        <v>0</v>
      </c>
      <c r="S171" s="175">
        <v>0</v>
      </c>
      <c r="T171" s="176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177" t="s">
        <v>174</v>
      </c>
      <c r="AT171" s="177" t="s">
        <v>342</v>
      </c>
      <c r="AU171" s="177" t="s">
        <v>79</v>
      </c>
      <c r="AY171" s="20" t="s">
        <v>117</v>
      </c>
      <c r="BE171" s="178">
        <f>IF(N171="základní",J171,0)</f>
        <v>0</v>
      </c>
      <c r="BF171" s="178">
        <f>IF(N171="snížená",J171,0)</f>
        <v>0</v>
      </c>
      <c r="BG171" s="178">
        <f>IF(N171="zákl. přenesená",J171,0)</f>
        <v>0</v>
      </c>
      <c r="BH171" s="178">
        <f>IF(N171="sníž. přenesená",J171,0)</f>
        <v>0</v>
      </c>
      <c r="BI171" s="178">
        <f>IF(N171="nulová",J171,0)</f>
        <v>0</v>
      </c>
      <c r="BJ171" s="20" t="s">
        <v>77</v>
      </c>
      <c r="BK171" s="178">
        <f>ROUND(I171*H171,2)</f>
        <v>0</v>
      </c>
      <c r="BL171" s="20" t="s">
        <v>124</v>
      </c>
      <c r="BM171" s="177" t="s">
        <v>881</v>
      </c>
    </row>
    <row r="172" s="13" customFormat="1">
      <c r="A172" s="13"/>
      <c r="B172" s="184"/>
      <c r="C172" s="13"/>
      <c r="D172" s="185" t="s">
        <v>128</v>
      </c>
      <c r="E172" s="186" t="s">
        <v>3</v>
      </c>
      <c r="F172" s="187" t="s">
        <v>880</v>
      </c>
      <c r="G172" s="13"/>
      <c r="H172" s="188">
        <v>2.52</v>
      </c>
      <c r="I172" s="189"/>
      <c r="J172" s="13"/>
      <c r="K172" s="13"/>
      <c r="L172" s="184"/>
      <c r="M172" s="190"/>
      <c r="N172" s="191"/>
      <c r="O172" s="191"/>
      <c r="P172" s="191"/>
      <c r="Q172" s="191"/>
      <c r="R172" s="191"/>
      <c r="S172" s="191"/>
      <c r="T172" s="19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6" t="s">
        <v>128</v>
      </c>
      <c r="AU172" s="186" t="s">
        <v>79</v>
      </c>
      <c r="AV172" s="13" t="s">
        <v>79</v>
      </c>
      <c r="AW172" s="13" t="s">
        <v>31</v>
      </c>
      <c r="AX172" s="13" t="s">
        <v>69</v>
      </c>
      <c r="AY172" s="186" t="s">
        <v>117</v>
      </c>
    </row>
    <row r="173" s="14" customFormat="1">
      <c r="A173" s="14"/>
      <c r="B173" s="193"/>
      <c r="C173" s="14"/>
      <c r="D173" s="185" t="s">
        <v>128</v>
      </c>
      <c r="E173" s="194" t="s">
        <v>3</v>
      </c>
      <c r="F173" s="195" t="s">
        <v>130</v>
      </c>
      <c r="G173" s="14"/>
      <c r="H173" s="196">
        <v>2.52</v>
      </c>
      <c r="I173" s="197"/>
      <c r="J173" s="14"/>
      <c r="K173" s="14"/>
      <c r="L173" s="193"/>
      <c r="M173" s="198"/>
      <c r="N173" s="199"/>
      <c r="O173" s="199"/>
      <c r="P173" s="199"/>
      <c r="Q173" s="199"/>
      <c r="R173" s="199"/>
      <c r="S173" s="199"/>
      <c r="T173" s="20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4" t="s">
        <v>128</v>
      </c>
      <c r="AU173" s="194" t="s">
        <v>79</v>
      </c>
      <c r="AV173" s="14" t="s">
        <v>124</v>
      </c>
      <c r="AW173" s="14" t="s">
        <v>31</v>
      </c>
      <c r="AX173" s="14" t="s">
        <v>77</v>
      </c>
      <c r="AY173" s="194" t="s">
        <v>117</v>
      </c>
    </row>
    <row r="174" s="13" customFormat="1">
      <c r="A174" s="13"/>
      <c r="B174" s="184"/>
      <c r="C174" s="13"/>
      <c r="D174" s="185" t="s">
        <v>128</v>
      </c>
      <c r="E174" s="13"/>
      <c r="F174" s="187" t="s">
        <v>882</v>
      </c>
      <c r="G174" s="13"/>
      <c r="H174" s="188">
        <v>5.04</v>
      </c>
      <c r="I174" s="189"/>
      <c r="J174" s="13"/>
      <c r="K174" s="13"/>
      <c r="L174" s="184"/>
      <c r="M174" s="190"/>
      <c r="N174" s="191"/>
      <c r="O174" s="191"/>
      <c r="P174" s="191"/>
      <c r="Q174" s="191"/>
      <c r="R174" s="191"/>
      <c r="S174" s="191"/>
      <c r="T174" s="19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6" t="s">
        <v>128</v>
      </c>
      <c r="AU174" s="186" t="s">
        <v>79</v>
      </c>
      <c r="AV174" s="13" t="s">
        <v>79</v>
      </c>
      <c r="AW174" s="13" t="s">
        <v>4</v>
      </c>
      <c r="AX174" s="13" t="s">
        <v>77</v>
      </c>
      <c r="AY174" s="186" t="s">
        <v>117</v>
      </c>
    </row>
    <row r="175" s="2" customFormat="1" ht="33" customHeight="1">
      <c r="A175" s="39"/>
      <c r="B175" s="165"/>
      <c r="C175" s="166" t="s">
        <v>271</v>
      </c>
      <c r="D175" s="166" t="s">
        <v>119</v>
      </c>
      <c r="E175" s="167" t="s">
        <v>367</v>
      </c>
      <c r="F175" s="168" t="s">
        <v>368</v>
      </c>
      <c r="G175" s="169" t="s">
        <v>122</v>
      </c>
      <c r="H175" s="170">
        <v>20</v>
      </c>
      <c r="I175" s="171"/>
      <c r="J175" s="172">
        <f>ROUND(I175*H175,2)</f>
        <v>0</v>
      </c>
      <c r="K175" s="168" t="s">
        <v>123</v>
      </c>
      <c r="L175" s="40"/>
      <c r="M175" s="173" t="s">
        <v>3</v>
      </c>
      <c r="N175" s="174" t="s">
        <v>40</v>
      </c>
      <c r="O175" s="73"/>
      <c r="P175" s="175">
        <f>O175*H175</f>
        <v>0</v>
      </c>
      <c r="Q175" s="175">
        <v>0</v>
      </c>
      <c r="R175" s="175">
        <f>Q175*H175</f>
        <v>0</v>
      </c>
      <c r="S175" s="175">
        <v>0</v>
      </c>
      <c r="T175" s="176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177" t="s">
        <v>124</v>
      </c>
      <c r="AT175" s="177" t="s">
        <v>119</v>
      </c>
      <c r="AU175" s="177" t="s">
        <v>79</v>
      </c>
      <c r="AY175" s="20" t="s">
        <v>117</v>
      </c>
      <c r="BE175" s="178">
        <f>IF(N175="základní",J175,0)</f>
        <v>0</v>
      </c>
      <c r="BF175" s="178">
        <f>IF(N175="snížená",J175,0)</f>
        <v>0</v>
      </c>
      <c r="BG175" s="178">
        <f>IF(N175="zákl. přenesená",J175,0)</f>
        <v>0</v>
      </c>
      <c r="BH175" s="178">
        <f>IF(N175="sníž. přenesená",J175,0)</f>
        <v>0</v>
      </c>
      <c r="BI175" s="178">
        <f>IF(N175="nulová",J175,0)</f>
        <v>0</v>
      </c>
      <c r="BJ175" s="20" t="s">
        <v>77</v>
      </c>
      <c r="BK175" s="178">
        <f>ROUND(I175*H175,2)</f>
        <v>0</v>
      </c>
      <c r="BL175" s="20" t="s">
        <v>124</v>
      </c>
      <c r="BM175" s="177" t="s">
        <v>883</v>
      </c>
    </row>
    <row r="176" s="2" customFormat="1">
      <c r="A176" s="39"/>
      <c r="B176" s="40"/>
      <c r="C176" s="39"/>
      <c r="D176" s="179" t="s">
        <v>126</v>
      </c>
      <c r="E176" s="39"/>
      <c r="F176" s="180" t="s">
        <v>370</v>
      </c>
      <c r="G176" s="39"/>
      <c r="H176" s="39"/>
      <c r="I176" s="181"/>
      <c r="J176" s="39"/>
      <c r="K176" s="39"/>
      <c r="L176" s="40"/>
      <c r="M176" s="182"/>
      <c r="N176" s="183"/>
      <c r="O176" s="73"/>
      <c r="P176" s="73"/>
      <c r="Q176" s="73"/>
      <c r="R176" s="73"/>
      <c r="S176" s="73"/>
      <c r="T176" s="74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20" t="s">
        <v>126</v>
      </c>
      <c r="AU176" s="20" t="s">
        <v>79</v>
      </c>
    </row>
    <row r="177" s="13" customFormat="1">
      <c r="A177" s="13"/>
      <c r="B177" s="184"/>
      <c r="C177" s="13"/>
      <c r="D177" s="185" t="s">
        <v>128</v>
      </c>
      <c r="E177" s="186" t="s">
        <v>3</v>
      </c>
      <c r="F177" s="187" t="s">
        <v>884</v>
      </c>
      <c r="G177" s="13"/>
      <c r="H177" s="188">
        <v>20</v>
      </c>
      <c r="I177" s="189"/>
      <c r="J177" s="13"/>
      <c r="K177" s="13"/>
      <c r="L177" s="184"/>
      <c r="M177" s="190"/>
      <c r="N177" s="191"/>
      <c r="O177" s="191"/>
      <c r="P177" s="191"/>
      <c r="Q177" s="191"/>
      <c r="R177" s="191"/>
      <c r="S177" s="191"/>
      <c r="T177" s="19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6" t="s">
        <v>128</v>
      </c>
      <c r="AU177" s="186" t="s">
        <v>79</v>
      </c>
      <c r="AV177" s="13" t="s">
        <v>79</v>
      </c>
      <c r="AW177" s="13" t="s">
        <v>31</v>
      </c>
      <c r="AX177" s="13" t="s">
        <v>69</v>
      </c>
      <c r="AY177" s="186" t="s">
        <v>117</v>
      </c>
    </row>
    <row r="178" s="14" customFormat="1">
      <c r="A178" s="14"/>
      <c r="B178" s="193"/>
      <c r="C178" s="14"/>
      <c r="D178" s="185" t="s">
        <v>128</v>
      </c>
      <c r="E178" s="194" t="s">
        <v>3</v>
      </c>
      <c r="F178" s="195" t="s">
        <v>130</v>
      </c>
      <c r="G178" s="14"/>
      <c r="H178" s="196">
        <v>20</v>
      </c>
      <c r="I178" s="197"/>
      <c r="J178" s="14"/>
      <c r="K178" s="14"/>
      <c r="L178" s="193"/>
      <c r="M178" s="198"/>
      <c r="N178" s="199"/>
      <c r="O178" s="199"/>
      <c r="P178" s="199"/>
      <c r="Q178" s="199"/>
      <c r="R178" s="199"/>
      <c r="S178" s="199"/>
      <c r="T178" s="20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194" t="s">
        <v>128</v>
      </c>
      <c r="AU178" s="194" t="s">
        <v>79</v>
      </c>
      <c r="AV178" s="14" t="s">
        <v>124</v>
      </c>
      <c r="AW178" s="14" t="s">
        <v>31</v>
      </c>
      <c r="AX178" s="14" t="s">
        <v>77</v>
      </c>
      <c r="AY178" s="194" t="s">
        <v>117</v>
      </c>
    </row>
    <row r="179" s="2" customFormat="1" ht="24.15" customHeight="1">
      <c r="A179" s="39"/>
      <c r="B179" s="165"/>
      <c r="C179" s="166" t="s">
        <v>278</v>
      </c>
      <c r="D179" s="166" t="s">
        <v>119</v>
      </c>
      <c r="E179" s="167" t="s">
        <v>373</v>
      </c>
      <c r="F179" s="168" t="s">
        <v>374</v>
      </c>
      <c r="G179" s="169" t="s">
        <v>122</v>
      </c>
      <c r="H179" s="170">
        <v>12</v>
      </c>
      <c r="I179" s="171"/>
      <c r="J179" s="172">
        <f>ROUND(I179*H179,2)</f>
        <v>0</v>
      </c>
      <c r="K179" s="168" t="s">
        <v>123</v>
      </c>
      <c r="L179" s="40"/>
      <c r="M179" s="173" t="s">
        <v>3</v>
      </c>
      <c r="N179" s="174" t="s">
        <v>40</v>
      </c>
      <c r="O179" s="73"/>
      <c r="P179" s="175">
        <f>O179*H179</f>
        <v>0</v>
      </c>
      <c r="Q179" s="175">
        <v>0</v>
      </c>
      <c r="R179" s="175">
        <f>Q179*H179</f>
        <v>0</v>
      </c>
      <c r="S179" s="175">
        <v>0</v>
      </c>
      <c r="T179" s="176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177" t="s">
        <v>124</v>
      </c>
      <c r="AT179" s="177" t="s">
        <v>119</v>
      </c>
      <c r="AU179" s="177" t="s">
        <v>79</v>
      </c>
      <c r="AY179" s="20" t="s">
        <v>117</v>
      </c>
      <c r="BE179" s="178">
        <f>IF(N179="základní",J179,0)</f>
        <v>0</v>
      </c>
      <c r="BF179" s="178">
        <f>IF(N179="snížená",J179,0)</f>
        <v>0</v>
      </c>
      <c r="BG179" s="178">
        <f>IF(N179="zákl. přenesená",J179,0)</f>
        <v>0</v>
      </c>
      <c r="BH179" s="178">
        <f>IF(N179="sníž. přenesená",J179,0)</f>
        <v>0</v>
      </c>
      <c r="BI179" s="178">
        <f>IF(N179="nulová",J179,0)</f>
        <v>0</v>
      </c>
      <c r="BJ179" s="20" t="s">
        <v>77</v>
      </c>
      <c r="BK179" s="178">
        <f>ROUND(I179*H179,2)</f>
        <v>0</v>
      </c>
      <c r="BL179" s="20" t="s">
        <v>124</v>
      </c>
      <c r="BM179" s="177" t="s">
        <v>885</v>
      </c>
    </row>
    <row r="180" s="2" customFormat="1">
      <c r="A180" s="39"/>
      <c r="B180" s="40"/>
      <c r="C180" s="39"/>
      <c r="D180" s="179" t="s">
        <v>126</v>
      </c>
      <c r="E180" s="39"/>
      <c r="F180" s="180" t="s">
        <v>376</v>
      </c>
      <c r="G180" s="39"/>
      <c r="H180" s="39"/>
      <c r="I180" s="181"/>
      <c r="J180" s="39"/>
      <c r="K180" s="39"/>
      <c r="L180" s="40"/>
      <c r="M180" s="182"/>
      <c r="N180" s="183"/>
      <c r="O180" s="73"/>
      <c r="P180" s="73"/>
      <c r="Q180" s="73"/>
      <c r="R180" s="73"/>
      <c r="S180" s="73"/>
      <c r="T180" s="74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20" t="s">
        <v>126</v>
      </c>
      <c r="AU180" s="20" t="s">
        <v>79</v>
      </c>
    </row>
    <row r="181" s="13" customFormat="1">
      <c r="A181" s="13"/>
      <c r="B181" s="184"/>
      <c r="C181" s="13"/>
      <c r="D181" s="185" t="s">
        <v>128</v>
      </c>
      <c r="E181" s="186" t="s">
        <v>3</v>
      </c>
      <c r="F181" s="187" t="s">
        <v>846</v>
      </c>
      <c r="G181" s="13"/>
      <c r="H181" s="188">
        <v>12</v>
      </c>
      <c r="I181" s="189"/>
      <c r="J181" s="13"/>
      <c r="K181" s="13"/>
      <c r="L181" s="184"/>
      <c r="M181" s="190"/>
      <c r="N181" s="191"/>
      <c r="O181" s="191"/>
      <c r="P181" s="191"/>
      <c r="Q181" s="191"/>
      <c r="R181" s="191"/>
      <c r="S181" s="191"/>
      <c r="T181" s="19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6" t="s">
        <v>128</v>
      </c>
      <c r="AU181" s="186" t="s">
        <v>79</v>
      </c>
      <c r="AV181" s="13" t="s">
        <v>79</v>
      </c>
      <c r="AW181" s="13" t="s">
        <v>31</v>
      </c>
      <c r="AX181" s="13" t="s">
        <v>69</v>
      </c>
      <c r="AY181" s="186" t="s">
        <v>117</v>
      </c>
    </row>
    <row r="182" s="14" customFormat="1">
      <c r="A182" s="14"/>
      <c r="B182" s="193"/>
      <c r="C182" s="14"/>
      <c r="D182" s="185" t="s">
        <v>128</v>
      </c>
      <c r="E182" s="194" t="s">
        <v>3</v>
      </c>
      <c r="F182" s="195" t="s">
        <v>130</v>
      </c>
      <c r="G182" s="14"/>
      <c r="H182" s="196">
        <v>12</v>
      </c>
      <c r="I182" s="197"/>
      <c r="J182" s="14"/>
      <c r="K182" s="14"/>
      <c r="L182" s="193"/>
      <c r="M182" s="198"/>
      <c r="N182" s="199"/>
      <c r="O182" s="199"/>
      <c r="P182" s="199"/>
      <c r="Q182" s="199"/>
      <c r="R182" s="199"/>
      <c r="S182" s="199"/>
      <c r="T182" s="20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194" t="s">
        <v>128</v>
      </c>
      <c r="AU182" s="194" t="s">
        <v>79</v>
      </c>
      <c r="AV182" s="14" t="s">
        <v>124</v>
      </c>
      <c r="AW182" s="14" t="s">
        <v>31</v>
      </c>
      <c r="AX182" s="14" t="s">
        <v>77</v>
      </c>
      <c r="AY182" s="194" t="s">
        <v>117</v>
      </c>
    </row>
    <row r="183" s="2" customFormat="1" ht="24.15" customHeight="1">
      <c r="A183" s="39"/>
      <c r="B183" s="165"/>
      <c r="C183" s="166" t="s">
        <v>8</v>
      </c>
      <c r="D183" s="166" t="s">
        <v>119</v>
      </c>
      <c r="E183" s="167" t="s">
        <v>378</v>
      </c>
      <c r="F183" s="168" t="s">
        <v>379</v>
      </c>
      <c r="G183" s="169" t="s">
        <v>122</v>
      </c>
      <c r="H183" s="170">
        <v>32</v>
      </c>
      <c r="I183" s="171"/>
      <c r="J183" s="172">
        <f>ROUND(I183*H183,2)</f>
        <v>0</v>
      </c>
      <c r="K183" s="168" t="s">
        <v>123</v>
      </c>
      <c r="L183" s="40"/>
      <c r="M183" s="173" t="s">
        <v>3</v>
      </c>
      <c r="N183" s="174" t="s">
        <v>40</v>
      </c>
      <c r="O183" s="73"/>
      <c r="P183" s="175">
        <f>O183*H183</f>
        <v>0</v>
      </c>
      <c r="Q183" s="175">
        <v>0</v>
      </c>
      <c r="R183" s="175">
        <f>Q183*H183</f>
        <v>0</v>
      </c>
      <c r="S183" s="175">
        <v>0</v>
      </c>
      <c r="T183" s="17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177" t="s">
        <v>124</v>
      </c>
      <c r="AT183" s="177" t="s">
        <v>119</v>
      </c>
      <c r="AU183" s="177" t="s">
        <v>79</v>
      </c>
      <c r="AY183" s="20" t="s">
        <v>117</v>
      </c>
      <c r="BE183" s="178">
        <f>IF(N183="základní",J183,0)</f>
        <v>0</v>
      </c>
      <c r="BF183" s="178">
        <f>IF(N183="snížená",J183,0)</f>
        <v>0</v>
      </c>
      <c r="BG183" s="178">
        <f>IF(N183="zákl. přenesená",J183,0)</f>
        <v>0</v>
      </c>
      <c r="BH183" s="178">
        <f>IF(N183="sníž. přenesená",J183,0)</f>
        <v>0</v>
      </c>
      <c r="BI183" s="178">
        <f>IF(N183="nulová",J183,0)</f>
        <v>0</v>
      </c>
      <c r="BJ183" s="20" t="s">
        <v>77</v>
      </c>
      <c r="BK183" s="178">
        <f>ROUND(I183*H183,2)</f>
        <v>0</v>
      </c>
      <c r="BL183" s="20" t="s">
        <v>124</v>
      </c>
      <c r="BM183" s="177" t="s">
        <v>886</v>
      </c>
    </row>
    <row r="184" s="2" customFormat="1">
      <c r="A184" s="39"/>
      <c r="B184" s="40"/>
      <c r="C184" s="39"/>
      <c r="D184" s="179" t="s">
        <v>126</v>
      </c>
      <c r="E184" s="39"/>
      <c r="F184" s="180" t="s">
        <v>381</v>
      </c>
      <c r="G184" s="39"/>
      <c r="H184" s="39"/>
      <c r="I184" s="181"/>
      <c r="J184" s="39"/>
      <c r="K184" s="39"/>
      <c r="L184" s="40"/>
      <c r="M184" s="182"/>
      <c r="N184" s="183"/>
      <c r="O184" s="73"/>
      <c r="P184" s="73"/>
      <c r="Q184" s="73"/>
      <c r="R184" s="73"/>
      <c r="S184" s="73"/>
      <c r="T184" s="74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20" t="s">
        <v>126</v>
      </c>
      <c r="AU184" s="20" t="s">
        <v>79</v>
      </c>
    </row>
    <row r="185" s="13" customFormat="1">
      <c r="A185" s="13"/>
      <c r="B185" s="184"/>
      <c r="C185" s="13"/>
      <c r="D185" s="185" t="s">
        <v>128</v>
      </c>
      <c r="E185" s="186" t="s">
        <v>3</v>
      </c>
      <c r="F185" s="187" t="s">
        <v>884</v>
      </c>
      <c r="G185" s="13"/>
      <c r="H185" s="188">
        <v>20</v>
      </c>
      <c r="I185" s="189"/>
      <c r="J185" s="13"/>
      <c r="K185" s="13"/>
      <c r="L185" s="184"/>
      <c r="M185" s="190"/>
      <c r="N185" s="191"/>
      <c r="O185" s="191"/>
      <c r="P185" s="191"/>
      <c r="Q185" s="191"/>
      <c r="R185" s="191"/>
      <c r="S185" s="191"/>
      <c r="T185" s="19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6" t="s">
        <v>128</v>
      </c>
      <c r="AU185" s="186" t="s">
        <v>79</v>
      </c>
      <c r="AV185" s="13" t="s">
        <v>79</v>
      </c>
      <c r="AW185" s="13" t="s">
        <v>31</v>
      </c>
      <c r="AX185" s="13" t="s">
        <v>69</v>
      </c>
      <c r="AY185" s="186" t="s">
        <v>117</v>
      </c>
    </row>
    <row r="186" s="13" customFormat="1">
      <c r="A186" s="13"/>
      <c r="B186" s="184"/>
      <c r="C186" s="13"/>
      <c r="D186" s="185" t="s">
        <v>128</v>
      </c>
      <c r="E186" s="186" t="s">
        <v>3</v>
      </c>
      <c r="F186" s="187" t="s">
        <v>846</v>
      </c>
      <c r="G186" s="13"/>
      <c r="H186" s="188">
        <v>12</v>
      </c>
      <c r="I186" s="189"/>
      <c r="J186" s="13"/>
      <c r="K186" s="13"/>
      <c r="L186" s="184"/>
      <c r="M186" s="190"/>
      <c r="N186" s="191"/>
      <c r="O186" s="191"/>
      <c r="P186" s="191"/>
      <c r="Q186" s="191"/>
      <c r="R186" s="191"/>
      <c r="S186" s="191"/>
      <c r="T186" s="19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6" t="s">
        <v>128</v>
      </c>
      <c r="AU186" s="186" t="s">
        <v>79</v>
      </c>
      <c r="AV186" s="13" t="s">
        <v>79</v>
      </c>
      <c r="AW186" s="13" t="s">
        <v>31</v>
      </c>
      <c r="AX186" s="13" t="s">
        <v>69</v>
      </c>
      <c r="AY186" s="186" t="s">
        <v>117</v>
      </c>
    </row>
    <row r="187" s="14" customFormat="1">
      <c r="A187" s="14"/>
      <c r="B187" s="193"/>
      <c r="C187" s="14"/>
      <c r="D187" s="185" t="s">
        <v>128</v>
      </c>
      <c r="E187" s="194" t="s">
        <v>3</v>
      </c>
      <c r="F187" s="195" t="s">
        <v>130</v>
      </c>
      <c r="G187" s="14"/>
      <c r="H187" s="196">
        <v>32</v>
      </c>
      <c r="I187" s="197"/>
      <c r="J187" s="14"/>
      <c r="K187" s="14"/>
      <c r="L187" s="193"/>
      <c r="M187" s="198"/>
      <c r="N187" s="199"/>
      <c r="O187" s="199"/>
      <c r="P187" s="199"/>
      <c r="Q187" s="199"/>
      <c r="R187" s="199"/>
      <c r="S187" s="199"/>
      <c r="T187" s="20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194" t="s">
        <v>128</v>
      </c>
      <c r="AU187" s="194" t="s">
        <v>79</v>
      </c>
      <c r="AV187" s="14" t="s">
        <v>124</v>
      </c>
      <c r="AW187" s="14" t="s">
        <v>31</v>
      </c>
      <c r="AX187" s="14" t="s">
        <v>77</v>
      </c>
      <c r="AY187" s="194" t="s">
        <v>117</v>
      </c>
    </row>
    <row r="188" s="2" customFormat="1" ht="16.5" customHeight="1">
      <c r="A188" s="39"/>
      <c r="B188" s="165"/>
      <c r="C188" s="217" t="s">
        <v>288</v>
      </c>
      <c r="D188" s="217" t="s">
        <v>342</v>
      </c>
      <c r="E188" s="218" t="s">
        <v>383</v>
      </c>
      <c r="F188" s="219" t="s">
        <v>384</v>
      </c>
      <c r="G188" s="220" t="s">
        <v>385</v>
      </c>
      <c r="H188" s="221">
        <v>0.64000000000000001</v>
      </c>
      <c r="I188" s="222"/>
      <c r="J188" s="223">
        <f>ROUND(I188*H188,2)</f>
        <v>0</v>
      </c>
      <c r="K188" s="219" t="s">
        <v>123</v>
      </c>
      <c r="L188" s="224"/>
      <c r="M188" s="225" t="s">
        <v>3</v>
      </c>
      <c r="N188" s="226" t="s">
        <v>40</v>
      </c>
      <c r="O188" s="73"/>
      <c r="P188" s="175">
        <f>O188*H188</f>
        <v>0</v>
      </c>
      <c r="Q188" s="175">
        <v>0.001</v>
      </c>
      <c r="R188" s="175">
        <f>Q188*H188</f>
        <v>0.00064000000000000005</v>
      </c>
      <c r="S188" s="175">
        <v>0</v>
      </c>
      <c r="T188" s="176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177" t="s">
        <v>174</v>
      </c>
      <c r="AT188" s="177" t="s">
        <v>342</v>
      </c>
      <c r="AU188" s="177" t="s">
        <v>79</v>
      </c>
      <c r="AY188" s="20" t="s">
        <v>117</v>
      </c>
      <c r="BE188" s="178">
        <f>IF(N188="základní",J188,0)</f>
        <v>0</v>
      </c>
      <c r="BF188" s="178">
        <f>IF(N188="snížená",J188,0)</f>
        <v>0</v>
      </c>
      <c r="BG188" s="178">
        <f>IF(N188="zákl. přenesená",J188,0)</f>
        <v>0</v>
      </c>
      <c r="BH188" s="178">
        <f>IF(N188="sníž. přenesená",J188,0)</f>
        <v>0</v>
      </c>
      <c r="BI188" s="178">
        <f>IF(N188="nulová",J188,0)</f>
        <v>0</v>
      </c>
      <c r="BJ188" s="20" t="s">
        <v>77</v>
      </c>
      <c r="BK188" s="178">
        <f>ROUND(I188*H188,2)</f>
        <v>0</v>
      </c>
      <c r="BL188" s="20" t="s">
        <v>124</v>
      </c>
      <c r="BM188" s="177" t="s">
        <v>887</v>
      </c>
    </row>
    <row r="189" s="13" customFormat="1">
      <c r="A189" s="13"/>
      <c r="B189" s="184"/>
      <c r="C189" s="13"/>
      <c r="D189" s="185" t="s">
        <v>128</v>
      </c>
      <c r="E189" s="13"/>
      <c r="F189" s="187" t="s">
        <v>888</v>
      </c>
      <c r="G189" s="13"/>
      <c r="H189" s="188">
        <v>0.64000000000000001</v>
      </c>
      <c r="I189" s="189"/>
      <c r="J189" s="13"/>
      <c r="K189" s="13"/>
      <c r="L189" s="184"/>
      <c r="M189" s="190"/>
      <c r="N189" s="191"/>
      <c r="O189" s="191"/>
      <c r="P189" s="191"/>
      <c r="Q189" s="191"/>
      <c r="R189" s="191"/>
      <c r="S189" s="191"/>
      <c r="T189" s="19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6" t="s">
        <v>128</v>
      </c>
      <c r="AU189" s="186" t="s">
        <v>79</v>
      </c>
      <c r="AV189" s="13" t="s">
        <v>79</v>
      </c>
      <c r="AW189" s="13" t="s">
        <v>4</v>
      </c>
      <c r="AX189" s="13" t="s">
        <v>77</v>
      </c>
      <c r="AY189" s="186" t="s">
        <v>117</v>
      </c>
    </row>
    <row r="190" s="12" customFormat="1" ht="22.8" customHeight="1">
      <c r="A190" s="12"/>
      <c r="B190" s="152"/>
      <c r="C190" s="12"/>
      <c r="D190" s="153" t="s">
        <v>68</v>
      </c>
      <c r="E190" s="163" t="s">
        <v>138</v>
      </c>
      <c r="F190" s="163" t="s">
        <v>388</v>
      </c>
      <c r="G190" s="12"/>
      <c r="H190" s="12"/>
      <c r="I190" s="155"/>
      <c r="J190" s="164">
        <f>BK190</f>
        <v>0</v>
      </c>
      <c r="K190" s="12"/>
      <c r="L190" s="152"/>
      <c r="M190" s="157"/>
      <c r="N190" s="158"/>
      <c r="O190" s="158"/>
      <c r="P190" s="159">
        <f>SUM(P191:P194)</f>
        <v>0</v>
      </c>
      <c r="Q190" s="158"/>
      <c r="R190" s="159">
        <f>SUM(R191:R194)</f>
        <v>0</v>
      </c>
      <c r="S190" s="158"/>
      <c r="T190" s="160">
        <f>SUM(T191:T194)</f>
        <v>3.8159999999999998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53" t="s">
        <v>77</v>
      </c>
      <c r="AT190" s="161" t="s">
        <v>68</v>
      </c>
      <c r="AU190" s="161" t="s">
        <v>77</v>
      </c>
      <c r="AY190" s="153" t="s">
        <v>117</v>
      </c>
      <c r="BK190" s="162">
        <f>SUM(BK191:BK194)</f>
        <v>0</v>
      </c>
    </row>
    <row r="191" s="2" customFormat="1" ht="21.75" customHeight="1">
      <c r="A191" s="39"/>
      <c r="B191" s="165"/>
      <c r="C191" s="166" t="s">
        <v>294</v>
      </c>
      <c r="D191" s="166" t="s">
        <v>119</v>
      </c>
      <c r="E191" s="167" t="s">
        <v>395</v>
      </c>
      <c r="F191" s="168" t="s">
        <v>396</v>
      </c>
      <c r="G191" s="169" t="s">
        <v>198</v>
      </c>
      <c r="H191" s="170">
        <v>1.5900000000000001</v>
      </c>
      <c r="I191" s="171"/>
      <c r="J191" s="172">
        <f>ROUND(I191*H191,2)</f>
        <v>0</v>
      </c>
      <c r="K191" s="168" t="s">
        <v>123</v>
      </c>
      <c r="L191" s="40"/>
      <c r="M191" s="173" t="s">
        <v>3</v>
      </c>
      <c r="N191" s="174" t="s">
        <v>40</v>
      </c>
      <c r="O191" s="73"/>
      <c r="P191" s="175">
        <f>O191*H191</f>
        <v>0</v>
      </c>
      <c r="Q191" s="175">
        <v>0</v>
      </c>
      <c r="R191" s="175">
        <f>Q191*H191</f>
        <v>0</v>
      </c>
      <c r="S191" s="175">
        <v>2.3999999999999999</v>
      </c>
      <c r="T191" s="176">
        <f>S191*H191</f>
        <v>3.8159999999999998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177" t="s">
        <v>124</v>
      </c>
      <c r="AT191" s="177" t="s">
        <v>119</v>
      </c>
      <c r="AU191" s="177" t="s">
        <v>79</v>
      </c>
      <c r="AY191" s="20" t="s">
        <v>117</v>
      </c>
      <c r="BE191" s="178">
        <f>IF(N191="základní",J191,0)</f>
        <v>0</v>
      </c>
      <c r="BF191" s="178">
        <f>IF(N191="snížená",J191,0)</f>
        <v>0</v>
      </c>
      <c r="BG191" s="178">
        <f>IF(N191="zákl. přenesená",J191,0)</f>
        <v>0</v>
      </c>
      <c r="BH191" s="178">
        <f>IF(N191="sníž. přenesená",J191,0)</f>
        <v>0</v>
      </c>
      <c r="BI191" s="178">
        <f>IF(N191="nulová",J191,0)</f>
        <v>0</v>
      </c>
      <c r="BJ191" s="20" t="s">
        <v>77</v>
      </c>
      <c r="BK191" s="178">
        <f>ROUND(I191*H191,2)</f>
        <v>0</v>
      </c>
      <c r="BL191" s="20" t="s">
        <v>124</v>
      </c>
      <c r="BM191" s="177" t="s">
        <v>889</v>
      </c>
    </row>
    <row r="192" s="2" customFormat="1">
      <c r="A192" s="39"/>
      <c r="B192" s="40"/>
      <c r="C192" s="39"/>
      <c r="D192" s="179" t="s">
        <v>126</v>
      </c>
      <c r="E192" s="39"/>
      <c r="F192" s="180" t="s">
        <v>398</v>
      </c>
      <c r="G192" s="39"/>
      <c r="H192" s="39"/>
      <c r="I192" s="181"/>
      <c r="J192" s="39"/>
      <c r="K192" s="39"/>
      <c r="L192" s="40"/>
      <c r="M192" s="182"/>
      <c r="N192" s="183"/>
      <c r="O192" s="73"/>
      <c r="P192" s="73"/>
      <c r="Q192" s="73"/>
      <c r="R192" s="73"/>
      <c r="S192" s="73"/>
      <c r="T192" s="74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20" t="s">
        <v>126</v>
      </c>
      <c r="AU192" s="20" t="s">
        <v>79</v>
      </c>
    </row>
    <row r="193" s="13" customFormat="1">
      <c r="A193" s="13"/>
      <c r="B193" s="184"/>
      <c r="C193" s="13"/>
      <c r="D193" s="185" t="s">
        <v>128</v>
      </c>
      <c r="E193" s="186" t="s">
        <v>3</v>
      </c>
      <c r="F193" s="187" t="s">
        <v>871</v>
      </c>
      <c r="G193" s="13"/>
      <c r="H193" s="188">
        <v>1.5900000000000001</v>
      </c>
      <c r="I193" s="189"/>
      <c r="J193" s="13"/>
      <c r="K193" s="13"/>
      <c r="L193" s="184"/>
      <c r="M193" s="190"/>
      <c r="N193" s="191"/>
      <c r="O193" s="191"/>
      <c r="P193" s="191"/>
      <c r="Q193" s="191"/>
      <c r="R193" s="191"/>
      <c r="S193" s="191"/>
      <c r="T193" s="19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6" t="s">
        <v>128</v>
      </c>
      <c r="AU193" s="186" t="s">
        <v>79</v>
      </c>
      <c r="AV193" s="13" t="s">
        <v>79</v>
      </c>
      <c r="AW193" s="13" t="s">
        <v>31</v>
      </c>
      <c r="AX193" s="13" t="s">
        <v>69</v>
      </c>
      <c r="AY193" s="186" t="s">
        <v>117</v>
      </c>
    </row>
    <row r="194" s="14" customFormat="1">
      <c r="A194" s="14"/>
      <c r="B194" s="193"/>
      <c r="C194" s="14"/>
      <c r="D194" s="185" t="s">
        <v>128</v>
      </c>
      <c r="E194" s="194" t="s">
        <v>3</v>
      </c>
      <c r="F194" s="195" t="s">
        <v>130</v>
      </c>
      <c r="G194" s="14"/>
      <c r="H194" s="196">
        <v>1.5900000000000001</v>
      </c>
      <c r="I194" s="197"/>
      <c r="J194" s="14"/>
      <c r="K194" s="14"/>
      <c r="L194" s="193"/>
      <c r="M194" s="198"/>
      <c r="N194" s="199"/>
      <c r="O194" s="199"/>
      <c r="P194" s="199"/>
      <c r="Q194" s="199"/>
      <c r="R194" s="199"/>
      <c r="S194" s="199"/>
      <c r="T194" s="20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94" t="s">
        <v>128</v>
      </c>
      <c r="AU194" s="194" t="s">
        <v>79</v>
      </c>
      <c r="AV194" s="14" t="s">
        <v>124</v>
      </c>
      <c r="AW194" s="14" t="s">
        <v>31</v>
      </c>
      <c r="AX194" s="14" t="s">
        <v>77</v>
      </c>
      <c r="AY194" s="194" t="s">
        <v>117</v>
      </c>
    </row>
    <row r="195" s="12" customFormat="1" ht="22.8" customHeight="1">
      <c r="A195" s="12"/>
      <c r="B195" s="152"/>
      <c r="C195" s="12"/>
      <c r="D195" s="153" t="s">
        <v>68</v>
      </c>
      <c r="E195" s="163" t="s">
        <v>124</v>
      </c>
      <c r="F195" s="163" t="s">
        <v>399</v>
      </c>
      <c r="G195" s="12"/>
      <c r="H195" s="12"/>
      <c r="I195" s="155"/>
      <c r="J195" s="164">
        <f>BK195</f>
        <v>0</v>
      </c>
      <c r="K195" s="12"/>
      <c r="L195" s="152"/>
      <c r="M195" s="157"/>
      <c r="N195" s="158"/>
      <c r="O195" s="158"/>
      <c r="P195" s="159">
        <f>SUM(P196:P216)</f>
        <v>0</v>
      </c>
      <c r="Q195" s="158"/>
      <c r="R195" s="159">
        <f>SUM(R196:R216)</f>
        <v>0.4818413124</v>
      </c>
      <c r="S195" s="158"/>
      <c r="T195" s="160">
        <f>SUM(T196:T216)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3" t="s">
        <v>77</v>
      </c>
      <c r="AT195" s="161" t="s">
        <v>68</v>
      </c>
      <c r="AU195" s="161" t="s">
        <v>77</v>
      </c>
      <c r="AY195" s="153" t="s">
        <v>117</v>
      </c>
      <c r="BK195" s="162">
        <f>SUM(BK196:BK216)</f>
        <v>0</v>
      </c>
    </row>
    <row r="196" s="2" customFormat="1" ht="16.5" customHeight="1">
      <c r="A196" s="39"/>
      <c r="B196" s="165"/>
      <c r="C196" s="166" t="s">
        <v>301</v>
      </c>
      <c r="D196" s="166" t="s">
        <v>119</v>
      </c>
      <c r="E196" s="167" t="s">
        <v>401</v>
      </c>
      <c r="F196" s="168" t="s">
        <v>402</v>
      </c>
      <c r="G196" s="169" t="s">
        <v>198</v>
      </c>
      <c r="H196" s="170">
        <v>0.83999999999999997</v>
      </c>
      <c r="I196" s="171"/>
      <c r="J196" s="172">
        <f>ROUND(I196*H196,2)</f>
        <v>0</v>
      </c>
      <c r="K196" s="168" t="s">
        <v>123</v>
      </c>
      <c r="L196" s="40"/>
      <c r="M196" s="173" t="s">
        <v>3</v>
      </c>
      <c r="N196" s="174" t="s">
        <v>40</v>
      </c>
      <c r="O196" s="73"/>
      <c r="P196" s="175">
        <f>O196*H196</f>
        <v>0</v>
      </c>
      <c r="Q196" s="175">
        <v>0</v>
      </c>
      <c r="R196" s="175">
        <f>Q196*H196</f>
        <v>0</v>
      </c>
      <c r="S196" s="175">
        <v>0</v>
      </c>
      <c r="T196" s="176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177" t="s">
        <v>124</v>
      </c>
      <c r="AT196" s="177" t="s">
        <v>119</v>
      </c>
      <c r="AU196" s="177" t="s">
        <v>79</v>
      </c>
      <c r="AY196" s="20" t="s">
        <v>117</v>
      </c>
      <c r="BE196" s="178">
        <f>IF(N196="základní",J196,0)</f>
        <v>0</v>
      </c>
      <c r="BF196" s="178">
        <f>IF(N196="snížená",J196,0)</f>
        <v>0</v>
      </c>
      <c r="BG196" s="178">
        <f>IF(N196="zákl. přenesená",J196,0)</f>
        <v>0</v>
      </c>
      <c r="BH196" s="178">
        <f>IF(N196="sníž. přenesená",J196,0)</f>
        <v>0</v>
      </c>
      <c r="BI196" s="178">
        <f>IF(N196="nulová",J196,0)</f>
        <v>0</v>
      </c>
      <c r="BJ196" s="20" t="s">
        <v>77</v>
      </c>
      <c r="BK196" s="178">
        <f>ROUND(I196*H196,2)</f>
        <v>0</v>
      </c>
      <c r="BL196" s="20" t="s">
        <v>124</v>
      </c>
      <c r="BM196" s="177" t="s">
        <v>890</v>
      </c>
    </row>
    <row r="197" s="2" customFormat="1">
      <c r="A197" s="39"/>
      <c r="B197" s="40"/>
      <c r="C197" s="39"/>
      <c r="D197" s="179" t="s">
        <v>126</v>
      </c>
      <c r="E197" s="39"/>
      <c r="F197" s="180" t="s">
        <v>404</v>
      </c>
      <c r="G197" s="39"/>
      <c r="H197" s="39"/>
      <c r="I197" s="181"/>
      <c r="J197" s="39"/>
      <c r="K197" s="39"/>
      <c r="L197" s="40"/>
      <c r="M197" s="182"/>
      <c r="N197" s="183"/>
      <c r="O197" s="73"/>
      <c r="P197" s="73"/>
      <c r="Q197" s="73"/>
      <c r="R197" s="73"/>
      <c r="S197" s="73"/>
      <c r="T197" s="74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20" t="s">
        <v>126</v>
      </c>
      <c r="AU197" s="20" t="s">
        <v>79</v>
      </c>
    </row>
    <row r="198" s="13" customFormat="1">
      <c r="A198" s="13"/>
      <c r="B198" s="184"/>
      <c r="C198" s="13"/>
      <c r="D198" s="185" t="s">
        <v>128</v>
      </c>
      <c r="E198" s="186" t="s">
        <v>3</v>
      </c>
      <c r="F198" s="187" t="s">
        <v>891</v>
      </c>
      <c r="G198" s="13"/>
      <c r="H198" s="188">
        <v>0.83999999999999997</v>
      </c>
      <c r="I198" s="189"/>
      <c r="J198" s="13"/>
      <c r="K198" s="13"/>
      <c r="L198" s="184"/>
      <c r="M198" s="190"/>
      <c r="N198" s="191"/>
      <c r="O198" s="191"/>
      <c r="P198" s="191"/>
      <c r="Q198" s="191"/>
      <c r="R198" s="191"/>
      <c r="S198" s="191"/>
      <c r="T198" s="19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6" t="s">
        <v>128</v>
      </c>
      <c r="AU198" s="186" t="s">
        <v>79</v>
      </c>
      <c r="AV198" s="13" t="s">
        <v>79</v>
      </c>
      <c r="AW198" s="13" t="s">
        <v>31</v>
      </c>
      <c r="AX198" s="13" t="s">
        <v>69</v>
      </c>
      <c r="AY198" s="186" t="s">
        <v>117</v>
      </c>
    </row>
    <row r="199" s="14" customFormat="1">
      <c r="A199" s="14"/>
      <c r="B199" s="193"/>
      <c r="C199" s="14"/>
      <c r="D199" s="185" t="s">
        <v>128</v>
      </c>
      <c r="E199" s="194" t="s">
        <v>3</v>
      </c>
      <c r="F199" s="195" t="s">
        <v>130</v>
      </c>
      <c r="G199" s="14"/>
      <c r="H199" s="196">
        <v>0.83999999999999997</v>
      </c>
      <c r="I199" s="197"/>
      <c r="J199" s="14"/>
      <c r="K199" s="14"/>
      <c r="L199" s="193"/>
      <c r="M199" s="198"/>
      <c r="N199" s="199"/>
      <c r="O199" s="199"/>
      <c r="P199" s="199"/>
      <c r="Q199" s="199"/>
      <c r="R199" s="199"/>
      <c r="S199" s="199"/>
      <c r="T199" s="20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4" t="s">
        <v>128</v>
      </c>
      <c r="AU199" s="194" t="s">
        <v>79</v>
      </c>
      <c r="AV199" s="14" t="s">
        <v>124</v>
      </c>
      <c r="AW199" s="14" t="s">
        <v>31</v>
      </c>
      <c r="AX199" s="14" t="s">
        <v>77</v>
      </c>
      <c r="AY199" s="194" t="s">
        <v>117</v>
      </c>
    </row>
    <row r="200" s="2" customFormat="1" ht="16.5" customHeight="1">
      <c r="A200" s="39"/>
      <c r="B200" s="165"/>
      <c r="C200" s="166" t="s">
        <v>307</v>
      </c>
      <c r="D200" s="166" t="s">
        <v>119</v>
      </c>
      <c r="E200" s="167" t="s">
        <v>416</v>
      </c>
      <c r="F200" s="168" t="s">
        <v>417</v>
      </c>
      <c r="G200" s="169" t="s">
        <v>418</v>
      </c>
      <c r="H200" s="170">
        <v>4</v>
      </c>
      <c r="I200" s="171"/>
      <c r="J200" s="172">
        <f>ROUND(I200*H200,2)</f>
        <v>0</v>
      </c>
      <c r="K200" s="168" t="s">
        <v>123</v>
      </c>
      <c r="L200" s="40"/>
      <c r="M200" s="173" t="s">
        <v>3</v>
      </c>
      <c r="N200" s="174" t="s">
        <v>40</v>
      </c>
      <c r="O200" s="73"/>
      <c r="P200" s="175">
        <f>O200*H200</f>
        <v>0</v>
      </c>
      <c r="Q200" s="175">
        <v>0.087417999999999996</v>
      </c>
      <c r="R200" s="175">
        <f>Q200*H200</f>
        <v>0.34967199999999998</v>
      </c>
      <c r="S200" s="175">
        <v>0</v>
      </c>
      <c r="T200" s="176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177" t="s">
        <v>124</v>
      </c>
      <c r="AT200" s="177" t="s">
        <v>119</v>
      </c>
      <c r="AU200" s="177" t="s">
        <v>79</v>
      </c>
      <c r="AY200" s="20" t="s">
        <v>117</v>
      </c>
      <c r="BE200" s="178">
        <f>IF(N200="základní",J200,0)</f>
        <v>0</v>
      </c>
      <c r="BF200" s="178">
        <f>IF(N200="snížená",J200,0)</f>
        <v>0</v>
      </c>
      <c r="BG200" s="178">
        <f>IF(N200="zákl. přenesená",J200,0)</f>
        <v>0</v>
      </c>
      <c r="BH200" s="178">
        <f>IF(N200="sníž. přenesená",J200,0)</f>
        <v>0</v>
      </c>
      <c r="BI200" s="178">
        <f>IF(N200="nulová",J200,0)</f>
        <v>0</v>
      </c>
      <c r="BJ200" s="20" t="s">
        <v>77</v>
      </c>
      <c r="BK200" s="178">
        <f>ROUND(I200*H200,2)</f>
        <v>0</v>
      </c>
      <c r="BL200" s="20" t="s">
        <v>124</v>
      </c>
      <c r="BM200" s="177" t="s">
        <v>892</v>
      </c>
    </row>
    <row r="201" s="2" customFormat="1">
      <c r="A201" s="39"/>
      <c r="B201" s="40"/>
      <c r="C201" s="39"/>
      <c r="D201" s="179" t="s">
        <v>126</v>
      </c>
      <c r="E201" s="39"/>
      <c r="F201" s="180" t="s">
        <v>420</v>
      </c>
      <c r="G201" s="39"/>
      <c r="H201" s="39"/>
      <c r="I201" s="181"/>
      <c r="J201" s="39"/>
      <c r="K201" s="39"/>
      <c r="L201" s="40"/>
      <c r="M201" s="182"/>
      <c r="N201" s="183"/>
      <c r="O201" s="73"/>
      <c r="P201" s="73"/>
      <c r="Q201" s="73"/>
      <c r="R201" s="73"/>
      <c r="S201" s="73"/>
      <c r="T201" s="74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20" t="s">
        <v>126</v>
      </c>
      <c r="AU201" s="20" t="s">
        <v>79</v>
      </c>
    </row>
    <row r="202" s="13" customFormat="1">
      <c r="A202" s="13"/>
      <c r="B202" s="184"/>
      <c r="C202" s="13"/>
      <c r="D202" s="185" t="s">
        <v>128</v>
      </c>
      <c r="E202" s="186" t="s">
        <v>3</v>
      </c>
      <c r="F202" s="187" t="s">
        <v>893</v>
      </c>
      <c r="G202" s="13"/>
      <c r="H202" s="188">
        <v>1</v>
      </c>
      <c r="I202" s="189"/>
      <c r="J202" s="13"/>
      <c r="K202" s="13"/>
      <c r="L202" s="184"/>
      <c r="M202" s="190"/>
      <c r="N202" s="191"/>
      <c r="O202" s="191"/>
      <c r="P202" s="191"/>
      <c r="Q202" s="191"/>
      <c r="R202" s="191"/>
      <c r="S202" s="191"/>
      <c r="T202" s="19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6" t="s">
        <v>128</v>
      </c>
      <c r="AU202" s="186" t="s">
        <v>79</v>
      </c>
      <c r="AV202" s="13" t="s">
        <v>79</v>
      </c>
      <c r="AW202" s="13" t="s">
        <v>31</v>
      </c>
      <c r="AX202" s="13" t="s">
        <v>69</v>
      </c>
      <c r="AY202" s="186" t="s">
        <v>117</v>
      </c>
    </row>
    <row r="203" s="13" customFormat="1">
      <c r="A203" s="13"/>
      <c r="B203" s="184"/>
      <c r="C203" s="13"/>
      <c r="D203" s="185" t="s">
        <v>128</v>
      </c>
      <c r="E203" s="186" t="s">
        <v>3</v>
      </c>
      <c r="F203" s="187" t="s">
        <v>894</v>
      </c>
      <c r="G203" s="13"/>
      <c r="H203" s="188">
        <v>3</v>
      </c>
      <c r="I203" s="189"/>
      <c r="J203" s="13"/>
      <c r="K203" s="13"/>
      <c r="L203" s="184"/>
      <c r="M203" s="190"/>
      <c r="N203" s="191"/>
      <c r="O203" s="191"/>
      <c r="P203" s="191"/>
      <c r="Q203" s="191"/>
      <c r="R203" s="191"/>
      <c r="S203" s="191"/>
      <c r="T203" s="19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6" t="s">
        <v>128</v>
      </c>
      <c r="AU203" s="186" t="s">
        <v>79</v>
      </c>
      <c r="AV203" s="13" t="s">
        <v>79</v>
      </c>
      <c r="AW203" s="13" t="s">
        <v>31</v>
      </c>
      <c r="AX203" s="13" t="s">
        <v>69</v>
      </c>
      <c r="AY203" s="186" t="s">
        <v>117</v>
      </c>
    </row>
    <row r="204" s="14" customFormat="1">
      <c r="A204" s="14"/>
      <c r="B204" s="193"/>
      <c r="C204" s="14"/>
      <c r="D204" s="185" t="s">
        <v>128</v>
      </c>
      <c r="E204" s="194" t="s">
        <v>3</v>
      </c>
      <c r="F204" s="195" t="s">
        <v>130</v>
      </c>
      <c r="G204" s="14"/>
      <c r="H204" s="196">
        <v>4</v>
      </c>
      <c r="I204" s="197"/>
      <c r="J204" s="14"/>
      <c r="K204" s="14"/>
      <c r="L204" s="193"/>
      <c r="M204" s="198"/>
      <c r="N204" s="199"/>
      <c r="O204" s="199"/>
      <c r="P204" s="199"/>
      <c r="Q204" s="199"/>
      <c r="R204" s="199"/>
      <c r="S204" s="199"/>
      <c r="T204" s="20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94" t="s">
        <v>128</v>
      </c>
      <c r="AU204" s="194" t="s">
        <v>79</v>
      </c>
      <c r="AV204" s="14" t="s">
        <v>124</v>
      </c>
      <c r="AW204" s="14" t="s">
        <v>31</v>
      </c>
      <c r="AX204" s="14" t="s">
        <v>77</v>
      </c>
      <c r="AY204" s="194" t="s">
        <v>117</v>
      </c>
    </row>
    <row r="205" s="2" customFormat="1" ht="16.5" customHeight="1">
      <c r="A205" s="39"/>
      <c r="B205" s="165"/>
      <c r="C205" s="217" t="s">
        <v>317</v>
      </c>
      <c r="D205" s="217" t="s">
        <v>342</v>
      </c>
      <c r="E205" s="218" t="s">
        <v>430</v>
      </c>
      <c r="F205" s="219" t="s">
        <v>431</v>
      </c>
      <c r="G205" s="220" t="s">
        <v>418</v>
      </c>
      <c r="H205" s="221">
        <v>4</v>
      </c>
      <c r="I205" s="222"/>
      <c r="J205" s="223">
        <f>ROUND(I205*H205,2)</f>
        <v>0</v>
      </c>
      <c r="K205" s="219" t="s">
        <v>123</v>
      </c>
      <c r="L205" s="224"/>
      <c r="M205" s="225" t="s">
        <v>3</v>
      </c>
      <c r="N205" s="226" t="s">
        <v>40</v>
      </c>
      <c r="O205" s="73"/>
      <c r="P205" s="175">
        <f>O205*H205</f>
        <v>0</v>
      </c>
      <c r="Q205" s="175">
        <v>0.032000000000000001</v>
      </c>
      <c r="R205" s="175">
        <f>Q205*H205</f>
        <v>0.128</v>
      </c>
      <c r="S205" s="175">
        <v>0</v>
      </c>
      <c r="T205" s="176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77" t="s">
        <v>174</v>
      </c>
      <c r="AT205" s="177" t="s">
        <v>342</v>
      </c>
      <c r="AU205" s="177" t="s">
        <v>79</v>
      </c>
      <c r="AY205" s="20" t="s">
        <v>117</v>
      </c>
      <c r="BE205" s="178">
        <f>IF(N205="základní",J205,0)</f>
        <v>0</v>
      </c>
      <c r="BF205" s="178">
        <f>IF(N205="snížená",J205,0)</f>
        <v>0</v>
      </c>
      <c r="BG205" s="178">
        <f>IF(N205="zákl. přenesená",J205,0)</f>
        <v>0</v>
      </c>
      <c r="BH205" s="178">
        <f>IF(N205="sníž. přenesená",J205,0)</f>
        <v>0</v>
      </c>
      <c r="BI205" s="178">
        <f>IF(N205="nulová",J205,0)</f>
        <v>0</v>
      </c>
      <c r="BJ205" s="20" t="s">
        <v>77</v>
      </c>
      <c r="BK205" s="178">
        <f>ROUND(I205*H205,2)</f>
        <v>0</v>
      </c>
      <c r="BL205" s="20" t="s">
        <v>124</v>
      </c>
      <c r="BM205" s="177" t="s">
        <v>895</v>
      </c>
    </row>
    <row r="206" s="13" customFormat="1">
      <c r="A206" s="13"/>
      <c r="B206" s="184"/>
      <c r="C206" s="13"/>
      <c r="D206" s="185" t="s">
        <v>128</v>
      </c>
      <c r="E206" s="186" t="s">
        <v>3</v>
      </c>
      <c r="F206" s="187" t="s">
        <v>893</v>
      </c>
      <c r="G206" s="13"/>
      <c r="H206" s="188">
        <v>1</v>
      </c>
      <c r="I206" s="189"/>
      <c r="J206" s="13"/>
      <c r="K206" s="13"/>
      <c r="L206" s="184"/>
      <c r="M206" s="190"/>
      <c r="N206" s="191"/>
      <c r="O206" s="191"/>
      <c r="P206" s="191"/>
      <c r="Q206" s="191"/>
      <c r="R206" s="191"/>
      <c r="S206" s="191"/>
      <c r="T206" s="19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6" t="s">
        <v>128</v>
      </c>
      <c r="AU206" s="186" t="s">
        <v>79</v>
      </c>
      <c r="AV206" s="13" t="s">
        <v>79</v>
      </c>
      <c r="AW206" s="13" t="s">
        <v>31</v>
      </c>
      <c r="AX206" s="13" t="s">
        <v>69</v>
      </c>
      <c r="AY206" s="186" t="s">
        <v>117</v>
      </c>
    </row>
    <row r="207" s="13" customFormat="1">
      <c r="A207" s="13"/>
      <c r="B207" s="184"/>
      <c r="C207" s="13"/>
      <c r="D207" s="185" t="s">
        <v>128</v>
      </c>
      <c r="E207" s="186" t="s">
        <v>3</v>
      </c>
      <c r="F207" s="187" t="s">
        <v>894</v>
      </c>
      <c r="G207" s="13"/>
      <c r="H207" s="188">
        <v>3</v>
      </c>
      <c r="I207" s="189"/>
      <c r="J207" s="13"/>
      <c r="K207" s="13"/>
      <c r="L207" s="184"/>
      <c r="M207" s="190"/>
      <c r="N207" s="191"/>
      <c r="O207" s="191"/>
      <c r="P207" s="191"/>
      <c r="Q207" s="191"/>
      <c r="R207" s="191"/>
      <c r="S207" s="191"/>
      <c r="T207" s="19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6" t="s">
        <v>128</v>
      </c>
      <c r="AU207" s="186" t="s">
        <v>79</v>
      </c>
      <c r="AV207" s="13" t="s">
        <v>79</v>
      </c>
      <c r="AW207" s="13" t="s">
        <v>31</v>
      </c>
      <c r="AX207" s="13" t="s">
        <v>69</v>
      </c>
      <c r="AY207" s="186" t="s">
        <v>117</v>
      </c>
    </row>
    <row r="208" s="14" customFormat="1">
      <c r="A208" s="14"/>
      <c r="B208" s="193"/>
      <c r="C208" s="14"/>
      <c r="D208" s="185" t="s">
        <v>128</v>
      </c>
      <c r="E208" s="194" t="s">
        <v>3</v>
      </c>
      <c r="F208" s="195" t="s">
        <v>130</v>
      </c>
      <c r="G208" s="14"/>
      <c r="H208" s="196">
        <v>4</v>
      </c>
      <c r="I208" s="197"/>
      <c r="J208" s="14"/>
      <c r="K208" s="14"/>
      <c r="L208" s="193"/>
      <c r="M208" s="198"/>
      <c r="N208" s="199"/>
      <c r="O208" s="199"/>
      <c r="P208" s="199"/>
      <c r="Q208" s="199"/>
      <c r="R208" s="199"/>
      <c r="S208" s="199"/>
      <c r="T208" s="20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194" t="s">
        <v>128</v>
      </c>
      <c r="AU208" s="194" t="s">
        <v>79</v>
      </c>
      <c r="AV208" s="14" t="s">
        <v>124</v>
      </c>
      <c r="AW208" s="14" t="s">
        <v>31</v>
      </c>
      <c r="AX208" s="14" t="s">
        <v>77</v>
      </c>
      <c r="AY208" s="194" t="s">
        <v>117</v>
      </c>
    </row>
    <row r="209" s="2" customFormat="1" ht="24.15" customHeight="1">
      <c r="A209" s="39"/>
      <c r="B209" s="165"/>
      <c r="C209" s="166" t="s">
        <v>321</v>
      </c>
      <c r="D209" s="166" t="s">
        <v>119</v>
      </c>
      <c r="E209" s="167" t="s">
        <v>452</v>
      </c>
      <c r="F209" s="168" t="s">
        <v>453</v>
      </c>
      <c r="G209" s="169" t="s">
        <v>198</v>
      </c>
      <c r="H209" s="170">
        <v>0.22500000000000001</v>
      </c>
      <c r="I209" s="171"/>
      <c r="J209" s="172">
        <f>ROUND(I209*H209,2)</f>
        <v>0</v>
      </c>
      <c r="K209" s="168" t="s">
        <v>123</v>
      </c>
      <c r="L209" s="40"/>
      <c r="M209" s="173" t="s">
        <v>3</v>
      </c>
      <c r="N209" s="174" t="s">
        <v>40</v>
      </c>
      <c r="O209" s="73"/>
      <c r="P209" s="175">
        <f>O209*H209</f>
        <v>0</v>
      </c>
      <c r="Q209" s="175">
        <v>0</v>
      </c>
      <c r="R209" s="175">
        <f>Q209*H209</f>
        <v>0</v>
      </c>
      <c r="S209" s="175">
        <v>0</v>
      </c>
      <c r="T209" s="176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177" t="s">
        <v>124</v>
      </c>
      <c r="AT209" s="177" t="s">
        <v>119</v>
      </c>
      <c r="AU209" s="177" t="s">
        <v>79</v>
      </c>
      <c r="AY209" s="20" t="s">
        <v>117</v>
      </c>
      <c r="BE209" s="178">
        <f>IF(N209="základní",J209,0)</f>
        <v>0</v>
      </c>
      <c r="BF209" s="178">
        <f>IF(N209="snížená",J209,0)</f>
        <v>0</v>
      </c>
      <c r="BG209" s="178">
        <f>IF(N209="zákl. přenesená",J209,0)</f>
        <v>0</v>
      </c>
      <c r="BH209" s="178">
        <f>IF(N209="sníž. přenesená",J209,0)</f>
        <v>0</v>
      </c>
      <c r="BI209" s="178">
        <f>IF(N209="nulová",J209,0)</f>
        <v>0</v>
      </c>
      <c r="BJ209" s="20" t="s">
        <v>77</v>
      </c>
      <c r="BK209" s="178">
        <f>ROUND(I209*H209,2)</f>
        <v>0</v>
      </c>
      <c r="BL209" s="20" t="s">
        <v>124</v>
      </c>
      <c r="BM209" s="177" t="s">
        <v>896</v>
      </c>
    </row>
    <row r="210" s="2" customFormat="1">
      <c r="A210" s="39"/>
      <c r="B210" s="40"/>
      <c r="C210" s="39"/>
      <c r="D210" s="179" t="s">
        <v>126</v>
      </c>
      <c r="E210" s="39"/>
      <c r="F210" s="180" t="s">
        <v>455</v>
      </c>
      <c r="G210" s="39"/>
      <c r="H210" s="39"/>
      <c r="I210" s="181"/>
      <c r="J210" s="39"/>
      <c r="K210" s="39"/>
      <c r="L210" s="40"/>
      <c r="M210" s="182"/>
      <c r="N210" s="183"/>
      <c r="O210" s="73"/>
      <c r="P210" s="73"/>
      <c r="Q210" s="73"/>
      <c r="R210" s="73"/>
      <c r="S210" s="73"/>
      <c r="T210" s="74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20" t="s">
        <v>126</v>
      </c>
      <c r="AU210" s="20" t="s">
        <v>79</v>
      </c>
    </row>
    <row r="211" s="13" customFormat="1">
      <c r="A211" s="13"/>
      <c r="B211" s="184"/>
      <c r="C211" s="13"/>
      <c r="D211" s="185" t="s">
        <v>128</v>
      </c>
      <c r="E211" s="186" t="s">
        <v>3</v>
      </c>
      <c r="F211" s="187" t="s">
        <v>897</v>
      </c>
      <c r="G211" s="13"/>
      <c r="H211" s="188">
        <v>0.22500000000000001</v>
      </c>
      <c r="I211" s="189"/>
      <c r="J211" s="13"/>
      <c r="K211" s="13"/>
      <c r="L211" s="184"/>
      <c r="M211" s="190"/>
      <c r="N211" s="191"/>
      <c r="O211" s="191"/>
      <c r="P211" s="191"/>
      <c r="Q211" s="191"/>
      <c r="R211" s="191"/>
      <c r="S211" s="191"/>
      <c r="T211" s="19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6" t="s">
        <v>128</v>
      </c>
      <c r="AU211" s="186" t="s">
        <v>79</v>
      </c>
      <c r="AV211" s="13" t="s">
        <v>79</v>
      </c>
      <c r="AW211" s="13" t="s">
        <v>31</v>
      </c>
      <c r="AX211" s="13" t="s">
        <v>69</v>
      </c>
      <c r="AY211" s="186" t="s">
        <v>117</v>
      </c>
    </row>
    <row r="212" s="14" customFormat="1">
      <c r="A212" s="14"/>
      <c r="B212" s="193"/>
      <c r="C212" s="14"/>
      <c r="D212" s="185" t="s">
        <v>128</v>
      </c>
      <c r="E212" s="194" t="s">
        <v>3</v>
      </c>
      <c r="F212" s="195" t="s">
        <v>130</v>
      </c>
      <c r="G212" s="14"/>
      <c r="H212" s="196">
        <v>0.22500000000000001</v>
      </c>
      <c r="I212" s="197"/>
      <c r="J212" s="14"/>
      <c r="K212" s="14"/>
      <c r="L212" s="193"/>
      <c r="M212" s="198"/>
      <c r="N212" s="199"/>
      <c r="O212" s="199"/>
      <c r="P212" s="199"/>
      <c r="Q212" s="199"/>
      <c r="R212" s="199"/>
      <c r="S212" s="199"/>
      <c r="T212" s="20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194" t="s">
        <v>128</v>
      </c>
      <c r="AU212" s="194" t="s">
        <v>79</v>
      </c>
      <c r="AV212" s="14" t="s">
        <v>124</v>
      </c>
      <c r="AW212" s="14" t="s">
        <v>31</v>
      </c>
      <c r="AX212" s="14" t="s">
        <v>77</v>
      </c>
      <c r="AY212" s="194" t="s">
        <v>117</v>
      </c>
    </row>
    <row r="213" s="2" customFormat="1" ht="24.15" customHeight="1">
      <c r="A213" s="39"/>
      <c r="B213" s="165"/>
      <c r="C213" s="166" t="s">
        <v>341</v>
      </c>
      <c r="D213" s="166" t="s">
        <v>119</v>
      </c>
      <c r="E213" s="167" t="s">
        <v>467</v>
      </c>
      <c r="F213" s="168" t="s">
        <v>468</v>
      </c>
      <c r="G213" s="169" t="s">
        <v>122</v>
      </c>
      <c r="H213" s="170">
        <v>0.66000000000000003</v>
      </c>
      <c r="I213" s="171"/>
      <c r="J213" s="172">
        <f>ROUND(I213*H213,2)</f>
        <v>0</v>
      </c>
      <c r="K213" s="168" t="s">
        <v>123</v>
      </c>
      <c r="L213" s="40"/>
      <c r="M213" s="173" t="s">
        <v>3</v>
      </c>
      <c r="N213" s="174" t="s">
        <v>40</v>
      </c>
      <c r="O213" s="73"/>
      <c r="P213" s="175">
        <f>O213*H213</f>
        <v>0</v>
      </c>
      <c r="Q213" s="175">
        <v>0.0063171399999999997</v>
      </c>
      <c r="R213" s="175">
        <f>Q213*H213</f>
        <v>0.0041693123999999998</v>
      </c>
      <c r="S213" s="175">
        <v>0</v>
      </c>
      <c r="T213" s="176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77" t="s">
        <v>124</v>
      </c>
      <c r="AT213" s="177" t="s">
        <v>119</v>
      </c>
      <c r="AU213" s="177" t="s">
        <v>79</v>
      </c>
      <c r="AY213" s="20" t="s">
        <v>117</v>
      </c>
      <c r="BE213" s="178">
        <f>IF(N213="základní",J213,0)</f>
        <v>0</v>
      </c>
      <c r="BF213" s="178">
        <f>IF(N213="snížená",J213,0)</f>
        <v>0</v>
      </c>
      <c r="BG213" s="178">
        <f>IF(N213="zákl. přenesená",J213,0)</f>
        <v>0</v>
      </c>
      <c r="BH213" s="178">
        <f>IF(N213="sníž. přenesená",J213,0)</f>
        <v>0</v>
      </c>
      <c r="BI213" s="178">
        <f>IF(N213="nulová",J213,0)</f>
        <v>0</v>
      </c>
      <c r="BJ213" s="20" t="s">
        <v>77</v>
      </c>
      <c r="BK213" s="178">
        <f>ROUND(I213*H213,2)</f>
        <v>0</v>
      </c>
      <c r="BL213" s="20" t="s">
        <v>124</v>
      </c>
      <c r="BM213" s="177" t="s">
        <v>898</v>
      </c>
    </row>
    <row r="214" s="2" customFormat="1">
      <c r="A214" s="39"/>
      <c r="B214" s="40"/>
      <c r="C214" s="39"/>
      <c r="D214" s="179" t="s">
        <v>126</v>
      </c>
      <c r="E214" s="39"/>
      <c r="F214" s="180" t="s">
        <v>470</v>
      </c>
      <c r="G214" s="39"/>
      <c r="H214" s="39"/>
      <c r="I214" s="181"/>
      <c r="J214" s="39"/>
      <c r="K214" s="39"/>
      <c r="L214" s="40"/>
      <c r="M214" s="182"/>
      <c r="N214" s="183"/>
      <c r="O214" s="73"/>
      <c r="P214" s="73"/>
      <c r="Q214" s="73"/>
      <c r="R214" s="73"/>
      <c r="S214" s="73"/>
      <c r="T214" s="74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20" t="s">
        <v>126</v>
      </c>
      <c r="AU214" s="20" t="s">
        <v>79</v>
      </c>
    </row>
    <row r="215" s="13" customFormat="1">
      <c r="A215" s="13"/>
      <c r="B215" s="184"/>
      <c r="C215" s="13"/>
      <c r="D215" s="185" t="s">
        <v>128</v>
      </c>
      <c r="E215" s="186" t="s">
        <v>3</v>
      </c>
      <c r="F215" s="187" t="s">
        <v>899</v>
      </c>
      <c r="G215" s="13"/>
      <c r="H215" s="188">
        <v>0.66000000000000003</v>
      </c>
      <c r="I215" s="189"/>
      <c r="J215" s="13"/>
      <c r="K215" s="13"/>
      <c r="L215" s="184"/>
      <c r="M215" s="190"/>
      <c r="N215" s="191"/>
      <c r="O215" s="191"/>
      <c r="P215" s="191"/>
      <c r="Q215" s="191"/>
      <c r="R215" s="191"/>
      <c r="S215" s="191"/>
      <c r="T215" s="19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6" t="s">
        <v>128</v>
      </c>
      <c r="AU215" s="186" t="s">
        <v>79</v>
      </c>
      <c r="AV215" s="13" t="s">
        <v>79</v>
      </c>
      <c r="AW215" s="13" t="s">
        <v>31</v>
      </c>
      <c r="AX215" s="13" t="s">
        <v>69</v>
      </c>
      <c r="AY215" s="186" t="s">
        <v>117</v>
      </c>
    </row>
    <row r="216" s="14" customFormat="1">
      <c r="A216" s="14"/>
      <c r="B216" s="193"/>
      <c r="C216" s="14"/>
      <c r="D216" s="185" t="s">
        <v>128</v>
      </c>
      <c r="E216" s="194" t="s">
        <v>3</v>
      </c>
      <c r="F216" s="195" t="s">
        <v>130</v>
      </c>
      <c r="G216" s="14"/>
      <c r="H216" s="196">
        <v>0.66000000000000003</v>
      </c>
      <c r="I216" s="197"/>
      <c r="J216" s="14"/>
      <c r="K216" s="14"/>
      <c r="L216" s="193"/>
      <c r="M216" s="198"/>
      <c r="N216" s="199"/>
      <c r="O216" s="199"/>
      <c r="P216" s="199"/>
      <c r="Q216" s="199"/>
      <c r="R216" s="199"/>
      <c r="S216" s="199"/>
      <c r="T216" s="20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194" t="s">
        <v>128</v>
      </c>
      <c r="AU216" s="194" t="s">
        <v>79</v>
      </c>
      <c r="AV216" s="14" t="s">
        <v>124</v>
      </c>
      <c r="AW216" s="14" t="s">
        <v>31</v>
      </c>
      <c r="AX216" s="14" t="s">
        <v>77</v>
      </c>
      <c r="AY216" s="194" t="s">
        <v>117</v>
      </c>
    </row>
    <row r="217" s="12" customFormat="1" ht="22.8" customHeight="1">
      <c r="A217" s="12"/>
      <c r="B217" s="152"/>
      <c r="C217" s="12"/>
      <c r="D217" s="153" t="s">
        <v>68</v>
      </c>
      <c r="E217" s="163" t="s">
        <v>154</v>
      </c>
      <c r="F217" s="163" t="s">
        <v>472</v>
      </c>
      <c r="G217" s="12"/>
      <c r="H217" s="12"/>
      <c r="I217" s="155"/>
      <c r="J217" s="164">
        <f>BK217</f>
        <v>0</v>
      </c>
      <c r="K217" s="12"/>
      <c r="L217" s="152"/>
      <c r="M217" s="157"/>
      <c r="N217" s="158"/>
      <c r="O217" s="158"/>
      <c r="P217" s="159">
        <f>SUM(P218:P227)</f>
        <v>0</v>
      </c>
      <c r="Q217" s="158"/>
      <c r="R217" s="159">
        <f>SUM(R218:R227)</f>
        <v>0</v>
      </c>
      <c r="S217" s="158"/>
      <c r="T217" s="160">
        <f>SUM(T218:T227)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53" t="s">
        <v>77</v>
      </c>
      <c r="AT217" s="161" t="s">
        <v>68</v>
      </c>
      <c r="AU217" s="161" t="s">
        <v>77</v>
      </c>
      <c r="AY217" s="153" t="s">
        <v>117</v>
      </c>
      <c r="BK217" s="162">
        <f>SUM(BK218:BK227)</f>
        <v>0</v>
      </c>
    </row>
    <row r="218" s="2" customFormat="1" ht="24.15" customHeight="1">
      <c r="A218" s="39"/>
      <c r="B218" s="165"/>
      <c r="C218" s="166" t="s">
        <v>348</v>
      </c>
      <c r="D218" s="166" t="s">
        <v>119</v>
      </c>
      <c r="E218" s="167" t="s">
        <v>486</v>
      </c>
      <c r="F218" s="168" t="s">
        <v>487</v>
      </c>
      <c r="G218" s="169" t="s">
        <v>122</v>
      </c>
      <c r="H218" s="170">
        <v>4</v>
      </c>
      <c r="I218" s="171"/>
      <c r="J218" s="172">
        <f>ROUND(I218*H218,2)</f>
        <v>0</v>
      </c>
      <c r="K218" s="168" t="s">
        <v>123</v>
      </c>
      <c r="L218" s="40"/>
      <c r="M218" s="173" t="s">
        <v>3</v>
      </c>
      <c r="N218" s="174" t="s">
        <v>40</v>
      </c>
      <c r="O218" s="73"/>
      <c r="P218" s="175">
        <f>O218*H218</f>
        <v>0</v>
      </c>
      <c r="Q218" s="175">
        <v>0</v>
      </c>
      <c r="R218" s="175">
        <f>Q218*H218</f>
        <v>0</v>
      </c>
      <c r="S218" s="175">
        <v>0</v>
      </c>
      <c r="T218" s="176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77" t="s">
        <v>124</v>
      </c>
      <c r="AT218" s="177" t="s">
        <v>119</v>
      </c>
      <c r="AU218" s="177" t="s">
        <v>79</v>
      </c>
      <c r="AY218" s="20" t="s">
        <v>117</v>
      </c>
      <c r="BE218" s="178">
        <f>IF(N218="základní",J218,0)</f>
        <v>0</v>
      </c>
      <c r="BF218" s="178">
        <f>IF(N218="snížená",J218,0)</f>
        <v>0</v>
      </c>
      <c r="BG218" s="178">
        <f>IF(N218="zákl. přenesená",J218,0)</f>
        <v>0</v>
      </c>
      <c r="BH218" s="178">
        <f>IF(N218="sníž. přenesená",J218,0)</f>
        <v>0</v>
      </c>
      <c r="BI218" s="178">
        <f>IF(N218="nulová",J218,0)</f>
        <v>0</v>
      </c>
      <c r="BJ218" s="20" t="s">
        <v>77</v>
      </c>
      <c r="BK218" s="178">
        <f>ROUND(I218*H218,2)</f>
        <v>0</v>
      </c>
      <c r="BL218" s="20" t="s">
        <v>124</v>
      </c>
      <c r="BM218" s="177" t="s">
        <v>900</v>
      </c>
    </row>
    <row r="219" s="2" customFormat="1">
      <c r="A219" s="39"/>
      <c r="B219" s="40"/>
      <c r="C219" s="39"/>
      <c r="D219" s="179" t="s">
        <v>126</v>
      </c>
      <c r="E219" s="39"/>
      <c r="F219" s="180" t="s">
        <v>489</v>
      </c>
      <c r="G219" s="39"/>
      <c r="H219" s="39"/>
      <c r="I219" s="181"/>
      <c r="J219" s="39"/>
      <c r="K219" s="39"/>
      <c r="L219" s="40"/>
      <c r="M219" s="182"/>
      <c r="N219" s="183"/>
      <c r="O219" s="73"/>
      <c r="P219" s="73"/>
      <c r="Q219" s="73"/>
      <c r="R219" s="73"/>
      <c r="S219" s="73"/>
      <c r="T219" s="74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20" t="s">
        <v>126</v>
      </c>
      <c r="AU219" s="20" t="s">
        <v>79</v>
      </c>
    </row>
    <row r="220" s="13" customFormat="1">
      <c r="A220" s="13"/>
      <c r="B220" s="184"/>
      <c r="C220" s="13"/>
      <c r="D220" s="185" t="s">
        <v>128</v>
      </c>
      <c r="E220" s="186" t="s">
        <v>3</v>
      </c>
      <c r="F220" s="187" t="s">
        <v>901</v>
      </c>
      <c r="G220" s="13"/>
      <c r="H220" s="188">
        <v>4</v>
      </c>
      <c r="I220" s="189"/>
      <c r="J220" s="13"/>
      <c r="K220" s="13"/>
      <c r="L220" s="184"/>
      <c r="M220" s="190"/>
      <c r="N220" s="191"/>
      <c r="O220" s="191"/>
      <c r="P220" s="191"/>
      <c r="Q220" s="191"/>
      <c r="R220" s="191"/>
      <c r="S220" s="191"/>
      <c r="T220" s="19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86" t="s">
        <v>128</v>
      </c>
      <c r="AU220" s="186" t="s">
        <v>79</v>
      </c>
      <c r="AV220" s="13" t="s">
        <v>79</v>
      </c>
      <c r="AW220" s="13" t="s">
        <v>31</v>
      </c>
      <c r="AX220" s="13" t="s">
        <v>69</v>
      </c>
      <c r="AY220" s="186" t="s">
        <v>117</v>
      </c>
    </row>
    <row r="221" s="14" customFormat="1">
      <c r="A221" s="14"/>
      <c r="B221" s="193"/>
      <c r="C221" s="14"/>
      <c r="D221" s="185" t="s">
        <v>128</v>
      </c>
      <c r="E221" s="194" t="s">
        <v>3</v>
      </c>
      <c r="F221" s="195" t="s">
        <v>130</v>
      </c>
      <c r="G221" s="14"/>
      <c r="H221" s="196">
        <v>4</v>
      </c>
      <c r="I221" s="197"/>
      <c r="J221" s="14"/>
      <c r="K221" s="14"/>
      <c r="L221" s="193"/>
      <c r="M221" s="198"/>
      <c r="N221" s="199"/>
      <c r="O221" s="199"/>
      <c r="P221" s="199"/>
      <c r="Q221" s="199"/>
      <c r="R221" s="199"/>
      <c r="S221" s="199"/>
      <c r="T221" s="20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194" t="s">
        <v>128</v>
      </c>
      <c r="AU221" s="194" t="s">
        <v>79</v>
      </c>
      <c r="AV221" s="14" t="s">
        <v>124</v>
      </c>
      <c r="AW221" s="14" t="s">
        <v>31</v>
      </c>
      <c r="AX221" s="14" t="s">
        <v>77</v>
      </c>
      <c r="AY221" s="194" t="s">
        <v>117</v>
      </c>
    </row>
    <row r="222" s="2" customFormat="1" ht="16.5" customHeight="1">
      <c r="A222" s="39"/>
      <c r="B222" s="165"/>
      <c r="C222" s="166" t="s">
        <v>361</v>
      </c>
      <c r="D222" s="166" t="s">
        <v>119</v>
      </c>
      <c r="E222" s="167" t="s">
        <v>492</v>
      </c>
      <c r="F222" s="168" t="s">
        <v>493</v>
      </c>
      <c r="G222" s="169" t="s">
        <v>122</v>
      </c>
      <c r="H222" s="170">
        <v>4</v>
      </c>
      <c r="I222" s="171"/>
      <c r="J222" s="172">
        <f>ROUND(I222*H222,2)</f>
        <v>0</v>
      </c>
      <c r="K222" s="168" t="s">
        <v>123</v>
      </c>
      <c r="L222" s="40"/>
      <c r="M222" s="173" t="s">
        <v>3</v>
      </c>
      <c r="N222" s="174" t="s">
        <v>40</v>
      </c>
      <c r="O222" s="73"/>
      <c r="P222" s="175">
        <f>O222*H222</f>
        <v>0</v>
      </c>
      <c r="Q222" s="175">
        <v>0</v>
      </c>
      <c r="R222" s="175">
        <f>Q222*H222</f>
        <v>0</v>
      </c>
      <c r="S222" s="175">
        <v>0</v>
      </c>
      <c r="T222" s="176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177" t="s">
        <v>124</v>
      </c>
      <c r="AT222" s="177" t="s">
        <v>119</v>
      </c>
      <c r="AU222" s="177" t="s">
        <v>79</v>
      </c>
      <c r="AY222" s="20" t="s">
        <v>117</v>
      </c>
      <c r="BE222" s="178">
        <f>IF(N222="základní",J222,0)</f>
        <v>0</v>
      </c>
      <c r="BF222" s="178">
        <f>IF(N222="snížená",J222,0)</f>
        <v>0</v>
      </c>
      <c r="BG222" s="178">
        <f>IF(N222="zákl. přenesená",J222,0)</f>
        <v>0</v>
      </c>
      <c r="BH222" s="178">
        <f>IF(N222="sníž. přenesená",J222,0)</f>
        <v>0</v>
      </c>
      <c r="BI222" s="178">
        <f>IF(N222="nulová",J222,0)</f>
        <v>0</v>
      </c>
      <c r="BJ222" s="20" t="s">
        <v>77</v>
      </c>
      <c r="BK222" s="178">
        <f>ROUND(I222*H222,2)</f>
        <v>0</v>
      </c>
      <c r="BL222" s="20" t="s">
        <v>124</v>
      </c>
      <c r="BM222" s="177" t="s">
        <v>902</v>
      </c>
    </row>
    <row r="223" s="2" customFormat="1">
      <c r="A223" s="39"/>
      <c r="B223" s="40"/>
      <c r="C223" s="39"/>
      <c r="D223" s="179" t="s">
        <v>126</v>
      </c>
      <c r="E223" s="39"/>
      <c r="F223" s="180" t="s">
        <v>495</v>
      </c>
      <c r="G223" s="39"/>
      <c r="H223" s="39"/>
      <c r="I223" s="181"/>
      <c r="J223" s="39"/>
      <c r="K223" s="39"/>
      <c r="L223" s="40"/>
      <c r="M223" s="182"/>
      <c r="N223" s="183"/>
      <c r="O223" s="73"/>
      <c r="P223" s="73"/>
      <c r="Q223" s="73"/>
      <c r="R223" s="73"/>
      <c r="S223" s="73"/>
      <c r="T223" s="74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20" t="s">
        <v>126</v>
      </c>
      <c r="AU223" s="20" t="s">
        <v>79</v>
      </c>
    </row>
    <row r="224" s="2" customFormat="1" ht="24.15" customHeight="1">
      <c r="A224" s="39"/>
      <c r="B224" s="165"/>
      <c r="C224" s="166" t="s">
        <v>366</v>
      </c>
      <c r="D224" s="166" t="s">
        <v>119</v>
      </c>
      <c r="E224" s="167" t="s">
        <v>497</v>
      </c>
      <c r="F224" s="168" t="s">
        <v>498</v>
      </c>
      <c r="G224" s="169" t="s">
        <v>122</v>
      </c>
      <c r="H224" s="170">
        <v>4</v>
      </c>
      <c r="I224" s="171"/>
      <c r="J224" s="172">
        <f>ROUND(I224*H224,2)</f>
        <v>0</v>
      </c>
      <c r="K224" s="168" t="s">
        <v>123</v>
      </c>
      <c r="L224" s="40"/>
      <c r="M224" s="173" t="s">
        <v>3</v>
      </c>
      <c r="N224" s="174" t="s">
        <v>40</v>
      </c>
      <c r="O224" s="73"/>
      <c r="P224" s="175">
        <f>O224*H224</f>
        <v>0</v>
      </c>
      <c r="Q224" s="175">
        <v>0</v>
      </c>
      <c r="R224" s="175">
        <f>Q224*H224</f>
        <v>0</v>
      </c>
      <c r="S224" s="175">
        <v>0</v>
      </c>
      <c r="T224" s="176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177" t="s">
        <v>124</v>
      </c>
      <c r="AT224" s="177" t="s">
        <v>119</v>
      </c>
      <c r="AU224" s="177" t="s">
        <v>79</v>
      </c>
      <c r="AY224" s="20" t="s">
        <v>117</v>
      </c>
      <c r="BE224" s="178">
        <f>IF(N224="základní",J224,0)</f>
        <v>0</v>
      </c>
      <c r="BF224" s="178">
        <f>IF(N224="snížená",J224,0)</f>
        <v>0</v>
      </c>
      <c r="BG224" s="178">
        <f>IF(N224="zákl. přenesená",J224,0)</f>
        <v>0</v>
      </c>
      <c r="BH224" s="178">
        <f>IF(N224="sníž. přenesená",J224,0)</f>
        <v>0</v>
      </c>
      <c r="BI224" s="178">
        <f>IF(N224="nulová",J224,0)</f>
        <v>0</v>
      </c>
      <c r="BJ224" s="20" t="s">
        <v>77</v>
      </c>
      <c r="BK224" s="178">
        <f>ROUND(I224*H224,2)</f>
        <v>0</v>
      </c>
      <c r="BL224" s="20" t="s">
        <v>124</v>
      </c>
      <c r="BM224" s="177" t="s">
        <v>903</v>
      </c>
    </row>
    <row r="225" s="2" customFormat="1">
      <c r="A225" s="39"/>
      <c r="B225" s="40"/>
      <c r="C225" s="39"/>
      <c r="D225" s="179" t="s">
        <v>126</v>
      </c>
      <c r="E225" s="39"/>
      <c r="F225" s="180" t="s">
        <v>500</v>
      </c>
      <c r="G225" s="39"/>
      <c r="H225" s="39"/>
      <c r="I225" s="181"/>
      <c r="J225" s="39"/>
      <c r="K225" s="39"/>
      <c r="L225" s="40"/>
      <c r="M225" s="182"/>
      <c r="N225" s="183"/>
      <c r="O225" s="73"/>
      <c r="P225" s="73"/>
      <c r="Q225" s="73"/>
      <c r="R225" s="73"/>
      <c r="S225" s="73"/>
      <c r="T225" s="74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20" t="s">
        <v>126</v>
      </c>
      <c r="AU225" s="20" t="s">
        <v>79</v>
      </c>
    </row>
    <row r="226" s="13" customFormat="1">
      <c r="A226" s="13"/>
      <c r="B226" s="184"/>
      <c r="C226" s="13"/>
      <c r="D226" s="185" t="s">
        <v>128</v>
      </c>
      <c r="E226" s="186" t="s">
        <v>3</v>
      </c>
      <c r="F226" s="187" t="s">
        <v>904</v>
      </c>
      <c r="G226" s="13"/>
      <c r="H226" s="188">
        <v>4</v>
      </c>
      <c r="I226" s="189"/>
      <c r="J226" s="13"/>
      <c r="K226" s="13"/>
      <c r="L226" s="184"/>
      <c r="M226" s="190"/>
      <c r="N226" s="191"/>
      <c r="O226" s="191"/>
      <c r="P226" s="191"/>
      <c r="Q226" s="191"/>
      <c r="R226" s="191"/>
      <c r="S226" s="191"/>
      <c r="T226" s="19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86" t="s">
        <v>128</v>
      </c>
      <c r="AU226" s="186" t="s">
        <v>79</v>
      </c>
      <c r="AV226" s="13" t="s">
        <v>79</v>
      </c>
      <c r="AW226" s="13" t="s">
        <v>31</v>
      </c>
      <c r="AX226" s="13" t="s">
        <v>69</v>
      </c>
      <c r="AY226" s="186" t="s">
        <v>117</v>
      </c>
    </row>
    <row r="227" s="14" customFormat="1">
      <c r="A227" s="14"/>
      <c r="B227" s="193"/>
      <c r="C227" s="14"/>
      <c r="D227" s="185" t="s">
        <v>128</v>
      </c>
      <c r="E227" s="194" t="s">
        <v>3</v>
      </c>
      <c r="F227" s="195" t="s">
        <v>130</v>
      </c>
      <c r="G227" s="14"/>
      <c r="H227" s="196">
        <v>4</v>
      </c>
      <c r="I227" s="197"/>
      <c r="J227" s="14"/>
      <c r="K227" s="14"/>
      <c r="L227" s="193"/>
      <c r="M227" s="198"/>
      <c r="N227" s="199"/>
      <c r="O227" s="199"/>
      <c r="P227" s="199"/>
      <c r="Q227" s="199"/>
      <c r="R227" s="199"/>
      <c r="S227" s="199"/>
      <c r="T227" s="20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194" t="s">
        <v>128</v>
      </c>
      <c r="AU227" s="194" t="s">
        <v>79</v>
      </c>
      <c r="AV227" s="14" t="s">
        <v>124</v>
      </c>
      <c r="AW227" s="14" t="s">
        <v>31</v>
      </c>
      <c r="AX227" s="14" t="s">
        <v>77</v>
      </c>
      <c r="AY227" s="194" t="s">
        <v>117</v>
      </c>
    </row>
    <row r="228" s="12" customFormat="1" ht="22.8" customHeight="1">
      <c r="A228" s="12"/>
      <c r="B228" s="152"/>
      <c r="C228" s="12"/>
      <c r="D228" s="153" t="s">
        <v>68</v>
      </c>
      <c r="E228" s="163" t="s">
        <v>174</v>
      </c>
      <c r="F228" s="163" t="s">
        <v>513</v>
      </c>
      <c r="G228" s="12"/>
      <c r="H228" s="12"/>
      <c r="I228" s="155"/>
      <c r="J228" s="164">
        <f>BK228</f>
        <v>0</v>
      </c>
      <c r="K228" s="12"/>
      <c r="L228" s="152"/>
      <c r="M228" s="157"/>
      <c r="N228" s="158"/>
      <c r="O228" s="158"/>
      <c r="P228" s="159">
        <f>SUM(P229:P284)</f>
        <v>0</v>
      </c>
      <c r="Q228" s="158"/>
      <c r="R228" s="159">
        <f>SUM(R229:R284)</f>
        <v>3.7462900000000001</v>
      </c>
      <c r="S228" s="158"/>
      <c r="T228" s="160">
        <f>SUM(T229:T284)</f>
        <v>0.47600000000000003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53" t="s">
        <v>77</v>
      </c>
      <c r="AT228" s="161" t="s">
        <v>68</v>
      </c>
      <c r="AU228" s="161" t="s">
        <v>77</v>
      </c>
      <c r="AY228" s="153" t="s">
        <v>117</v>
      </c>
      <c r="BK228" s="162">
        <f>SUM(BK229:BK284)</f>
        <v>0</v>
      </c>
    </row>
    <row r="229" s="2" customFormat="1" ht="16.5" customHeight="1">
      <c r="A229" s="39"/>
      <c r="B229" s="165"/>
      <c r="C229" s="166" t="s">
        <v>372</v>
      </c>
      <c r="D229" s="166" t="s">
        <v>119</v>
      </c>
      <c r="E229" s="167" t="s">
        <v>583</v>
      </c>
      <c r="F229" s="168" t="s">
        <v>584</v>
      </c>
      <c r="G229" s="169" t="s">
        <v>418</v>
      </c>
      <c r="H229" s="170">
        <v>1</v>
      </c>
      <c r="I229" s="171"/>
      <c r="J229" s="172">
        <f>ROUND(I229*H229,2)</f>
        <v>0</v>
      </c>
      <c r="K229" s="168" t="s">
        <v>123</v>
      </c>
      <c r="L229" s="40"/>
      <c r="M229" s="173" t="s">
        <v>3</v>
      </c>
      <c r="N229" s="174" t="s">
        <v>40</v>
      </c>
      <c r="O229" s="73"/>
      <c r="P229" s="175">
        <f>O229*H229</f>
        <v>0</v>
      </c>
      <c r="Q229" s="175">
        <v>0.41488999999999998</v>
      </c>
      <c r="R229" s="175">
        <f>Q229*H229</f>
        <v>0.41488999999999998</v>
      </c>
      <c r="S229" s="175">
        <v>0</v>
      </c>
      <c r="T229" s="176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177" t="s">
        <v>124</v>
      </c>
      <c r="AT229" s="177" t="s">
        <v>119</v>
      </c>
      <c r="AU229" s="177" t="s">
        <v>79</v>
      </c>
      <c r="AY229" s="20" t="s">
        <v>117</v>
      </c>
      <c r="BE229" s="178">
        <f>IF(N229="základní",J229,0)</f>
        <v>0</v>
      </c>
      <c r="BF229" s="178">
        <f>IF(N229="snížená",J229,0)</f>
        <v>0</v>
      </c>
      <c r="BG229" s="178">
        <f>IF(N229="zákl. přenesená",J229,0)</f>
        <v>0</v>
      </c>
      <c r="BH229" s="178">
        <f>IF(N229="sníž. přenesená",J229,0)</f>
        <v>0</v>
      </c>
      <c r="BI229" s="178">
        <f>IF(N229="nulová",J229,0)</f>
        <v>0</v>
      </c>
      <c r="BJ229" s="20" t="s">
        <v>77</v>
      </c>
      <c r="BK229" s="178">
        <f>ROUND(I229*H229,2)</f>
        <v>0</v>
      </c>
      <c r="BL229" s="20" t="s">
        <v>124</v>
      </c>
      <c r="BM229" s="177" t="s">
        <v>905</v>
      </c>
    </row>
    <row r="230" s="2" customFormat="1">
      <c r="A230" s="39"/>
      <c r="B230" s="40"/>
      <c r="C230" s="39"/>
      <c r="D230" s="179" t="s">
        <v>126</v>
      </c>
      <c r="E230" s="39"/>
      <c r="F230" s="180" t="s">
        <v>586</v>
      </c>
      <c r="G230" s="39"/>
      <c r="H230" s="39"/>
      <c r="I230" s="181"/>
      <c r="J230" s="39"/>
      <c r="K230" s="39"/>
      <c r="L230" s="40"/>
      <c r="M230" s="182"/>
      <c r="N230" s="183"/>
      <c r="O230" s="73"/>
      <c r="P230" s="73"/>
      <c r="Q230" s="73"/>
      <c r="R230" s="73"/>
      <c r="S230" s="73"/>
      <c r="T230" s="74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20" t="s">
        <v>126</v>
      </c>
      <c r="AU230" s="20" t="s">
        <v>79</v>
      </c>
    </row>
    <row r="231" s="13" customFormat="1">
      <c r="A231" s="13"/>
      <c r="B231" s="184"/>
      <c r="C231" s="13"/>
      <c r="D231" s="185" t="s">
        <v>128</v>
      </c>
      <c r="E231" s="186" t="s">
        <v>3</v>
      </c>
      <c r="F231" s="187" t="s">
        <v>906</v>
      </c>
      <c r="G231" s="13"/>
      <c r="H231" s="188">
        <v>1</v>
      </c>
      <c r="I231" s="189"/>
      <c r="J231" s="13"/>
      <c r="K231" s="13"/>
      <c r="L231" s="184"/>
      <c r="M231" s="190"/>
      <c r="N231" s="191"/>
      <c r="O231" s="191"/>
      <c r="P231" s="191"/>
      <c r="Q231" s="191"/>
      <c r="R231" s="191"/>
      <c r="S231" s="191"/>
      <c r="T231" s="19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6" t="s">
        <v>128</v>
      </c>
      <c r="AU231" s="186" t="s">
        <v>79</v>
      </c>
      <c r="AV231" s="13" t="s">
        <v>79</v>
      </c>
      <c r="AW231" s="13" t="s">
        <v>31</v>
      </c>
      <c r="AX231" s="13" t="s">
        <v>69</v>
      </c>
      <c r="AY231" s="186" t="s">
        <v>117</v>
      </c>
    </row>
    <row r="232" s="14" customFormat="1">
      <c r="A232" s="14"/>
      <c r="B232" s="193"/>
      <c r="C232" s="14"/>
      <c r="D232" s="185" t="s">
        <v>128</v>
      </c>
      <c r="E232" s="194" t="s">
        <v>3</v>
      </c>
      <c r="F232" s="195" t="s">
        <v>130</v>
      </c>
      <c r="G232" s="14"/>
      <c r="H232" s="196">
        <v>1</v>
      </c>
      <c r="I232" s="197"/>
      <c r="J232" s="14"/>
      <c r="K232" s="14"/>
      <c r="L232" s="193"/>
      <c r="M232" s="198"/>
      <c r="N232" s="199"/>
      <c r="O232" s="199"/>
      <c r="P232" s="199"/>
      <c r="Q232" s="199"/>
      <c r="R232" s="199"/>
      <c r="S232" s="199"/>
      <c r="T232" s="20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4" t="s">
        <v>128</v>
      </c>
      <c r="AU232" s="194" t="s">
        <v>79</v>
      </c>
      <c r="AV232" s="14" t="s">
        <v>124</v>
      </c>
      <c r="AW232" s="14" t="s">
        <v>31</v>
      </c>
      <c r="AX232" s="14" t="s">
        <v>77</v>
      </c>
      <c r="AY232" s="194" t="s">
        <v>117</v>
      </c>
    </row>
    <row r="233" s="2" customFormat="1" ht="16.5" customHeight="1">
      <c r="A233" s="39"/>
      <c r="B233" s="165"/>
      <c r="C233" s="217" t="s">
        <v>377</v>
      </c>
      <c r="D233" s="217" t="s">
        <v>342</v>
      </c>
      <c r="E233" s="218" t="s">
        <v>907</v>
      </c>
      <c r="F233" s="219" t="s">
        <v>908</v>
      </c>
      <c r="G233" s="220" t="s">
        <v>418</v>
      </c>
      <c r="H233" s="221">
        <v>1</v>
      </c>
      <c r="I233" s="222"/>
      <c r="J233" s="223">
        <f>ROUND(I233*H233,2)</f>
        <v>0</v>
      </c>
      <c r="K233" s="219" t="s">
        <v>3</v>
      </c>
      <c r="L233" s="224"/>
      <c r="M233" s="225" t="s">
        <v>3</v>
      </c>
      <c r="N233" s="226" t="s">
        <v>40</v>
      </c>
      <c r="O233" s="73"/>
      <c r="P233" s="175">
        <f>O233*H233</f>
        <v>0</v>
      </c>
      <c r="Q233" s="175">
        <v>1.75</v>
      </c>
      <c r="R233" s="175">
        <f>Q233*H233</f>
        <v>1.75</v>
      </c>
      <c r="S233" s="175">
        <v>0</v>
      </c>
      <c r="T233" s="176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77" t="s">
        <v>174</v>
      </c>
      <c r="AT233" s="177" t="s">
        <v>342</v>
      </c>
      <c r="AU233" s="177" t="s">
        <v>79</v>
      </c>
      <c r="AY233" s="20" t="s">
        <v>117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20" t="s">
        <v>77</v>
      </c>
      <c r="BK233" s="178">
        <f>ROUND(I233*H233,2)</f>
        <v>0</v>
      </c>
      <c r="BL233" s="20" t="s">
        <v>124</v>
      </c>
      <c r="BM233" s="177" t="s">
        <v>909</v>
      </c>
    </row>
    <row r="234" s="2" customFormat="1" ht="16.5" customHeight="1">
      <c r="A234" s="39"/>
      <c r="B234" s="165"/>
      <c r="C234" s="166" t="s">
        <v>382</v>
      </c>
      <c r="D234" s="166" t="s">
        <v>119</v>
      </c>
      <c r="E234" s="167" t="s">
        <v>617</v>
      </c>
      <c r="F234" s="168" t="s">
        <v>618</v>
      </c>
      <c r="G234" s="169" t="s">
        <v>418</v>
      </c>
      <c r="H234" s="170">
        <v>1</v>
      </c>
      <c r="I234" s="171"/>
      <c r="J234" s="172">
        <f>ROUND(I234*H234,2)</f>
        <v>0</v>
      </c>
      <c r="K234" s="168" t="s">
        <v>123</v>
      </c>
      <c r="L234" s="40"/>
      <c r="M234" s="173" t="s">
        <v>3</v>
      </c>
      <c r="N234" s="174" t="s">
        <v>40</v>
      </c>
      <c r="O234" s="73"/>
      <c r="P234" s="175">
        <f>O234*H234</f>
        <v>0</v>
      </c>
      <c r="Q234" s="175">
        <v>0.0098899999999999995</v>
      </c>
      <c r="R234" s="175">
        <f>Q234*H234</f>
        <v>0.0098899999999999995</v>
      </c>
      <c r="S234" s="175">
        <v>0</v>
      </c>
      <c r="T234" s="176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177" t="s">
        <v>124</v>
      </c>
      <c r="AT234" s="177" t="s">
        <v>119</v>
      </c>
      <c r="AU234" s="177" t="s">
        <v>79</v>
      </c>
      <c r="AY234" s="20" t="s">
        <v>117</v>
      </c>
      <c r="BE234" s="178">
        <f>IF(N234="základní",J234,0)</f>
        <v>0</v>
      </c>
      <c r="BF234" s="178">
        <f>IF(N234="snížená",J234,0)</f>
        <v>0</v>
      </c>
      <c r="BG234" s="178">
        <f>IF(N234="zákl. přenesená",J234,0)</f>
        <v>0</v>
      </c>
      <c r="BH234" s="178">
        <f>IF(N234="sníž. přenesená",J234,0)</f>
        <v>0</v>
      </c>
      <c r="BI234" s="178">
        <f>IF(N234="nulová",J234,0)</f>
        <v>0</v>
      </c>
      <c r="BJ234" s="20" t="s">
        <v>77</v>
      </c>
      <c r="BK234" s="178">
        <f>ROUND(I234*H234,2)</f>
        <v>0</v>
      </c>
      <c r="BL234" s="20" t="s">
        <v>124</v>
      </c>
      <c r="BM234" s="177" t="s">
        <v>910</v>
      </c>
    </row>
    <row r="235" s="2" customFormat="1">
      <c r="A235" s="39"/>
      <c r="B235" s="40"/>
      <c r="C235" s="39"/>
      <c r="D235" s="179" t="s">
        <v>126</v>
      </c>
      <c r="E235" s="39"/>
      <c r="F235" s="180" t="s">
        <v>620</v>
      </c>
      <c r="G235" s="39"/>
      <c r="H235" s="39"/>
      <c r="I235" s="181"/>
      <c r="J235" s="39"/>
      <c r="K235" s="39"/>
      <c r="L235" s="40"/>
      <c r="M235" s="182"/>
      <c r="N235" s="183"/>
      <c r="O235" s="73"/>
      <c r="P235" s="73"/>
      <c r="Q235" s="73"/>
      <c r="R235" s="73"/>
      <c r="S235" s="73"/>
      <c r="T235" s="74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20" t="s">
        <v>126</v>
      </c>
      <c r="AU235" s="20" t="s">
        <v>79</v>
      </c>
    </row>
    <row r="236" s="13" customFormat="1">
      <c r="A236" s="13"/>
      <c r="B236" s="184"/>
      <c r="C236" s="13"/>
      <c r="D236" s="185" t="s">
        <v>128</v>
      </c>
      <c r="E236" s="186" t="s">
        <v>3</v>
      </c>
      <c r="F236" s="187" t="s">
        <v>911</v>
      </c>
      <c r="G236" s="13"/>
      <c r="H236" s="188">
        <v>1</v>
      </c>
      <c r="I236" s="189"/>
      <c r="J236" s="13"/>
      <c r="K236" s="13"/>
      <c r="L236" s="184"/>
      <c r="M236" s="190"/>
      <c r="N236" s="191"/>
      <c r="O236" s="191"/>
      <c r="P236" s="191"/>
      <c r="Q236" s="191"/>
      <c r="R236" s="191"/>
      <c r="S236" s="191"/>
      <c r="T236" s="19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6" t="s">
        <v>128</v>
      </c>
      <c r="AU236" s="186" t="s">
        <v>79</v>
      </c>
      <c r="AV236" s="13" t="s">
        <v>79</v>
      </c>
      <c r="AW236" s="13" t="s">
        <v>31</v>
      </c>
      <c r="AX236" s="13" t="s">
        <v>69</v>
      </c>
      <c r="AY236" s="186" t="s">
        <v>117</v>
      </c>
    </row>
    <row r="237" s="14" customFormat="1">
      <c r="A237" s="14"/>
      <c r="B237" s="193"/>
      <c r="C237" s="14"/>
      <c r="D237" s="185" t="s">
        <v>128</v>
      </c>
      <c r="E237" s="194" t="s">
        <v>3</v>
      </c>
      <c r="F237" s="195" t="s">
        <v>130</v>
      </c>
      <c r="G237" s="14"/>
      <c r="H237" s="196">
        <v>1</v>
      </c>
      <c r="I237" s="197"/>
      <c r="J237" s="14"/>
      <c r="K237" s="14"/>
      <c r="L237" s="193"/>
      <c r="M237" s="198"/>
      <c r="N237" s="199"/>
      <c r="O237" s="199"/>
      <c r="P237" s="199"/>
      <c r="Q237" s="199"/>
      <c r="R237" s="199"/>
      <c r="S237" s="199"/>
      <c r="T237" s="20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194" t="s">
        <v>128</v>
      </c>
      <c r="AU237" s="194" t="s">
        <v>79</v>
      </c>
      <c r="AV237" s="14" t="s">
        <v>124</v>
      </c>
      <c r="AW237" s="14" t="s">
        <v>31</v>
      </c>
      <c r="AX237" s="14" t="s">
        <v>77</v>
      </c>
      <c r="AY237" s="194" t="s">
        <v>117</v>
      </c>
    </row>
    <row r="238" s="2" customFormat="1" ht="16.5" customHeight="1">
      <c r="A238" s="39"/>
      <c r="B238" s="165"/>
      <c r="C238" s="217" t="s">
        <v>389</v>
      </c>
      <c r="D238" s="217" t="s">
        <v>342</v>
      </c>
      <c r="E238" s="218" t="s">
        <v>623</v>
      </c>
      <c r="F238" s="219" t="s">
        <v>624</v>
      </c>
      <c r="G238" s="220" t="s">
        <v>418</v>
      </c>
      <c r="H238" s="221">
        <v>1</v>
      </c>
      <c r="I238" s="222"/>
      <c r="J238" s="223">
        <f>ROUND(I238*H238,2)</f>
        <v>0</v>
      </c>
      <c r="K238" s="219" t="s">
        <v>123</v>
      </c>
      <c r="L238" s="224"/>
      <c r="M238" s="225" t="s">
        <v>3</v>
      </c>
      <c r="N238" s="226" t="s">
        <v>40</v>
      </c>
      <c r="O238" s="73"/>
      <c r="P238" s="175">
        <f>O238*H238</f>
        <v>0</v>
      </c>
      <c r="Q238" s="175">
        <v>0.26200000000000001</v>
      </c>
      <c r="R238" s="175">
        <f>Q238*H238</f>
        <v>0.26200000000000001</v>
      </c>
      <c r="S238" s="175">
        <v>0</v>
      </c>
      <c r="T238" s="176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177" t="s">
        <v>174</v>
      </c>
      <c r="AT238" s="177" t="s">
        <v>342</v>
      </c>
      <c r="AU238" s="177" t="s">
        <v>79</v>
      </c>
      <c r="AY238" s="20" t="s">
        <v>117</v>
      </c>
      <c r="BE238" s="178">
        <f>IF(N238="základní",J238,0)</f>
        <v>0</v>
      </c>
      <c r="BF238" s="178">
        <f>IF(N238="snížená",J238,0)</f>
        <v>0</v>
      </c>
      <c r="BG238" s="178">
        <f>IF(N238="zákl. přenesená",J238,0)</f>
        <v>0</v>
      </c>
      <c r="BH238" s="178">
        <f>IF(N238="sníž. přenesená",J238,0)</f>
        <v>0</v>
      </c>
      <c r="BI238" s="178">
        <f>IF(N238="nulová",J238,0)</f>
        <v>0</v>
      </c>
      <c r="BJ238" s="20" t="s">
        <v>77</v>
      </c>
      <c r="BK238" s="178">
        <f>ROUND(I238*H238,2)</f>
        <v>0</v>
      </c>
      <c r="BL238" s="20" t="s">
        <v>124</v>
      </c>
      <c r="BM238" s="177" t="s">
        <v>912</v>
      </c>
    </row>
    <row r="239" s="13" customFormat="1">
      <c r="A239" s="13"/>
      <c r="B239" s="184"/>
      <c r="C239" s="13"/>
      <c r="D239" s="185" t="s">
        <v>128</v>
      </c>
      <c r="E239" s="186" t="s">
        <v>3</v>
      </c>
      <c r="F239" s="187" t="s">
        <v>911</v>
      </c>
      <c r="G239" s="13"/>
      <c r="H239" s="188">
        <v>1</v>
      </c>
      <c r="I239" s="189"/>
      <c r="J239" s="13"/>
      <c r="K239" s="13"/>
      <c r="L239" s="184"/>
      <c r="M239" s="190"/>
      <c r="N239" s="191"/>
      <c r="O239" s="191"/>
      <c r="P239" s="191"/>
      <c r="Q239" s="191"/>
      <c r="R239" s="191"/>
      <c r="S239" s="191"/>
      <c r="T239" s="19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6" t="s">
        <v>128</v>
      </c>
      <c r="AU239" s="186" t="s">
        <v>79</v>
      </c>
      <c r="AV239" s="13" t="s">
        <v>79</v>
      </c>
      <c r="AW239" s="13" t="s">
        <v>31</v>
      </c>
      <c r="AX239" s="13" t="s">
        <v>69</v>
      </c>
      <c r="AY239" s="186" t="s">
        <v>117</v>
      </c>
    </row>
    <row r="240" s="14" customFormat="1">
      <c r="A240" s="14"/>
      <c r="B240" s="193"/>
      <c r="C240" s="14"/>
      <c r="D240" s="185" t="s">
        <v>128</v>
      </c>
      <c r="E240" s="194" t="s">
        <v>3</v>
      </c>
      <c r="F240" s="195" t="s">
        <v>130</v>
      </c>
      <c r="G240" s="14"/>
      <c r="H240" s="196">
        <v>1</v>
      </c>
      <c r="I240" s="197"/>
      <c r="J240" s="14"/>
      <c r="K240" s="14"/>
      <c r="L240" s="193"/>
      <c r="M240" s="198"/>
      <c r="N240" s="199"/>
      <c r="O240" s="199"/>
      <c r="P240" s="199"/>
      <c r="Q240" s="199"/>
      <c r="R240" s="199"/>
      <c r="S240" s="199"/>
      <c r="T240" s="20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94" t="s">
        <v>128</v>
      </c>
      <c r="AU240" s="194" t="s">
        <v>79</v>
      </c>
      <c r="AV240" s="14" t="s">
        <v>124</v>
      </c>
      <c r="AW240" s="14" t="s">
        <v>31</v>
      </c>
      <c r="AX240" s="14" t="s">
        <v>77</v>
      </c>
      <c r="AY240" s="194" t="s">
        <v>117</v>
      </c>
    </row>
    <row r="241" s="2" customFormat="1" ht="16.5" customHeight="1">
      <c r="A241" s="39"/>
      <c r="B241" s="165"/>
      <c r="C241" s="166" t="s">
        <v>394</v>
      </c>
      <c r="D241" s="166" t="s">
        <v>119</v>
      </c>
      <c r="E241" s="167" t="s">
        <v>913</v>
      </c>
      <c r="F241" s="168" t="s">
        <v>914</v>
      </c>
      <c r="G241" s="169" t="s">
        <v>418</v>
      </c>
      <c r="H241" s="170">
        <v>1</v>
      </c>
      <c r="I241" s="171"/>
      <c r="J241" s="172">
        <f>ROUND(I241*H241,2)</f>
        <v>0</v>
      </c>
      <c r="K241" s="168" t="s">
        <v>123</v>
      </c>
      <c r="L241" s="40"/>
      <c r="M241" s="173" t="s">
        <v>3</v>
      </c>
      <c r="N241" s="174" t="s">
        <v>40</v>
      </c>
      <c r="O241" s="73"/>
      <c r="P241" s="175">
        <f>O241*H241</f>
        <v>0</v>
      </c>
      <c r="Q241" s="175">
        <v>0.0098899999999999995</v>
      </c>
      <c r="R241" s="175">
        <f>Q241*H241</f>
        <v>0.0098899999999999995</v>
      </c>
      <c r="S241" s="175">
        <v>0</v>
      </c>
      <c r="T241" s="176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177" t="s">
        <v>124</v>
      </c>
      <c r="AT241" s="177" t="s">
        <v>119</v>
      </c>
      <c r="AU241" s="177" t="s">
        <v>79</v>
      </c>
      <c r="AY241" s="20" t="s">
        <v>117</v>
      </c>
      <c r="BE241" s="178">
        <f>IF(N241="základní",J241,0)</f>
        <v>0</v>
      </c>
      <c r="BF241" s="178">
        <f>IF(N241="snížená",J241,0)</f>
        <v>0</v>
      </c>
      <c r="BG241" s="178">
        <f>IF(N241="zákl. přenesená",J241,0)</f>
        <v>0</v>
      </c>
      <c r="BH241" s="178">
        <f>IF(N241="sníž. přenesená",J241,0)</f>
        <v>0</v>
      </c>
      <c r="BI241" s="178">
        <f>IF(N241="nulová",J241,0)</f>
        <v>0</v>
      </c>
      <c r="BJ241" s="20" t="s">
        <v>77</v>
      </c>
      <c r="BK241" s="178">
        <f>ROUND(I241*H241,2)</f>
        <v>0</v>
      </c>
      <c r="BL241" s="20" t="s">
        <v>124</v>
      </c>
      <c r="BM241" s="177" t="s">
        <v>915</v>
      </c>
    </row>
    <row r="242" s="2" customFormat="1">
      <c r="A242" s="39"/>
      <c r="B242" s="40"/>
      <c r="C242" s="39"/>
      <c r="D242" s="179" t="s">
        <v>126</v>
      </c>
      <c r="E242" s="39"/>
      <c r="F242" s="180" t="s">
        <v>916</v>
      </c>
      <c r="G242" s="39"/>
      <c r="H242" s="39"/>
      <c r="I242" s="181"/>
      <c r="J242" s="39"/>
      <c r="K242" s="39"/>
      <c r="L242" s="40"/>
      <c r="M242" s="182"/>
      <c r="N242" s="183"/>
      <c r="O242" s="73"/>
      <c r="P242" s="73"/>
      <c r="Q242" s="73"/>
      <c r="R242" s="73"/>
      <c r="S242" s="73"/>
      <c r="T242" s="74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20" t="s">
        <v>126</v>
      </c>
      <c r="AU242" s="20" t="s">
        <v>79</v>
      </c>
    </row>
    <row r="243" s="13" customFormat="1">
      <c r="A243" s="13"/>
      <c r="B243" s="184"/>
      <c r="C243" s="13"/>
      <c r="D243" s="185" t="s">
        <v>128</v>
      </c>
      <c r="E243" s="186" t="s">
        <v>3</v>
      </c>
      <c r="F243" s="187" t="s">
        <v>917</v>
      </c>
      <c r="G243" s="13"/>
      <c r="H243" s="188">
        <v>1</v>
      </c>
      <c r="I243" s="189"/>
      <c r="J243" s="13"/>
      <c r="K243" s="13"/>
      <c r="L243" s="184"/>
      <c r="M243" s="190"/>
      <c r="N243" s="191"/>
      <c r="O243" s="191"/>
      <c r="P243" s="191"/>
      <c r="Q243" s="191"/>
      <c r="R243" s="191"/>
      <c r="S243" s="191"/>
      <c r="T243" s="19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6" t="s">
        <v>128</v>
      </c>
      <c r="AU243" s="186" t="s">
        <v>79</v>
      </c>
      <c r="AV243" s="13" t="s">
        <v>79</v>
      </c>
      <c r="AW243" s="13" t="s">
        <v>31</v>
      </c>
      <c r="AX243" s="13" t="s">
        <v>69</v>
      </c>
      <c r="AY243" s="186" t="s">
        <v>117</v>
      </c>
    </row>
    <row r="244" s="14" customFormat="1">
      <c r="A244" s="14"/>
      <c r="B244" s="193"/>
      <c r="C244" s="14"/>
      <c r="D244" s="185" t="s">
        <v>128</v>
      </c>
      <c r="E244" s="194" t="s">
        <v>3</v>
      </c>
      <c r="F244" s="195" t="s">
        <v>130</v>
      </c>
      <c r="G244" s="14"/>
      <c r="H244" s="196">
        <v>1</v>
      </c>
      <c r="I244" s="197"/>
      <c r="J244" s="14"/>
      <c r="K244" s="14"/>
      <c r="L244" s="193"/>
      <c r="M244" s="198"/>
      <c r="N244" s="199"/>
      <c r="O244" s="199"/>
      <c r="P244" s="199"/>
      <c r="Q244" s="199"/>
      <c r="R244" s="199"/>
      <c r="S244" s="199"/>
      <c r="T244" s="20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194" t="s">
        <v>128</v>
      </c>
      <c r="AU244" s="194" t="s">
        <v>79</v>
      </c>
      <c r="AV244" s="14" t="s">
        <v>124</v>
      </c>
      <c r="AW244" s="14" t="s">
        <v>31</v>
      </c>
      <c r="AX244" s="14" t="s">
        <v>77</v>
      </c>
      <c r="AY244" s="194" t="s">
        <v>117</v>
      </c>
    </row>
    <row r="245" s="2" customFormat="1" ht="16.5" customHeight="1">
      <c r="A245" s="39"/>
      <c r="B245" s="165"/>
      <c r="C245" s="217" t="s">
        <v>400</v>
      </c>
      <c r="D245" s="217" t="s">
        <v>342</v>
      </c>
      <c r="E245" s="218" t="s">
        <v>918</v>
      </c>
      <c r="F245" s="219" t="s">
        <v>919</v>
      </c>
      <c r="G245" s="220" t="s">
        <v>418</v>
      </c>
      <c r="H245" s="221">
        <v>1</v>
      </c>
      <c r="I245" s="222"/>
      <c r="J245" s="223">
        <f>ROUND(I245*H245,2)</f>
        <v>0</v>
      </c>
      <c r="K245" s="219" t="s">
        <v>123</v>
      </c>
      <c r="L245" s="224"/>
      <c r="M245" s="225" t="s">
        <v>3</v>
      </c>
      <c r="N245" s="226" t="s">
        <v>40</v>
      </c>
      <c r="O245" s="73"/>
      <c r="P245" s="175">
        <f>O245*H245</f>
        <v>0</v>
      </c>
      <c r="Q245" s="175">
        <v>0.44900000000000001</v>
      </c>
      <c r="R245" s="175">
        <f>Q245*H245</f>
        <v>0.44900000000000001</v>
      </c>
      <c r="S245" s="175">
        <v>0</v>
      </c>
      <c r="T245" s="176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177" t="s">
        <v>174</v>
      </c>
      <c r="AT245" s="177" t="s">
        <v>342</v>
      </c>
      <c r="AU245" s="177" t="s">
        <v>79</v>
      </c>
      <c r="AY245" s="20" t="s">
        <v>117</v>
      </c>
      <c r="BE245" s="178">
        <f>IF(N245="základní",J245,0)</f>
        <v>0</v>
      </c>
      <c r="BF245" s="178">
        <f>IF(N245="snížená",J245,0)</f>
        <v>0</v>
      </c>
      <c r="BG245" s="178">
        <f>IF(N245="zákl. přenesená",J245,0)</f>
        <v>0</v>
      </c>
      <c r="BH245" s="178">
        <f>IF(N245="sníž. přenesená",J245,0)</f>
        <v>0</v>
      </c>
      <c r="BI245" s="178">
        <f>IF(N245="nulová",J245,0)</f>
        <v>0</v>
      </c>
      <c r="BJ245" s="20" t="s">
        <v>77</v>
      </c>
      <c r="BK245" s="178">
        <f>ROUND(I245*H245,2)</f>
        <v>0</v>
      </c>
      <c r="BL245" s="20" t="s">
        <v>124</v>
      </c>
      <c r="BM245" s="177" t="s">
        <v>920</v>
      </c>
    </row>
    <row r="246" s="2" customFormat="1" ht="16.5" customHeight="1">
      <c r="A246" s="39"/>
      <c r="B246" s="165"/>
      <c r="C246" s="217" t="s">
        <v>415</v>
      </c>
      <c r="D246" s="217" t="s">
        <v>342</v>
      </c>
      <c r="E246" s="218" t="s">
        <v>657</v>
      </c>
      <c r="F246" s="219" t="s">
        <v>658</v>
      </c>
      <c r="G246" s="220" t="s">
        <v>418</v>
      </c>
      <c r="H246" s="221">
        <v>2</v>
      </c>
      <c r="I246" s="222"/>
      <c r="J246" s="223">
        <f>ROUND(I246*H246,2)</f>
        <v>0</v>
      </c>
      <c r="K246" s="219" t="s">
        <v>123</v>
      </c>
      <c r="L246" s="224"/>
      <c r="M246" s="225" t="s">
        <v>3</v>
      </c>
      <c r="N246" s="226" t="s">
        <v>40</v>
      </c>
      <c r="O246" s="73"/>
      <c r="P246" s="175">
        <f>O246*H246</f>
        <v>0</v>
      </c>
      <c r="Q246" s="175">
        <v>0.002</v>
      </c>
      <c r="R246" s="175">
        <f>Q246*H246</f>
        <v>0.0040000000000000001</v>
      </c>
      <c r="S246" s="175">
        <v>0</v>
      </c>
      <c r="T246" s="176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177" t="s">
        <v>174</v>
      </c>
      <c r="AT246" s="177" t="s">
        <v>342</v>
      </c>
      <c r="AU246" s="177" t="s">
        <v>79</v>
      </c>
      <c r="AY246" s="20" t="s">
        <v>117</v>
      </c>
      <c r="BE246" s="178">
        <f>IF(N246="základní",J246,0)</f>
        <v>0</v>
      </c>
      <c r="BF246" s="178">
        <f>IF(N246="snížená",J246,0)</f>
        <v>0</v>
      </c>
      <c r="BG246" s="178">
        <f>IF(N246="zákl. přenesená",J246,0)</f>
        <v>0</v>
      </c>
      <c r="BH246" s="178">
        <f>IF(N246="sníž. přenesená",J246,0)</f>
        <v>0</v>
      </c>
      <c r="BI246" s="178">
        <f>IF(N246="nulová",J246,0)</f>
        <v>0</v>
      </c>
      <c r="BJ246" s="20" t="s">
        <v>77</v>
      </c>
      <c r="BK246" s="178">
        <f>ROUND(I246*H246,2)</f>
        <v>0</v>
      </c>
      <c r="BL246" s="20" t="s">
        <v>124</v>
      </c>
      <c r="BM246" s="177" t="s">
        <v>921</v>
      </c>
    </row>
    <row r="247" s="13" customFormat="1">
      <c r="A247" s="13"/>
      <c r="B247" s="184"/>
      <c r="C247" s="13"/>
      <c r="D247" s="185" t="s">
        <v>128</v>
      </c>
      <c r="E247" s="186" t="s">
        <v>3</v>
      </c>
      <c r="F247" s="187" t="s">
        <v>922</v>
      </c>
      <c r="G247" s="13"/>
      <c r="H247" s="188">
        <v>2</v>
      </c>
      <c r="I247" s="189"/>
      <c r="J247" s="13"/>
      <c r="K247" s="13"/>
      <c r="L247" s="184"/>
      <c r="M247" s="190"/>
      <c r="N247" s="191"/>
      <c r="O247" s="191"/>
      <c r="P247" s="191"/>
      <c r="Q247" s="191"/>
      <c r="R247" s="191"/>
      <c r="S247" s="191"/>
      <c r="T247" s="19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6" t="s">
        <v>128</v>
      </c>
      <c r="AU247" s="186" t="s">
        <v>79</v>
      </c>
      <c r="AV247" s="13" t="s">
        <v>79</v>
      </c>
      <c r="AW247" s="13" t="s">
        <v>31</v>
      </c>
      <c r="AX247" s="13" t="s">
        <v>69</v>
      </c>
      <c r="AY247" s="186" t="s">
        <v>117</v>
      </c>
    </row>
    <row r="248" s="14" customFormat="1">
      <c r="A248" s="14"/>
      <c r="B248" s="193"/>
      <c r="C248" s="14"/>
      <c r="D248" s="185" t="s">
        <v>128</v>
      </c>
      <c r="E248" s="194" t="s">
        <v>3</v>
      </c>
      <c r="F248" s="195" t="s">
        <v>130</v>
      </c>
      <c r="G248" s="14"/>
      <c r="H248" s="196">
        <v>2</v>
      </c>
      <c r="I248" s="197"/>
      <c r="J248" s="14"/>
      <c r="K248" s="14"/>
      <c r="L248" s="193"/>
      <c r="M248" s="198"/>
      <c r="N248" s="199"/>
      <c r="O248" s="199"/>
      <c r="P248" s="199"/>
      <c r="Q248" s="199"/>
      <c r="R248" s="199"/>
      <c r="S248" s="199"/>
      <c r="T248" s="20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194" t="s">
        <v>128</v>
      </c>
      <c r="AU248" s="194" t="s">
        <v>79</v>
      </c>
      <c r="AV248" s="14" t="s">
        <v>124</v>
      </c>
      <c r="AW248" s="14" t="s">
        <v>31</v>
      </c>
      <c r="AX248" s="14" t="s">
        <v>77</v>
      </c>
      <c r="AY248" s="194" t="s">
        <v>117</v>
      </c>
    </row>
    <row r="249" s="2" customFormat="1" ht="16.5" customHeight="1">
      <c r="A249" s="39"/>
      <c r="B249" s="165"/>
      <c r="C249" s="166" t="s">
        <v>425</v>
      </c>
      <c r="D249" s="166" t="s">
        <v>119</v>
      </c>
      <c r="E249" s="167" t="s">
        <v>662</v>
      </c>
      <c r="F249" s="168" t="s">
        <v>663</v>
      </c>
      <c r="G249" s="169" t="s">
        <v>418</v>
      </c>
      <c r="H249" s="170">
        <v>4</v>
      </c>
      <c r="I249" s="171"/>
      <c r="J249" s="172">
        <f>ROUND(I249*H249,2)</f>
        <v>0</v>
      </c>
      <c r="K249" s="168" t="s">
        <v>123</v>
      </c>
      <c r="L249" s="40"/>
      <c r="M249" s="173" t="s">
        <v>3</v>
      </c>
      <c r="N249" s="174" t="s">
        <v>40</v>
      </c>
      <c r="O249" s="73"/>
      <c r="P249" s="175">
        <f>O249*H249</f>
        <v>0</v>
      </c>
      <c r="Q249" s="175">
        <v>0</v>
      </c>
      <c r="R249" s="175">
        <f>Q249*H249</f>
        <v>0</v>
      </c>
      <c r="S249" s="175">
        <v>0.10000000000000001</v>
      </c>
      <c r="T249" s="176">
        <f>S249*H249</f>
        <v>0.40000000000000002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177" t="s">
        <v>124</v>
      </c>
      <c r="AT249" s="177" t="s">
        <v>119</v>
      </c>
      <c r="AU249" s="177" t="s">
        <v>79</v>
      </c>
      <c r="AY249" s="20" t="s">
        <v>117</v>
      </c>
      <c r="BE249" s="178">
        <f>IF(N249="základní",J249,0)</f>
        <v>0</v>
      </c>
      <c r="BF249" s="178">
        <f>IF(N249="snížená",J249,0)</f>
        <v>0</v>
      </c>
      <c r="BG249" s="178">
        <f>IF(N249="zákl. přenesená",J249,0)</f>
        <v>0</v>
      </c>
      <c r="BH249" s="178">
        <f>IF(N249="sníž. přenesená",J249,0)</f>
        <v>0</v>
      </c>
      <c r="BI249" s="178">
        <f>IF(N249="nulová",J249,0)</f>
        <v>0</v>
      </c>
      <c r="BJ249" s="20" t="s">
        <v>77</v>
      </c>
      <c r="BK249" s="178">
        <f>ROUND(I249*H249,2)</f>
        <v>0</v>
      </c>
      <c r="BL249" s="20" t="s">
        <v>124</v>
      </c>
      <c r="BM249" s="177" t="s">
        <v>923</v>
      </c>
    </row>
    <row r="250" s="2" customFormat="1">
      <c r="A250" s="39"/>
      <c r="B250" s="40"/>
      <c r="C250" s="39"/>
      <c r="D250" s="179" t="s">
        <v>126</v>
      </c>
      <c r="E250" s="39"/>
      <c r="F250" s="180" t="s">
        <v>665</v>
      </c>
      <c r="G250" s="39"/>
      <c r="H250" s="39"/>
      <c r="I250" s="181"/>
      <c r="J250" s="39"/>
      <c r="K250" s="39"/>
      <c r="L250" s="40"/>
      <c r="M250" s="182"/>
      <c r="N250" s="183"/>
      <c r="O250" s="73"/>
      <c r="P250" s="73"/>
      <c r="Q250" s="73"/>
      <c r="R250" s="73"/>
      <c r="S250" s="73"/>
      <c r="T250" s="74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20" t="s">
        <v>126</v>
      </c>
      <c r="AU250" s="20" t="s">
        <v>79</v>
      </c>
    </row>
    <row r="251" s="13" customFormat="1">
      <c r="A251" s="13"/>
      <c r="B251" s="184"/>
      <c r="C251" s="13"/>
      <c r="D251" s="185" t="s">
        <v>128</v>
      </c>
      <c r="E251" s="186" t="s">
        <v>3</v>
      </c>
      <c r="F251" s="187" t="s">
        <v>924</v>
      </c>
      <c r="G251" s="13"/>
      <c r="H251" s="188">
        <v>4</v>
      </c>
      <c r="I251" s="189"/>
      <c r="J251" s="13"/>
      <c r="K251" s="13"/>
      <c r="L251" s="184"/>
      <c r="M251" s="190"/>
      <c r="N251" s="191"/>
      <c r="O251" s="191"/>
      <c r="P251" s="191"/>
      <c r="Q251" s="191"/>
      <c r="R251" s="191"/>
      <c r="S251" s="191"/>
      <c r="T251" s="19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6" t="s">
        <v>128</v>
      </c>
      <c r="AU251" s="186" t="s">
        <v>79</v>
      </c>
      <c r="AV251" s="13" t="s">
        <v>79</v>
      </c>
      <c r="AW251" s="13" t="s">
        <v>31</v>
      </c>
      <c r="AX251" s="13" t="s">
        <v>69</v>
      </c>
      <c r="AY251" s="186" t="s">
        <v>117</v>
      </c>
    </row>
    <row r="252" s="14" customFormat="1">
      <c r="A252" s="14"/>
      <c r="B252" s="193"/>
      <c r="C252" s="14"/>
      <c r="D252" s="185" t="s">
        <v>128</v>
      </c>
      <c r="E252" s="194" t="s">
        <v>3</v>
      </c>
      <c r="F252" s="195" t="s">
        <v>130</v>
      </c>
      <c r="G252" s="14"/>
      <c r="H252" s="196">
        <v>4</v>
      </c>
      <c r="I252" s="197"/>
      <c r="J252" s="14"/>
      <c r="K252" s="14"/>
      <c r="L252" s="193"/>
      <c r="M252" s="198"/>
      <c r="N252" s="199"/>
      <c r="O252" s="199"/>
      <c r="P252" s="199"/>
      <c r="Q252" s="199"/>
      <c r="R252" s="199"/>
      <c r="S252" s="199"/>
      <c r="T252" s="20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194" t="s">
        <v>128</v>
      </c>
      <c r="AU252" s="194" t="s">
        <v>79</v>
      </c>
      <c r="AV252" s="14" t="s">
        <v>124</v>
      </c>
      <c r="AW252" s="14" t="s">
        <v>31</v>
      </c>
      <c r="AX252" s="14" t="s">
        <v>77</v>
      </c>
      <c r="AY252" s="194" t="s">
        <v>117</v>
      </c>
    </row>
    <row r="253" s="2" customFormat="1" ht="21.75" customHeight="1">
      <c r="A253" s="39"/>
      <c r="B253" s="165"/>
      <c r="C253" s="166" t="s">
        <v>429</v>
      </c>
      <c r="D253" s="166" t="s">
        <v>119</v>
      </c>
      <c r="E253" s="167" t="s">
        <v>668</v>
      </c>
      <c r="F253" s="168" t="s">
        <v>669</v>
      </c>
      <c r="G253" s="169" t="s">
        <v>418</v>
      </c>
      <c r="H253" s="170">
        <v>3</v>
      </c>
      <c r="I253" s="171"/>
      <c r="J253" s="172">
        <f>ROUND(I253*H253,2)</f>
        <v>0</v>
      </c>
      <c r="K253" s="168" t="s">
        <v>123</v>
      </c>
      <c r="L253" s="40"/>
      <c r="M253" s="173" t="s">
        <v>3</v>
      </c>
      <c r="N253" s="174" t="s">
        <v>40</v>
      </c>
      <c r="O253" s="73"/>
      <c r="P253" s="175">
        <f>O253*H253</f>
        <v>0</v>
      </c>
      <c r="Q253" s="175">
        <v>0.089999999999999997</v>
      </c>
      <c r="R253" s="175">
        <f>Q253*H253</f>
        <v>0.27000000000000002</v>
      </c>
      <c r="S253" s="175">
        <v>0</v>
      </c>
      <c r="T253" s="176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177" t="s">
        <v>124</v>
      </c>
      <c r="AT253" s="177" t="s">
        <v>119</v>
      </c>
      <c r="AU253" s="177" t="s">
        <v>79</v>
      </c>
      <c r="AY253" s="20" t="s">
        <v>117</v>
      </c>
      <c r="BE253" s="178">
        <f>IF(N253="základní",J253,0)</f>
        <v>0</v>
      </c>
      <c r="BF253" s="178">
        <f>IF(N253="snížená",J253,0)</f>
        <v>0</v>
      </c>
      <c r="BG253" s="178">
        <f>IF(N253="zákl. přenesená",J253,0)</f>
        <v>0</v>
      </c>
      <c r="BH253" s="178">
        <f>IF(N253="sníž. přenesená",J253,0)</f>
        <v>0</v>
      </c>
      <c r="BI253" s="178">
        <f>IF(N253="nulová",J253,0)</f>
        <v>0</v>
      </c>
      <c r="BJ253" s="20" t="s">
        <v>77</v>
      </c>
      <c r="BK253" s="178">
        <f>ROUND(I253*H253,2)</f>
        <v>0</v>
      </c>
      <c r="BL253" s="20" t="s">
        <v>124</v>
      </c>
      <c r="BM253" s="177" t="s">
        <v>925</v>
      </c>
    </row>
    <row r="254" s="2" customFormat="1">
      <c r="A254" s="39"/>
      <c r="B254" s="40"/>
      <c r="C254" s="39"/>
      <c r="D254" s="179" t="s">
        <v>126</v>
      </c>
      <c r="E254" s="39"/>
      <c r="F254" s="180" t="s">
        <v>671</v>
      </c>
      <c r="G254" s="39"/>
      <c r="H254" s="39"/>
      <c r="I254" s="181"/>
      <c r="J254" s="39"/>
      <c r="K254" s="39"/>
      <c r="L254" s="40"/>
      <c r="M254" s="182"/>
      <c r="N254" s="183"/>
      <c r="O254" s="73"/>
      <c r="P254" s="73"/>
      <c r="Q254" s="73"/>
      <c r="R254" s="73"/>
      <c r="S254" s="73"/>
      <c r="T254" s="74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20" t="s">
        <v>126</v>
      </c>
      <c r="AU254" s="20" t="s">
        <v>79</v>
      </c>
    </row>
    <row r="255" s="13" customFormat="1">
      <c r="A255" s="13"/>
      <c r="B255" s="184"/>
      <c r="C255" s="13"/>
      <c r="D255" s="185" t="s">
        <v>128</v>
      </c>
      <c r="E255" s="186" t="s">
        <v>3</v>
      </c>
      <c r="F255" s="187" t="s">
        <v>926</v>
      </c>
      <c r="G255" s="13"/>
      <c r="H255" s="188">
        <v>1</v>
      </c>
      <c r="I255" s="189"/>
      <c r="J255" s="13"/>
      <c r="K255" s="13"/>
      <c r="L255" s="184"/>
      <c r="M255" s="190"/>
      <c r="N255" s="191"/>
      <c r="O255" s="191"/>
      <c r="P255" s="191"/>
      <c r="Q255" s="191"/>
      <c r="R255" s="191"/>
      <c r="S255" s="191"/>
      <c r="T255" s="192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6" t="s">
        <v>128</v>
      </c>
      <c r="AU255" s="186" t="s">
        <v>79</v>
      </c>
      <c r="AV255" s="13" t="s">
        <v>79</v>
      </c>
      <c r="AW255" s="13" t="s">
        <v>31</v>
      </c>
      <c r="AX255" s="13" t="s">
        <v>69</v>
      </c>
      <c r="AY255" s="186" t="s">
        <v>117</v>
      </c>
    </row>
    <row r="256" s="16" customFormat="1">
      <c r="A256" s="16"/>
      <c r="B256" s="208"/>
      <c r="C256" s="16"/>
      <c r="D256" s="185" t="s">
        <v>128</v>
      </c>
      <c r="E256" s="209" t="s">
        <v>3</v>
      </c>
      <c r="F256" s="210" t="s">
        <v>137</v>
      </c>
      <c r="G256" s="16"/>
      <c r="H256" s="211">
        <v>1</v>
      </c>
      <c r="I256" s="212"/>
      <c r="J256" s="16"/>
      <c r="K256" s="16"/>
      <c r="L256" s="208"/>
      <c r="M256" s="213"/>
      <c r="N256" s="214"/>
      <c r="O256" s="214"/>
      <c r="P256" s="214"/>
      <c r="Q256" s="214"/>
      <c r="R256" s="214"/>
      <c r="S256" s="214"/>
      <c r="T256" s="215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T256" s="209" t="s">
        <v>128</v>
      </c>
      <c r="AU256" s="209" t="s">
        <v>79</v>
      </c>
      <c r="AV256" s="16" t="s">
        <v>138</v>
      </c>
      <c r="AW256" s="16" t="s">
        <v>31</v>
      </c>
      <c r="AX256" s="16" t="s">
        <v>69</v>
      </c>
      <c r="AY256" s="209" t="s">
        <v>117</v>
      </c>
    </row>
    <row r="257" s="13" customFormat="1">
      <c r="A257" s="13"/>
      <c r="B257" s="184"/>
      <c r="C257" s="13"/>
      <c r="D257" s="185" t="s">
        <v>128</v>
      </c>
      <c r="E257" s="186" t="s">
        <v>3</v>
      </c>
      <c r="F257" s="187" t="s">
        <v>927</v>
      </c>
      <c r="G257" s="13"/>
      <c r="H257" s="188">
        <v>1</v>
      </c>
      <c r="I257" s="189"/>
      <c r="J257" s="13"/>
      <c r="K257" s="13"/>
      <c r="L257" s="184"/>
      <c r="M257" s="190"/>
      <c r="N257" s="191"/>
      <c r="O257" s="191"/>
      <c r="P257" s="191"/>
      <c r="Q257" s="191"/>
      <c r="R257" s="191"/>
      <c r="S257" s="191"/>
      <c r="T257" s="19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6" t="s">
        <v>128</v>
      </c>
      <c r="AU257" s="186" t="s">
        <v>79</v>
      </c>
      <c r="AV257" s="13" t="s">
        <v>79</v>
      </c>
      <c r="AW257" s="13" t="s">
        <v>31</v>
      </c>
      <c r="AX257" s="13" t="s">
        <v>69</v>
      </c>
      <c r="AY257" s="186" t="s">
        <v>117</v>
      </c>
    </row>
    <row r="258" s="13" customFormat="1">
      <c r="A258" s="13"/>
      <c r="B258" s="184"/>
      <c r="C258" s="13"/>
      <c r="D258" s="185" t="s">
        <v>128</v>
      </c>
      <c r="E258" s="186" t="s">
        <v>3</v>
      </c>
      <c r="F258" s="187" t="s">
        <v>928</v>
      </c>
      <c r="G258" s="13"/>
      <c r="H258" s="188">
        <v>1</v>
      </c>
      <c r="I258" s="189"/>
      <c r="J258" s="13"/>
      <c r="K258" s="13"/>
      <c r="L258" s="184"/>
      <c r="M258" s="190"/>
      <c r="N258" s="191"/>
      <c r="O258" s="191"/>
      <c r="P258" s="191"/>
      <c r="Q258" s="191"/>
      <c r="R258" s="191"/>
      <c r="S258" s="191"/>
      <c r="T258" s="19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86" t="s">
        <v>128</v>
      </c>
      <c r="AU258" s="186" t="s">
        <v>79</v>
      </c>
      <c r="AV258" s="13" t="s">
        <v>79</v>
      </c>
      <c r="AW258" s="13" t="s">
        <v>31</v>
      </c>
      <c r="AX258" s="13" t="s">
        <v>69</v>
      </c>
      <c r="AY258" s="186" t="s">
        <v>117</v>
      </c>
    </row>
    <row r="259" s="16" customFormat="1">
      <c r="A259" s="16"/>
      <c r="B259" s="208"/>
      <c r="C259" s="16"/>
      <c r="D259" s="185" t="s">
        <v>128</v>
      </c>
      <c r="E259" s="209" t="s">
        <v>3</v>
      </c>
      <c r="F259" s="210" t="s">
        <v>137</v>
      </c>
      <c r="G259" s="16"/>
      <c r="H259" s="211">
        <v>2</v>
      </c>
      <c r="I259" s="212"/>
      <c r="J259" s="16"/>
      <c r="K259" s="16"/>
      <c r="L259" s="208"/>
      <c r="M259" s="213"/>
      <c r="N259" s="214"/>
      <c r="O259" s="214"/>
      <c r="P259" s="214"/>
      <c r="Q259" s="214"/>
      <c r="R259" s="214"/>
      <c r="S259" s="214"/>
      <c r="T259" s="215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T259" s="209" t="s">
        <v>128</v>
      </c>
      <c r="AU259" s="209" t="s">
        <v>79</v>
      </c>
      <c r="AV259" s="16" t="s">
        <v>138</v>
      </c>
      <c r="AW259" s="16" t="s">
        <v>31</v>
      </c>
      <c r="AX259" s="16" t="s">
        <v>69</v>
      </c>
      <c r="AY259" s="209" t="s">
        <v>117</v>
      </c>
    </row>
    <row r="260" s="14" customFormat="1">
      <c r="A260" s="14"/>
      <c r="B260" s="193"/>
      <c r="C260" s="14"/>
      <c r="D260" s="185" t="s">
        <v>128</v>
      </c>
      <c r="E260" s="194" t="s">
        <v>3</v>
      </c>
      <c r="F260" s="195" t="s">
        <v>130</v>
      </c>
      <c r="G260" s="14"/>
      <c r="H260" s="196">
        <v>3</v>
      </c>
      <c r="I260" s="197"/>
      <c r="J260" s="14"/>
      <c r="K260" s="14"/>
      <c r="L260" s="193"/>
      <c r="M260" s="198"/>
      <c r="N260" s="199"/>
      <c r="O260" s="199"/>
      <c r="P260" s="199"/>
      <c r="Q260" s="199"/>
      <c r="R260" s="199"/>
      <c r="S260" s="199"/>
      <c r="T260" s="20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194" t="s">
        <v>128</v>
      </c>
      <c r="AU260" s="194" t="s">
        <v>79</v>
      </c>
      <c r="AV260" s="14" t="s">
        <v>124</v>
      </c>
      <c r="AW260" s="14" t="s">
        <v>31</v>
      </c>
      <c r="AX260" s="14" t="s">
        <v>77</v>
      </c>
      <c r="AY260" s="194" t="s">
        <v>117</v>
      </c>
    </row>
    <row r="261" s="2" customFormat="1" ht="16.5" customHeight="1">
      <c r="A261" s="39"/>
      <c r="B261" s="165"/>
      <c r="C261" s="217" t="s">
        <v>433</v>
      </c>
      <c r="D261" s="217" t="s">
        <v>342</v>
      </c>
      <c r="E261" s="218" t="s">
        <v>674</v>
      </c>
      <c r="F261" s="219" t="s">
        <v>675</v>
      </c>
      <c r="G261" s="220" t="s">
        <v>418</v>
      </c>
      <c r="H261" s="221">
        <v>3</v>
      </c>
      <c r="I261" s="222"/>
      <c r="J261" s="223">
        <f>ROUND(I261*H261,2)</f>
        <v>0</v>
      </c>
      <c r="K261" s="219" t="s">
        <v>123</v>
      </c>
      <c r="L261" s="224"/>
      <c r="M261" s="225" t="s">
        <v>3</v>
      </c>
      <c r="N261" s="226" t="s">
        <v>40</v>
      </c>
      <c r="O261" s="73"/>
      <c r="P261" s="175">
        <f>O261*H261</f>
        <v>0</v>
      </c>
      <c r="Q261" s="175">
        <v>0.045999999999999999</v>
      </c>
      <c r="R261" s="175">
        <f>Q261*H261</f>
        <v>0.13800000000000001</v>
      </c>
      <c r="S261" s="175">
        <v>0</v>
      </c>
      <c r="T261" s="176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177" t="s">
        <v>174</v>
      </c>
      <c r="AT261" s="177" t="s">
        <v>342</v>
      </c>
      <c r="AU261" s="177" t="s">
        <v>79</v>
      </c>
      <c r="AY261" s="20" t="s">
        <v>117</v>
      </c>
      <c r="BE261" s="178">
        <f>IF(N261="základní",J261,0)</f>
        <v>0</v>
      </c>
      <c r="BF261" s="178">
        <f>IF(N261="snížená",J261,0)</f>
        <v>0</v>
      </c>
      <c r="BG261" s="178">
        <f>IF(N261="zákl. přenesená",J261,0)</f>
        <v>0</v>
      </c>
      <c r="BH261" s="178">
        <f>IF(N261="sníž. přenesená",J261,0)</f>
        <v>0</v>
      </c>
      <c r="BI261" s="178">
        <f>IF(N261="nulová",J261,0)</f>
        <v>0</v>
      </c>
      <c r="BJ261" s="20" t="s">
        <v>77</v>
      </c>
      <c r="BK261" s="178">
        <f>ROUND(I261*H261,2)</f>
        <v>0</v>
      </c>
      <c r="BL261" s="20" t="s">
        <v>124</v>
      </c>
      <c r="BM261" s="177" t="s">
        <v>929</v>
      </c>
    </row>
    <row r="262" s="13" customFormat="1">
      <c r="A262" s="13"/>
      <c r="B262" s="184"/>
      <c r="C262" s="13"/>
      <c r="D262" s="185" t="s">
        <v>128</v>
      </c>
      <c r="E262" s="186" t="s">
        <v>3</v>
      </c>
      <c r="F262" s="187" t="s">
        <v>926</v>
      </c>
      <c r="G262" s="13"/>
      <c r="H262" s="188">
        <v>1</v>
      </c>
      <c r="I262" s="189"/>
      <c r="J262" s="13"/>
      <c r="K262" s="13"/>
      <c r="L262" s="184"/>
      <c r="M262" s="190"/>
      <c r="N262" s="191"/>
      <c r="O262" s="191"/>
      <c r="P262" s="191"/>
      <c r="Q262" s="191"/>
      <c r="R262" s="191"/>
      <c r="S262" s="191"/>
      <c r="T262" s="19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86" t="s">
        <v>128</v>
      </c>
      <c r="AU262" s="186" t="s">
        <v>79</v>
      </c>
      <c r="AV262" s="13" t="s">
        <v>79</v>
      </c>
      <c r="AW262" s="13" t="s">
        <v>31</v>
      </c>
      <c r="AX262" s="13" t="s">
        <v>69</v>
      </c>
      <c r="AY262" s="186" t="s">
        <v>117</v>
      </c>
    </row>
    <row r="263" s="16" customFormat="1">
      <c r="A263" s="16"/>
      <c r="B263" s="208"/>
      <c r="C263" s="16"/>
      <c r="D263" s="185" t="s">
        <v>128</v>
      </c>
      <c r="E263" s="209" t="s">
        <v>3</v>
      </c>
      <c r="F263" s="210" t="s">
        <v>137</v>
      </c>
      <c r="G263" s="16"/>
      <c r="H263" s="211">
        <v>1</v>
      </c>
      <c r="I263" s="212"/>
      <c r="J263" s="16"/>
      <c r="K263" s="16"/>
      <c r="L263" s="208"/>
      <c r="M263" s="213"/>
      <c r="N263" s="214"/>
      <c r="O263" s="214"/>
      <c r="P263" s="214"/>
      <c r="Q263" s="214"/>
      <c r="R263" s="214"/>
      <c r="S263" s="214"/>
      <c r="T263" s="215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T263" s="209" t="s">
        <v>128</v>
      </c>
      <c r="AU263" s="209" t="s">
        <v>79</v>
      </c>
      <c r="AV263" s="16" t="s">
        <v>138</v>
      </c>
      <c r="AW263" s="16" t="s">
        <v>31</v>
      </c>
      <c r="AX263" s="16" t="s">
        <v>69</v>
      </c>
      <c r="AY263" s="209" t="s">
        <v>117</v>
      </c>
    </row>
    <row r="264" s="13" customFormat="1">
      <c r="A264" s="13"/>
      <c r="B264" s="184"/>
      <c r="C264" s="13"/>
      <c r="D264" s="185" t="s">
        <v>128</v>
      </c>
      <c r="E264" s="186" t="s">
        <v>3</v>
      </c>
      <c r="F264" s="187" t="s">
        <v>927</v>
      </c>
      <c r="G264" s="13"/>
      <c r="H264" s="188">
        <v>1</v>
      </c>
      <c r="I264" s="189"/>
      <c r="J264" s="13"/>
      <c r="K264" s="13"/>
      <c r="L264" s="184"/>
      <c r="M264" s="190"/>
      <c r="N264" s="191"/>
      <c r="O264" s="191"/>
      <c r="P264" s="191"/>
      <c r="Q264" s="191"/>
      <c r="R264" s="191"/>
      <c r="S264" s="191"/>
      <c r="T264" s="19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6" t="s">
        <v>128</v>
      </c>
      <c r="AU264" s="186" t="s">
        <v>79</v>
      </c>
      <c r="AV264" s="13" t="s">
        <v>79</v>
      </c>
      <c r="AW264" s="13" t="s">
        <v>31</v>
      </c>
      <c r="AX264" s="13" t="s">
        <v>69</v>
      </c>
      <c r="AY264" s="186" t="s">
        <v>117</v>
      </c>
    </row>
    <row r="265" s="13" customFormat="1">
      <c r="A265" s="13"/>
      <c r="B265" s="184"/>
      <c r="C265" s="13"/>
      <c r="D265" s="185" t="s">
        <v>128</v>
      </c>
      <c r="E265" s="186" t="s">
        <v>3</v>
      </c>
      <c r="F265" s="187" t="s">
        <v>928</v>
      </c>
      <c r="G265" s="13"/>
      <c r="H265" s="188">
        <v>1</v>
      </c>
      <c r="I265" s="189"/>
      <c r="J265" s="13"/>
      <c r="K265" s="13"/>
      <c r="L265" s="184"/>
      <c r="M265" s="190"/>
      <c r="N265" s="191"/>
      <c r="O265" s="191"/>
      <c r="P265" s="191"/>
      <c r="Q265" s="191"/>
      <c r="R265" s="191"/>
      <c r="S265" s="191"/>
      <c r="T265" s="19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6" t="s">
        <v>128</v>
      </c>
      <c r="AU265" s="186" t="s">
        <v>79</v>
      </c>
      <c r="AV265" s="13" t="s">
        <v>79</v>
      </c>
      <c r="AW265" s="13" t="s">
        <v>31</v>
      </c>
      <c r="AX265" s="13" t="s">
        <v>69</v>
      </c>
      <c r="AY265" s="186" t="s">
        <v>117</v>
      </c>
    </row>
    <row r="266" s="16" customFormat="1">
      <c r="A266" s="16"/>
      <c r="B266" s="208"/>
      <c r="C266" s="16"/>
      <c r="D266" s="185" t="s">
        <v>128</v>
      </c>
      <c r="E266" s="209" t="s">
        <v>3</v>
      </c>
      <c r="F266" s="210" t="s">
        <v>137</v>
      </c>
      <c r="G266" s="16"/>
      <c r="H266" s="211">
        <v>2</v>
      </c>
      <c r="I266" s="212"/>
      <c r="J266" s="16"/>
      <c r="K266" s="16"/>
      <c r="L266" s="208"/>
      <c r="M266" s="213"/>
      <c r="N266" s="214"/>
      <c r="O266" s="214"/>
      <c r="P266" s="214"/>
      <c r="Q266" s="214"/>
      <c r="R266" s="214"/>
      <c r="S266" s="214"/>
      <c r="T266" s="215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T266" s="209" t="s">
        <v>128</v>
      </c>
      <c r="AU266" s="209" t="s">
        <v>79</v>
      </c>
      <c r="AV266" s="16" t="s">
        <v>138</v>
      </c>
      <c r="AW266" s="16" t="s">
        <v>31</v>
      </c>
      <c r="AX266" s="16" t="s">
        <v>69</v>
      </c>
      <c r="AY266" s="209" t="s">
        <v>117</v>
      </c>
    </row>
    <row r="267" s="14" customFormat="1">
      <c r="A267" s="14"/>
      <c r="B267" s="193"/>
      <c r="C267" s="14"/>
      <c r="D267" s="185" t="s">
        <v>128</v>
      </c>
      <c r="E267" s="194" t="s">
        <v>3</v>
      </c>
      <c r="F267" s="195" t="s">
        <v>130</v>
      </c>
      <c r="G267" s="14"/>
      <c r="H267" s="196">
        <v>3</v>
      </c>
      <c r="I267" s="197"/>
      <c r="J267" s="14"/>
      <c r="K267" s="14"/>
      <c r="L267" s="193"/>
      <c r="M267" s="198"/>
      <c r="N267" s="199"/>
      <c r="O267" s="199"/>
      <c r="P267" s="199"/>
      <c r="Q267" s="199"/>
      <c r="R267" s="199"/>
      <c r="S267" s="199"/>
      <c r="T267" s="20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194" t="s">
        <v>128</v>
      </c>
      <c r="AU267" s="194" t="s">
        <v>79</v>
      </c>
      <c r="AV267" s="14" t="s">
        <v>124</v>
      </c>
      <c r="AW267" s="14" t="s">
        <v>31</v>
      </c>
      <c r="AX267" s="14" t="s">
        <v>77</v>
      </c>
      <c r="AY267" s="194" t="s">
        <v>117</v>
      </c>
    </row>
    <row r="268" s="2" customFormat="1" ht="21.75" customHeight="1">
      <c r="A268" s="39"/>
      <c r="B268" s="165"/>
      <c r="C268" s="166" t="s">
        <v>437</v>
      </c>
      <c r="D268" s="166" t="s">
        <v>119</v>
      </c>
      <c r="E268" s="167" t="s">
        <v>678</v>
      </c>
      <c r="F268" s="168" t="s">
        <v>679</v>
      </c>
      <c r="G268" s="169" t="s">
        <v>418</v>
      </c>
      <c r="H268" s="170">
        <v>1</v>
      </c>
      <c r="I268" s="171"/>
      <c r="J268" s="172">
        <f>ROUND(I268*H268,2)</f>
        <v>0</v>
      </c>
      <c r="K268" s="168" t="s">
        <v>123</v>
      </c>
      <c r="L268" s="40"/>
      <c r="M268" s="173" t="s">
        <v>3</v>
      </c>
      <c r="N268" s="174" t="s">
        <v>40</v>
      </c>
      <c r="O268" s="73"/>
      <c r="P268" s="175">
        <f>O268*H268</f>
        <v>0</v>
      </c>
      <c r="Q268" s="175">
        <v>0.089999999999999997</v>
      </c>
      <c r="R268" s="175">
        <f>Q268*H268</f>
        <v>0.089999999999999997</v>
      </c>
      <c r="S268" s="175">
        <v>0</v>
      </c>
      <c r="T268" s="176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177" t="s">
        <v>124</v>
      </c>
      <c r="AT268" s="177" t="s">
        <v>119</v>
      </c>
      <c r="AU268" s="177" t="s">
        <v>79</v>
      </c>
      <c r="AY268" s="20" t="s">
        <v>117</v>
      </c>
      <c r="BE268" s="178">
        <f>IF(N268="základní",J268,0)</f>
        <v>0</v>
      </c>
      <c r="BF268" s="178">
        <f>IF(N268="snížená",J268,0)</f>
        <v>0</v>
      </c>
      <c r="BG268" s="178">
        <f>IF(N268="zákl. přenesená",J268,0)</f>
        <v>0</v>
      </c>
      <c r="BH268" s="178">
        <f>IF(N268="sníž. přenesená",J268,0)</f>
        <v>0</v>
      </c>
      <c r="BI268" s="178">
        <f>IF(N268="nulová",J268,0)</f>
        <v>0</v>
      </c>
      <c r="BJ268" s="20" t="s">
        <v>77</v>
      </c>
      <c r="BK268" s="178">
        <f>ROUND(I268*H268,2)</f>
        <v>0</v>
      </c>
      <c r="BL268" s="20" t="s">
        <v>124</v>
      </c>
      <c r="BM268" s="177" t="s">
        <v>930</v>
      </c>
    </row>
    <row r="269" s="2" customFormat="1">
      <c r="A269" s="39"/>
      <c r="B269" s="40"/>
      <c r="C269" s="39"/>
      <c r="D269" s="179" t="s">
        <v>126</v>
      </c>
      <c r="E269" s="39"/>
      <c r="F269" s="180" t="s">
        <v>681</v>
      </c>
      <c r="G269" s="39"/>
      <c r="H269" s="39"/>
      <c r="I269" s="181"/>
      <c r="J269" s="39"/>
      <c r="K269" s="39"/>
      <c r="L269" s="40"/>
      <c r="M269" s="182"/>
      <c r="N269" s="183"/>
      <c r="O269" s="73"/>
      <c r="P269" s="73"/>
      <c r="Q269" s="73"/>
      <c r="R269" s="73"/>
      <c r="S269" s="73"/>
      <c r="T269" s="74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20" t="s">
        <v>126</v>
      </c>
      <c r="AU269" s="20" t="s">
        <v>79</v>
      </c>
    </row>
    <row r="270" s="13" customFormat="1">
      <c r="A270" s="13"/>
      <c r="B270" s="184"/>
      <c r="C270" s="13"/>
      <c r="D270" s="185" t="s">
        <v>128</v>
      </c>
      <c r="E270" s="186" t="s">
        <v>3</v>
      </c>
      <c r="F270" s="187" t="s">
        <v>931</v>
      </c>
      <c r="G270" s="13"/>
      <c r="H270" s="188">
        <v>1</v>
      </c>
      <c r="I270" s="189"/>
      <c r="J270" s="13"/>
      <c r="K270" s="13"/>
      <c r="L270" s="184"/>
      <c r="M270" s="190"/>
      <c r="N270" s="191"/>
      <c r="O270" s="191"/>
      <c r="P270" s="191"/>
      <c r="Q270" s="191"/>
      <c r="R270" s="191"/>
      <c r="S270" s="191"/>
      <c r="T270" s="19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86" t="s">
        <v>128</v>
      </c>
      <c r="AU270" s="186" t="s">
        <v>79</v>
      </c>
      <c r="AV270" s="13" t="s">
        <v>79</v>
      </c>
      <c r="AW270" s="13" t="s">
        <v>31</v>
      </c>
      <c r="AX270" s="13" t="s">
        <v>69</v>
      </c>
      <c r="AY270" s="186" t="s">
        <v>117</v>
      </c>
    </row>
    <row r="271" s="14" customFormat="1">
      <c r="A271" s="14"/>
      <c r="B271" s="193"/>
      <c r="C271" s="14"/>
      <c r="D271" s="185" t="s">
        <v>128</v>
      </c>
      <c r="E271" s="194" t="s">
        <v>3</v>
      </c>
      <c r="F271" s="195" t="s">
        <v>130</v>
      </c>
      <c r="G271" s="14"/>
      <c r="H271" s="196">
        <v>1</v>
      </c>
      <c r="I271" s="197"/>
      <c r="J271" s="14"/>
      <c r="K271" s="14"/>
      <c r="L271" s="193"/>
      <c r="M271" s="198"/>
      <c r="N271" s="199"/>
      <c r="O271" s="199"/>
      <c r="P271" s="199"/>
      <c r="Q271" s="199"/>
      <c r="R271" s="199"/>
      <c r="S271" s="199"/>
      <c r="T271" s="20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194" t="s">
        <v>128</v>
      </c>
      <c r="AU271" s="194" t="s">
        <v>79</v>
      </c>
      <c r="AV271" s="14" t="s">
        <v>124</v>
      </c>
      <c r="AW271" s="14" t="s">
        <v>31</v>
      </c>
      <c r="AX271" s="14" t="s">
        <v>77</v>
      </c>
      <c r="AY271" s="194" t="s">
        <v>117</v>
      </c>
    </row>
    <row r="272" s="2" customFormat="1" ht="16.5" customHeight="1">
      <c r="A272" s="39"/>
      <c r="B272" s="165"/>
      <c r="C272" s="217" t="s">
        <v>441</v>
      </c>
      <c r="D272" s="217" t="s">
        <v>342</v>
      </c>
      <c r="E272" s="218" t="s">
        <v>684</v>
      </c>
      <c r="F272" s="219" t="s">
        <v>685</v>
      </c>
      <c r="G272" s="220" t="s">
        <v>418</v>
      </c>
      <c r="H272" s="221">
        <v>1</v>
      </c>
      <c r="I272" s="222"/>
      <c r="J272" s="223">
        <f>ROUND(I272*H272,2)</f>
        <v>0</v>
      </c>
      <c r="K272" s="219" t="s">
        <v>123</v>
      </c>
      <c r="L272" s="224"/>
      <c r="M272" s="225" t="s">
        <v>3</v>
      </c>
      <c r="N272" s="226" t="s">
        <v>40</v>
      </c>
      <c r="O272" s="73"/>
      <c r="P272" s="175">
        <f>O272*H272</f>
        <v>0</v>
      </c>
      <c r="Q272" s="175">
        <v>0.10199999999999999</v>
      </c>
      <c r="R272" s="175">
        <f>Q272*H272</f>
        <v>0.10199999999999999</v>
      </c>
      <c r="S272" s="175">
        <v>0</v>
      </c>
      <c r="T272" s="176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177" t="s">
        <v>174</v>
      </c>
      <c r="AT272" s="177" t="s">
        <v>342</v>
      </c>
      <c r="AU272" s="177" t="s">
        <v>79</v>
      </c>
      <c r="AY272" s="20" t="s">
        <v>117</v>
      </c>
      <c r="BE272" s="178">
        <f>IF(N272="základní",J272,0)</f>
        <v>0</v>
      </c>
      <c r="BF272" s="178">
        <f>IF(N272="snížená",J272,0)</f>
        <v>0</v>
      </c>
      <c r="BG272" s="178">
        <f>IF(N272="zákl. přenesená",J272,0)</f>
        <v>0</v>
      </c>
      <c r="BH272" s="178">
        <f>IF(N272="sníž. přenesená",J272,0)</f>
        <v>0</v>
      </c>
      <c r="BI272" s="178">
        <f>IF(N272="nulová",J272,0)</f>
        <v>0</v>
      </c>
      <c r="BJ272" s="20" t="s">
        <v>77</v>
      </c>
      <c r="BK272" s="178">
        <f>ROUND(I272*H272,2)</f>
        <v>0</v>
      </c>
      <c r="BL272" s="20" t="s">
        <v>124</v>
      </c>
      <c r="BM272" s="177" t="s">
        <v>932</v>
      </c>
    </row>
    <row r="273" s="13" customFormat="1">
      <c r="A273" s="13"/>
      <c r="B273" s="184"/>
      <c r="C273" s="13"/>
      <c r="D273" s="185" t="s">
        <v>128</v>
      </c>
      <c r="E273" s="186" t="s">
        <v>3</v>
      </c>
      <c r="F273" s="187" t="s">
        <v>931</v>
      </c>
      <c r="G273" s="13"/>
      <c r="H273" s="188">
        <v>1</v>
      </c>
      <c r="I273" s="189"/>
      <c r="J273" s="13"/>
      <c r="K273" s="13"/>
      <c r="L273" s="184"/>
      <c r="M273" s="190"/>
      <c r="N273" s="191"/>
      <c r="O273" s="191"/>
      <c r="P273" s="191"/>
      <c r="Q273" s="191"/>
      <c r="R273" s="191"/>
      <c r="S273" s="191"/>
      <c r="T273" s="19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6" t="s">
        <v>128</v>
      </c>
      <c r="AU273" s="186" t="s">
        <v>79</v>
      </c>
      <c r="AV273" s="13" t="s">
        <v>79</v>
      </c>
      <c r="AW273" s="13" t="s">
        <v>31</v>
      </c>
      <c r="AX273" s="13" t="s">
        <v>69</v>
      </c>
      <c r="AY273" s="186" t="s">
        <v>117</v>
      </c>
    </row>
    <row r="274" s="14" customFormat="1">
      <c r="A274" s="14"/>
      <c r="B274" s="193"/>
      <c r="C274" s="14"/>
      <c r="D274" s="185" t="s">
        <v>128</v>
      </c>
      <c r="E274" s="194" t="s">
        <v>3</v>
      </c>
      <c r="F274" s="195" t="s">
        <v>130</v>
      </c>
      <c r="G274" s="14"/>
      <c r="H274" s="196">
        <v>1</v>
      </c>
      <c r="I274" s="197"/>
      <c r="J274" s="14"/>
      <c r="K274" s="14"/>
      <c r="L274" s="193"/>
      <c r="M274" s="198"/>
      <c r="N274" s="199"/>
      <c r="O274" s="199"/>
      <c r="P274" s="199"/>
      <c r="Q274" s="199"/>
      <c r="R274" s="199"/>
      <c r="S274" s="199"/>
      <c r="T274" s="200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194" t="s">
        <v>128</v>
      </c>
      <c r="AU274" s="194" t="s">
        <v>79</v>
      </c>
      <c r="AV274" s="14" t="s">
        <v>124</v>
      </c>
      <c r="AW274" s="14" t="s">
        <v>31</v>
      </c>
      <c r="AX274" s="14" t="s">
        <v>77</v>
      </c>
      <c r="AY274" s="194" t="s">
        <v>117</v>
      </c>
    </row>
    <row r="275" s="2" customFormat="1" ht="21.75" customHeight="1">
      <c r="A275" s="39"/>
      <c r="B275" s="165"/>
      <c r="C275" s="166" t="s">
        <v>447</v>
      </c>
      <c r="D275" s="166" t="s">
        <v>119</v>
      </c>
      <c r="E275" s="167" t="s">
        <v>933</v>
      </c>
      <c r="F275" s="168" t="s">
        <v>934</v>
      </c>
      <c r="G275" s="169" t="s">
        <v>418</v>
      </c>
      <c r="H275" s="170">
        <v>19</v>
      </c>
      <c r="I275" s="171"/>
      <c r="J275" s="172">
        <f>ROUND(I275*H275,2)</f>
        <v>0</v>
      </c>
      <c r="K275" s="168" t="s">
        <v>123</v>
      </c>
      <c r="L275" s="40"/>
      <c r="M275" s="173" t="s">
        <v>3</v>
      </c>
      <c r="N275" s="174" t="s">
        <v>40</v>
      </c>
      <c r="O275" s="73"/>
      <c r="P275" s="175">
        <f>O275*H275</f>
        <v>0</v>
      </c>
      <c r="Q275" s="175">
        <v>0.01298</v>
      </c>
      <c r="R275" s="175">
        <f>Q275*H275</f>
        <v>0.24662000000000001</v>
      </c>
      <c r="S275" s="175">
        <v>0.0040000000000000001</v>
      </c>
      <c r="T275" s="176">
        <f>S275*H275</f>
        <v>0.075999999999999998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177" t="s">
        <v>124</v>
      </c>
      <c r="AT275" s="177" t="s">
        <v>119</v>
      </c>
      <c r="AU275" s="177" t="s">
        <v>79</v>
      </c>
      <c r="AY275" s="20" t="s">
        <v>117</v>
      </c>
      <c r="BE275" s="178">
        <f>IF(N275="základní",J275,0)</f>
        <v>0</v>
      </c>
      <c r="BF275" s="178">
        <f>IF(N275="snížená",J275,0)</f>
        <v>0</v>
      </c>
      <c r="BG275" s="178">
        <f>IF(N275="zákl. přenesená",J275,0)</f>
        <v>0</v>
      </c>
      <c r="BH275" s="178">
        <f>IF(N275="sníž. přenesená",J275,0)</f>
        <v>0</v>
      </c>
      <c r="BI275" s="178">
        <f>IF(N275="nulová",J275,0)</f>
        <v>0</v>
      </c>
      <c r="BJ275" s="20" t="s">
        <v>77</v>
      </c>
      <c r="BK275" s="178">
        <f>ROUND(I275*H275,2)</f>
        <v>0</v>
      </c>
      <c r="BL275" s="20" t="s">
        <v>124</v>
      </c>
      <c r="BM275" s="177" t="s">
        <v>935</v>
      </c>
    </row>
    <row r="276" s="2" customFormat="1">
      <c r="A276" s="39"/>
      <c r="B276" s="40"/>
      <c r="C276" s="39"/>
      <c r="D276" s="179" t="s">
        <v>126</v>
      </c>
      <c r="E276" s="39"/>
      <c r="F276" s="180" t="s">
        <v>936</v>
      </c>
      <c r="G276" s="39"/>
      <c r="H276" s="39"/>
      <c r="I276" s="181"/>
      <c r="J276" s="39"/>
      <c r="K276" s="39"/>
      <c r="L276" s="40"/>
      <c r="M276" s="182"/>
      <c r="N276" s="183"/>
      <c r="O276" s="73"/>
      <c r="P276" s="73"/>
      <c r="Q276" s="73"/>
      <c r="R276" s="73"/>
      <c r="S276" s="73"/>
      <c r="T276" s="74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20" t="s">
        <v>126</v>
      </c>
      <c r="AU276" s="20" t="s">
        <v>79</v>
      </c>
    </row>
    <row r="277" s="13" customFormat="1">
      <c r="A277" s="13"/>
      <c r="B277" s="184"/>
      <c r="C277" s="13"/>
      <c r="D277" s="185" t="s">
        <v>128</v>
      </c>
      <c r="E277" s="186" t="s">
        <v>3</v>
      </c>
      <c r="F277" s="187" t="s">
        <v>937</v>
      </c>
      <c r="G277" s="13"/>
      <c r="H277" s="188">
        <v>3</v>
      </c>
      <c r="I277" s="189"/>
      <c r="J277" s="13"/>
      <c r="K277" s="13"/>
      <c r="L277" s="184"/>
      <c r="M277" s="190"/>
      <c r="N277" s="191"/>
      <c r="O277" s="191"/>
      <c r="P277" s="191"/>
      <c r="Q277" s="191"/>
      <c r="R277" s="191"/>
      <c r="S277" s="191"/>
      <c r="T277" s="19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6" t="s">
        <v>128</v>
      </c>
      <c r="AU277" s="186" t="s">
        <v>79</v>
      </c>
      <c r="AV277" s="13" t="s">
        <v>79</v>
      </c>
      <c r="AW277" s="13" t="s">
        <v>31</v>
      </c>
      <c r="AX277" s="13" t="s">
        <v>69</v>
      </c>
      <c r="AY277" s="186" t="s">
        <v>117</v>
      </c>
    </row>
    <row r="278" s="13" customFormat="1">
      <c r="A278" s="13"/>
      <c r="B278" s="184"/>
      <c r="C278" s="13"/>
      <c r="D278" s="185" t="s">
        <v>128</v>
      </c>
      <c r="E278" s="186" t="s">
        <v>3</v>
      </c>
      <c r="F278" s="187" t="s">
        <v>938</v>
      </c>
      <c r="G278" s="13"/>
      <c r="H278" s="188">
        <v>5</v>
      </c>
      <c r="I278" s="189"/>
      <c r="J278" s="13"/>
      <c r="K278" s="13"/>
      <c r="L278" s="184"/>
      <c r="M278" s="190"/>
      <c r="N278" s="191"/>
      <c r="O278" s="191"/>
      <c r="P278" s="191"/>
      <c r="Q278" s="191"/>
      <c r="R278" s="191"/>
      <c r="S278" s="191"/>
      <c r="T278" s="19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86" t="s">
        <v>128</v>
      </c>
      <c r="AU278" s="186" t="s">
        <v>79</v>
      </c>
      <c r="AV278" s="13" t="s">
        <v>79</v>
      </c>
      <c r="AW278" s="13" t="s">
        <v>31</v>
      </c>
      <c r="AX278" s="13" t="s">
        <v>69</v>
      </c>
      <c r="AY278" s="186" t="s">
        <v>117</v>
      </c>
    </row>
    <row r="279" s="13" customFormat="1">
      <c r="A279" s="13"/>
      <c r="B279" s="184"/>
      <c r="C279" s="13"/>
      <c r="D279" s="185" t="s">
        <v>128</v>
      </c>
      <c r="E279" s="186" t="s">
        <v>3</v>
      </c>
      <c r="F279" s="187" t="s">
        <v>939</v>
      </c>
      <c r="G279" s="13"/>
      <c r="H279" s="188">
        <v>5</v>
      </c>
      <c r="I279" s="189"/>
      <c r="J279" s="13"/>
      <c r="K279" s="13"/>
      <c r="L279" s="184"/>
      <c r="M279" s="190"/>
      <c r="N279" s="191"/>
      <c r="O279" s="191"/>
      <c r="P279" s="191"/>
      <c r="Q279" s="191"/>
      <c r="R279" s="191"/>
      <c r="S279" s="191"/>
      <c r="T279" s="19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6" t="s">
        <v>128</v>
      </c>
      <c r="AU279" s="186" t="s">
        <v>79</v>
      </c>
      <c r="AV279" s="13" t="s">
        <v>79</v>
      </c>
      <c r="AW279" s="13" t="s">
        <v>31</v>
      </c>
      <c r="AX279" s="13" t="s">
        <v>69</v>
      </c>
      <c r="AY279" s="186" t="s">
        <v>117</v>
      </c>
    </row>
    <row r="280" s="13" customFormat="1">
      <c r="A280" s="13"/>
      <c r="B280" s="184"/>
      <c r="C280" s="13"/>
      <c r="D280" s="185" t="s">
        <v>128</v>
      </c>
      <c r="E280" s="186" t="s">
        <v>3</v>
      </c>
      <c r="F280" s="187" t="s">
        <v>940</v>
      </c>
      <c r="G280" s="13"/>
      <c r="H280" s="188">
        <v>6</v>
      </c>
      <c r="I280" s="189"/>
      <c r="J280" s="13"/>
      <c r="K280" s="13"/>
      <c r="L280" s="184"/>
      <c r="M280" s="190"/>
      <c r="N280" s="191"/>
      <c r="O280" s="191"/>
      <c r="P280" s="191"/>
      <c r="Q280" s="191"/>
      <c r="R280" s="191"/>
      <c r="S280" s="191"/>
      <c r="T280" s="19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86" t="s">
        <v>128</v>
      </c>
      <c r="AU280" s="186" t="s">
        <v>79</v>
      </c>
      <c r="AV280" s="13" t="s">
        <v>79</v>
      </c>
      <c r="AW280" s="13" t="s">
        <v>31</v>
      </c>
      <c r="AX280" s="13" t="s">
        <v>69</v>
      </c>
      <c r="AY280" s="186" t="s">
        <v>117</v>
      </c>
    </row>
    <row r="281" s="14" customFormat="1">
      <c r="A281" s="14"/>
      <c r="B281" s="193"/>
      <c r="C281" s="14"/>
      <c r="D281" s="185" t="s">
        <v>128</v>
      </c>
      <c r="E281" s="194" t="s">
        <v>3</v>
      </c>
      <c r="F281" s="195" t="s">
        <v>130</v>
      </c>
      <c r="G281" s="14"/>
      <c r="H281" s="196">
        <v>19</v>
      </c>
      <c r="I281" s="197"/>
      <c r="J281" s="14"/>
      <c r="K281" s="14"/>
      <c r="L281" s="193"/>
      <c r="M281" s="198"/>
      <c r="N281" s="199"/>
      <c r="O281" s="199"/>
      <c r="P281" s="199"/>
      <c r="Q281" s="199"/>
      <c r="R281" s="199"/>
      <c r="S281" s="199"/>
      <c r="T281" s="20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194" t="s">
        <v>128</v>
      </c>
      <c r="AU281" s="194" t="s">
        <v>79</v>
      </c>
      <c r="AV281" s="14" t="s">
        <v>124</v>
      </c>
      <c r="AW281" s="14" t="s">
        <v>31</v>
      </c>
      <c r="AX281" s="14" t="s">
        <v>77</v>
      </c>
      <c r="AY281" s="194" t="s">
        <v>117</v>
      </c>
    </row>
    <row r="282" s="2" customFormat="1" ht="24.15" customHeight="1">
      <c r="A282" s="39"/>
      <c r="B282" s="165"/>
      <c r="C282" s="166" t="s">
        <v>451</v>
      </c>
      <c r="D282" s="166" t="s">
        <v>119</v>
      </c>
      <c r="E282" s="167" t="s">
        <v>941</v>
      </c>
      <c r="F282" s="168" t="s">
        <v>942</v>
      </c>
      <c r="G282" s="169" t="s">
        <v>718</v>
      </c>
      <c r="H282" s="170">
        <v>1</v>
      </c>
      <c r="I282" s="171"/>
      <c r="J282" s="172">
        <f>ROUND(I282*H282,2)</f>
        <v>0</v>
      </c>
      <c r="K282" s="168" t="s">
        <v>3</v>
      </c>
      <c r="L282" s="40"/>
      <c r="M282" s="173" t="s">
        <v>3</v>
      </c>
      <c r="N282" s="174" t="s">
        <v>40</v>
      </c>
      <c r="O282" s="73"/>
      <c r="P282" s="175">
        <f>O282*H282</f>
        <v>0</v>
      </c>
      <c r="Q282" s="175">
        <v>0</v>
      </c>
      <c r="R282" s="175">
        <f>Q282*H282</f>
        <v>0</v>
      </c>
      <c r="S282" s="175">
        <v>0</v>
      </c>
      <c r="T282" s="176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177" t="s">
        <v>124</v>
      </c>
      <c r="AT282" s="177" t="s">
        <v>119</v>
      </c>
      <c r="AU282" s="177" t="s">
        <v>79</v>
      </c>
      <c r="AY282" s="20" t="s">
        <v>117</v>
      </c>
      <c r="BE282" s="178">
        <f>IF(N282="základní",J282,0)</f>
        <v>0</v>
      </c>
      <c r="BF282" s="178">
        <f>IF(N282="snížená",J282,0)</f>
        <v>0</v>
      </c>
      <c r="BG282" s="178">
        <f>IF(N282="zákl. přenesená",J282,0)</f>
        <v>0</v>
      </c>
      <c r="BH282" s="178">
        <f>IF(N282="sníž. přenesená",J282,0)</f>
        <v>0</v>
      </c>
      <c r="BI282" s="178">
        <f>IF(N282="nulová",J282,0)</f>
        <v>0</v>
      </c>
      <c r="BJ282" s="20" t="s">
        <v>77</v>
      </c>
      <c r="BK282" s="178">
        <f>ROUND(I282*H282,2)</f>
        <v>0</v>
      </c>
      <c r="BL282" s="20" t="s">
        <v>124</v>
      </c>
      <c r="BM282" s="177" t="s">
        <v>943</v>
      </c>
    </row>
    <row r="283" s="2" customFormat="1">
      <c r="A283" s="39"/>
      <c r="B283" s="40"/>
      <c r="C283" s="39"/>
      <c r="D283" s="185" t="s">
        <v>323</v>
      </c>
      <c r="E283" s="39"/>
      <c r="F283" s="216" t="s">
        <v>944</v>
      </c>
      <c r="G283" s="39"/>
      <c r="H283" s="39"/>
      <c r="I283" s="181"/>
      <c r="J283" s="39"/>
      <c r="K283" s="39"/>
      <c r="L283" s="40"/>
      <c r="M283" s="182"/>
      <c r="N283" s="183"/>
      <c r="O283" s="73"/>
      <c r="P283" s="73"/>
      <c r="Q283" s="73"/>
      <c r="R283" s="73"/>
      <c r="S283" s="73"/>
      <c r="T283" s="74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20" t="s">
        <v>323</v>
      </c>
      <c r="AU283" s="20" t="s">
        <v>79</v>
      </c>
    </row>
    <row r="284" s="2" customFormat="1" ht="24.15" customHeight="1">
      <c r="A284" s="39"/>
      <c r="B284" s="165"/>
      <c r="C284" s="166" t="s">
        <v>457</v>
      </c>
      <c r="D284" s="166" t="s">
        <v>119</v>
      </c>
      <c r="E284" s="167" t="s">
        <v>945</v>
      </c>
      <c r="F284" s="168" t="s">
        <v>946</v>
      </c>
      <c r="G284" s="169" t="s">
        <v>718</v>
      </c>
      <c r="H284" s="170">
        <v>4</v>
      </c>
      <c r="I284" s="171"/>
      <c r="J284" s="172">
        <f>ROUND(I284*H284,2)</f>
        <v>0</v>
      </c>
      <c r="K284" s="168" t="s">
        <v>3</v>
      </c>
      <c r="L284" s="40"/>
      <c r="M284" s="173" t="s">
        <v>3</v>
      </c>
      <c r="N284" s="174" t="s">
        <v>40</v>
      </c>
      <c r="O284" s="73"/>
      <c r="P284" s="175">
        <f>O284*H284</f>
        <v>0</v>
      </c>
      <c r="Q284" s="175">
        <v>0</v>
      </c>
      <c r="R284" s="175">
        <f>Q284*H284</f>
        <v>0</v>
      </c>
      <c r="S284" s="175">
        <v>0</v>
      </c>
      <c r="T284" s="176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177" t="s">
        <v>124</v>
      </c>
      <c r="AT284" s="177" t="s">
        <v>119</v>
      </c>
      <c r="AU284" s="177" t="s">
        <v>79</v>
      </c>
      <c r="AY284" s="20" t="s">
        <v>117</v>
      </c>
      <c r="BE284" s="178">
        <f>IF(N284="základní",J284,0)</f>
        <v>0</v>
      </c>
      <c r="BF284" s="178">
        <f>IF(N284="snížená",J284,0)</f>
        <v>0</v>
      </c>
      <c r="BG284" s="178">
        <f>IF(N284="zákl. přenesená",J284,0)</f>
        <v>0</v>
      </c>
      <c r="BH284" s="178">
        <f>IF(N284="sníž. přenesená",J284,0)</f>
        <v>0</v>
      </c>
      <c r="BI284" s="178">
        <f>IF(N284="nulová",J284,0)</f>
        <v>0</v>
      </c>
      <c r="BJ284" s="20" t="s">
        <v>77</v>
      </c>
      <c r="BK284" s="178">
        <f>ROUND(I284*H284,2)</f>
        <v>0</v>
      </c>
      <c r="BL284" s="20" t="s">
        <v>124</v>
      </c>
      <c r="BM284" s="177" t="s">
        <v>947</v>
      </c>
    </row>
    <row r="285" s="12" customFormat="1" ht="22.8" customHeight="1">
      <c r="A285" s="12"/>
      <c r="B285" s="152"/>
      <c r="C285" s="12"/>
      <c r="D285" s="153" t="s">
        <v>68</v>
      </c>
      <c r="E285" s="163" t="s">
        <v>182</v>
      </c>
      <c r="F285" s="163" t="s">
        <v>948</v>
      </c>
      <c r="G285" s="12"/>
      <c r="H285" s="12"/>
      <c r="I285" s="155"/>
      <c r="J285" s="164">
        <f>BK285</f>
        <v>0</v>
      </c>
      <c r="K285" s="12"/>
      <c r="L285" s="152"/>
      <c r="M285" s="157"/>
      <c r="N285" s="158"/>
      <c r="O285" s="158"/>
      <c r="P285" s="159">
        <f>SUM(P286:P345)</f>
        <v>0</v>
      </c>
      <c r="Q285" s="158"/>
      <c r="R285" s="159">
        <f>SUM(R286:R345)</f>
        <v>0.84393722000000015</v>
      </c>
      <c r="S285" s="158"/>
      <c r="T285" s="160">
        <f>SUM(T286:T345)</f>
        <v>3.1793360000000002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53" t="s">
        <v>77</v>
      </c>
      <c r="AT285" s="161" t="s">
        <v>68</v>
      </c>
      <c r="AU285" s="161" t="s">
        <v>77</v>
      </c>
      <c r="AY285" s="153" t="s">
        <v>117</v>
      </c>
      <c r="BK285" s="162">
        <f>SUM(BK286:BK345)</f>
        <v>0</v>
      </c>
    </row>
    <row r="286" s="2" customFormat="1" ht="21.75" customHeight="1">
      <c r="A286" s="39"/>
      <c r="B286" s="165"/>
      <c r="C286" s="166" t="s">
        <v>466</v>
      </c>
      <c r="D286" s="166" t="s">
        <v>119</v>
      </c>
      <c r="E286" s="167" t="s">
        <v>737</v>
      </c>
      <c r="F286" s="168" t="s">
        <v>738</v>
      </c>
      <c r="G286" s="169" t="s">
        <v>157</v>
      </c>
      <c r="H286" s="170">
        <v>8</v>
      </c>
      <c r="I286" s="171"/>
      <c r="J286" s="172">
        <f>ROUND(I286*H286,2)</f>
        <v>0</v>
      </c>
      <c r="K286" s="168" t="s">
        <v>123</v>
      </c>
      <c r="L286" s="40"/>
      <c r="M286" s="173" t="s">
        <v>3</v>
      </c>
      <c r="N286" s="174" t="s">
        <v>40</v>
      </c>
      <c r="O286" s="73"/>
      <c r="P286" s="175">
        <f>O286*H286</f>
        <v>0</v>
      </c>
      <c r="Q286" s="175">
        <v>4.3699999999999997E-06</v>
      </c>
      <c r="R286" s="175">
        <f>Q286*H286</f>
        <v>3.4959999999999997E-05</v>
      </c>
      <c r="S286" s="175">
        <v>0</v>
      </c>
      <c r="T286" s="176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177" t="s">
        <v>124</v>
      </c>
      <c r="AT286" s="177" t="s">
        <v>119</v>
      </c>
      <c r="AU286" s="177" t="s">
        <v>79</v>
      </c>
      <c r="AY286" s="20" t="s">
        <v>117</v>
      </c>
      <c r="BE286" s="178">
        <f>IF(N286="základní",J286,0)</f>
        <v>0</v>
      </c>
      <c r="BF286" s="178">
        <f>IF(N286="snížená",J286,0)</f>
        <v>0</v>
      </c>
      <c r="BG286" s="178">
        <f>IF(N286="zákl. přenesená",J286,0)</f>
        <v>0</v>
      </c>
      <c r="BH286" s="178">
        <f>IF(N286="sníž. přenesená",J286,0)</f>
        <v>0</v>
      </c>
      <c r="BI286" s="178">
        <f>IF(N286="nulová",J286,0)</f>
        <v>0</v>
      </c>
      <c r="BJ286" s="20" t="s">
        <v>77</v>
      </c>
      <c r="BK286" s="178">
        <f>ROUND(I286*H286,2)</f>
        <v>0</v>
      </c>
      <c r="BL286" s="20" t="s">
        <v>124</v>
      </c>
      <c r="BM286" s="177" t="s">
        <v>949</v>
      </c>
    </row>
    <row r="287" s="2" customFormat="1">
      <c r="A287" s="39"/>
      <c r="B287" s="40"/>
      <c r="C287" s="39"/>
      <c r="D287" s="179" t="s">
        <v>126</v>
      </c>
      <c r="E287" s="39"/>
      <c r="F287" s="180" t="s">
        <v>740</v>
      </c>
      <c r="G287" s="39"/>
      <c r="H287" s="39"/>
      <c r="I287" s="181"/>
      <c r="J287" s="39"/>
      <c r="K287" s="39"/>
      <c r="L287" s="40"/>
      <c r="M287" s="182"/>
      <c r="N287" s="183"/>
      <c r="O287" s="73"/>
      <c r="P287" s="73"/>
      <c r="Q287" s="73"/>
      <c r="R287" s="73"/>
      <c r="S287" s="73"/>
      <c r="T287" s="74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20" t="s">
        <v>126</v>
      </c>
      <c r="AU287" s="20" t="s">
        <v>79</v>
      </c>
    </row>
    <row r="288" s="13" customFormat="1">
      <c r="A288" s="13"/>
      <c r="B288" s="184"/>
      <c r="C288" s="13"/>
      <c r="D288" s="185" t="s">
        <v>128</v>
      </c>
      <c r="E288" s="186" t="s">
        <v>3</v>
      </c>
      <c r="F288" s="187" t="s">
        <v>950</v>
      </c>
      <c r="G288" s="13"/>
      <c r="H288" s="188">
        <v>8</v>
      </c>
      <c r="I288" s="189"/>
      <c r="J288" s="13"/>
      <c r="K288" s="13"/>
      <c r="L288" s="184"/>
      <c r="M288" s="190"/>
      <c r="N288" s="191"/>
      <c r="O288" s="191"/>
      <c r="P288" s="191"/>
      <c r="Q288" s="191"/>
      <c r="R288" s="191"/>
      <c r="S288" s="191"/>
      <c r="T288" s="19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86" t="s">
        <v>128</v>
      </c>
      <c r="AU288" s="186" t="s">
        <v>79</v>
      </c>
      <c r="AV288" s="13" t="s">
        <v>79</v>
      </c>
      <c r="AW288" s="13" t="s">
        <v>31</v>
      </c>
      <c r="AX288" s="13" t="s">
        <v>69</v>
      </c>
      <c r="AY288" s="186" t="s">
        <v>117</v>
      </c>
    </row>
    <row r="289" s="14" customFormat="1">
      <c r="A289" s="14"/>
      <c r="B289" s="193"/>
      <c r="C289" s="14"/>
      <c r="D289" s="185" t="s">
        <v>128</v>
      </c>
      <c r="E289" s="194" t="s">
        <v>3</v>
      </c>
      <c r="F289" s="195" t="s">
        <v>130</v>
      </c>
      <c r="G289" s="14"/>
      <c r="H289" s="196">
        <v>8</v>
      </c>
      <c r="I289" s="197"/>
      <c r="J289" s="14"/>
      <c r="K289" s="14"/>
      <c r="L289" s="193"/>
      <c r="M289" s="198"/>
      <c r="N289" s="199"/>
      <c r="O289" s="199"/>
      <c r="P289" s="199"/>
      <c r="Q289" s="199"/>
      <c r="R289" s="199"/>
      <c r="S289" s="199"/>
      <c r="T289" s="200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194" t="s">
        <v>128</v>
      </c>
      <c r="AU289" s="194" t="s">
        <v>79</v>
      </c>
      <c r="AV289" s="14" t="s">
        <v>124</v>
      </c>
      <c r="AW289" s="14" t="s">
        <v>31</v>
      </c>
      <c r="AX289" s="14" t="s">
        <v>77</v>
      </c>
      <c r="AY289" s="194" t="s">
        <v>117</v>
      </c>
    </row>
    <row r="290" s="2" customFormat="1" ht="21.75" customHeight="1">
      <c r="A290" s="39"/>
      <c r="B290" s="165"/>
      <c r="C290" s="166" t="s">
        <v>473</v>
      </c>
      <c r="D290" s="166" t="s">
        <v>119</v>
      </c>
      <c r="E290" s="167" t="s">
        <v>743</v>
      </c>
      <c r="F290" s="168" t="s">
        <v>744</v>
      </c>
      <c r="G290" s="169" t="s">
        <v>157</v>
      </c>
      <c r="H290" s="170">
        <v>8</v>
      </c>
      <c r="I290" s="171"/>
      <c r="J290" s="172">
        <f>ROUND(I290*H290,2)</f>
        <v>0</v>
      </c>
      <c r="K290" s="168" t="s">
        <v>123</v>
      </c>
      <c r="L290" s="40"/>
      <c r="M290" s="173" t="s">
        <v>3</v>
      </c>
      <c r="N290" s="174" t="s">
        <v>40</v>
      </c>
      <c r="O290" s="73"/>
      <c r="P290" s="175">
        <f>O290*H290</f>
        <v>0</v>
      </c>
      <c r="Q290" s="175">
        <v>1.4950000000000001E-06</v>
      </c>
      <c r="R290" s="175">
        <f>Q290*H290</f>
        <v>1.1960000000000001E-05</v>
      </c>
      <c r="S290" s="175">
        <v>0</v>
      </c>
      <c r="T290" s="176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177" t="s">
        <v>124</v>
      </c>
      <c r="AT290" s="177" t="s">
        <v>119</v>
      </c>
      <c r="AU290" s="177" t="s">
        <v>79</v>
      </c>
      <c r="AY290" s="20" t="s">
        <v>117</v>
      </c>
      <c r="BE290" s="178">
        <f>IF(N290="základní",J290,0)</f>
        <v>0</v>
      </c>
      <c r="BF290" s="178">
        <f>IF(N290="snížená",J290,0)</f>
        <v>0</v>
      </c>
      <c r="BG290" s="178">
        <f>IF(N290="zákl. přenesená",J290,0)</f>
        <v>0</v>
      </c>
      <c r="BH290" s="178">
        <f>IF(N290="sníž. přenesená",J290,0)</f>
        <v>0</v>
      </c>
      <c r="BI290" s="178">
        <f>IF(N290="nulová",J290,0)</f>
        <v>0</v>
      </c>
      <c r="BJ290" s="20" t="s">
        <v>77</v>
      </c>
      <c r="BK290" s="178">
        <f>ROUND(I290*H290,2)</f>
        <v>0</v>
      </c>
      <c r="BL290" s="20" t="s">
        <v>124</v>
      </c>
      <c r="BM290" s="177" t="s">
        <v>951</v>
      </c>
    </row>
    <row r="291" s="2" customFormat="1">
      <c r="A291" s="39"/>
      <c r="B291" s="40"/>
      <c r="C291" s="39"/>
      <c r="D291" s="179" t="s">
        <v>126</v>
      </c>
      <c r="E291" s="39"/>
      <c r="F291" s="180" t="s">
        <v>746</v>
      </c>
      <c r="G291" s="39"/>
      <c r="H291" s="39"/>
      <c r="I291" s="181"/>
      <c r="J291" s="39"/>
      <c r="K291" s="39"/>
      <c r="L291" s="40"/>
      <c r="M291" s="182"/>
      <c r="N291" s="183"/>
      <c r="O291" s="73"/>
      <c r="P291" s="73"/>
      <c r="Q291" s="73"/>
      <c r="R291" s="73"/>
      <c r="S291" s="73"/>
      <c r="T291" s="74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20" t="s">
        <v>126</v>
      </c>
      <c r="AU291" s="20" t="s">
        <v>79</v>
      </c>
    </row>
    <row r="292" s="2" customFormat="1" ht="24.15" customHeight="1">
      <c r="A292" s="39"/>
      <c r="B292" s="165"/>
      <c r="C292" s="166" t="s">
        <v>479</v>
      </c>
      <c r="D292" s="166" t="s">
        <v>119</v>
      </c>
      <c r="E292" s="167" t="s">
        <v>748</v>
      </c>
      <c r="F292" s="168" t="s">
        <v>749</v>
      </c>
      <c r="G292" s="169" t="s">
        <v>157</v>
      </c>
      <c r="H292" s="170">
        <v>8</v>
      </c>
      <c r="I292" s="171"/>
      <c r="J292" s="172">
        <f>ROUND(I292*H292,2)</f>
        <v>0</v>
      </c>
      <c r="K292" s="168" t="s">
        <v>123</v>
      </c>
      <c r="L292" s="40"/>
      <c r="M292" s="173" t="s">
        <v>3</v>
      </c>
      <c r="N292" s="174" t="s">
        <v>40</v>
      </c>
      <c r="O292" s="73"/>
      <c r="P292" s="175">
        <f>O292*H292</f>
        <v>0</v>
      </c>
      <c r="Q292" s="175">
        <v>0.0001204</v>
      </c>
      <c r="R292" s="175">
        <f>Q292*H292</f>
        <v>0.00096319999999999999</v>
      </c>
      <c r="S292" s="175">
        <v>0</v>
      </c>
      <c r="T292" s="176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177" t="s">
        <v>124</v>
      </c>
      <c r="AT292" s="177" t="s">
        <v>119</v>
      </c>
      <c r="AU292" s="177" t="s">
        <v>79</v>
      </c>
      <c r="AY292" s="20" t="s">
        <v>117</v>
      </c>
      <c r="BE292" s="178">
        <f>IF(N292="základní",J292,0)</f>
        <v>0</v>
      </c>
      <c r="BF292" s="178">
        <f>IF(N292="snížená",J292,0)</f>
        <v>0</v>
      </c>
      <c r="BG292" s="178">
        <f>IF(N292="zákl. přenesená",J292,0)</f>
        <v>0</v>
      </c>
      <c r="BH292" s="178">
        <f>IF(N292="sníž. přenesená",J292,0)</f>
        <v>0</v>
      </c>
      <c r="BI292" s="178">
        <f>IF(N292="nulová",J292,0)</f>
        <v>0</v>
      </c>
      <c r="BJ292" s="20" t="s">
        <v>77</v>
      </c>
      <c r="BK292" s="178">
        <f>ROUND(I292*H292,2)</f>
        <v>0</v>
      </c>
      <c r="BL292" s="20" t="s">
        <v>124</v>
      </c>
      <c r="BM292" s="177" t="s">
        <v>952</v>
      </c>
    </row>
    <row r="293" s="2" customFormat="1">
      <c r="A293" s="39"/>
      <c r="B293" s="40"/>
      <c r="C293" s="39"/>
      <c r="D293" s="179" t="s">
        <v>126</v>
      </c>
      <c r="E293" s="39"/>
      <c r="F293" s="180" t="s">
        <v>751</v>
      </c>
      <c r="G293" s="39"/>
      <c r="H293" s="39"/>
      <c r="I293" s="181"/>
      <c r="J293" s="39"/>
      <c r="K293" s="39"/>
      <c r="L293" s="40"/>
      <c r="M293" s="182"/>
      <c r="N293" s="183"/>
      <c r="O293" s="73"/>
      <c r="P293" s="73"/>
      <c r="Q293" s="73"/>
      <c r="R293" s="73"/>
      <c r="S293" s="73"/>
      <c r="T293" s="74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20" t="s">
        <v>126</v>
      </c>
      <c r="AU293" s="20" t="s">
        <v>79</v>
      </c>
    </row>
    <row r="294" s="2" customFormat="1" ht="16.5" customHeight="1">
      <c r="A294" s="39"/>
      <c r="B294" s="165"/>
      <c r="C294" s="166" t="s">
        <v>485</v>
      </c>
      <c r="D294" s="166" t="s">
        <v>119</v>
      </c>
      <c r="E294" s="167" t="s">
        <v>753</v>
      </c>
      <c r="F294" s="168" t="s">
        <v>754</v>
      </c>
      <c r="G294" s="169" t="s">
        <v>157</v>
      </c>
      <c r="H294" s="170">
        <v>8</v>
      </c>
      <c r="I294" s="171"/>
      <c r="J294" s="172">
        <f>ROUND(I294*H294,2)</f>
        <v>0</v>
      </c>
      <c r="K294" s="168" t="s">
        <v>123</v>
      </c>
      <c r="L294" s="40"/>
      <c r="M294" s="173" t="s">
        <v>3</v>
      </c>
      <c r="N294" s="174" t="s">
        <v>40</v>
      </c>
      <c r="O294" s="73"/>
      <c r="P294" s="175">
        <f>O294*H294</f>
        <v>0</v>
      </c>
      <c r="Q294" s="175">
        <v>1.6449999999999999E-06</v>
      </c>
      <c r="R294" s="175">
        <f>Q294*H294</f>
        <v>1.3159999999999999E-05</v>
      </c>
      <c r="S294" s="175">
        <v>0</v>
      </c>
      <c r="T294" s="176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177" t="s">
        <v>124</v>
      </c>
      <c r="AT294" s="177" t="s">
        <v>119</v>
      </c>
      <c r="AU294" s="177" t="s">
        <v>79</v>
      </c>
      <c r="AY294" s="20" t="s">
        <v>117</v>
      </c>
      <c r="BE294" s="178">
        <f>IF(N294="základní",J294,0)</f>
        <v>0</v>
      </c>
      <c r="BF294" s="178">
        <f>IF(N294="snížená",J294,0)</f>
        <v>0</v>
      </c>
      <c r="BG294" s="178">
        <f>IF(N294="zákl. přenesená",J294,0)</f>
        <v>0</v>
      </c>
      <c r="BH294" s="178">
        <f>IF(N294="sníž. přenesená",J294,0)</f>
        <v>0</v>
      </c>
      <c r="BI294" s="178">
        <f>IF(N294="nulová",J294,0)</f>
        <v>0</v>
      </c>
      <c r="BJ294" s="20" t="s">
        <v>77</v>
      </c>
      <c r="BK294" s="178">
        <f>ROUND(I294*H294,2)</f>
        <v>0</v>
      </c>
      <c r="BL294" s="20" t="s">
        <v>124</v>
      </c>
      <c r="BM294" s="177" t="s">
        <v>953</v>
      </c>
    </row>
    <row r="295" s="2" customFormat="1">
      <c r="A295" s="39"/>
      <c r="B295" s="40"/>
      <c r="C295" s="39"/>
      <c r="D295" s="179" t="s">
        <v>126</v>
      </c>
      <c r="E295" s="39"/>
      <c r="F295" s="180" t="s">
        <v>756</v>
      </c>
      <c r="G295" s="39"/>
      <c r="H295" s="39"/>
      <c r="I295" s="181"/>
      <c r="J295" s="39"/>
      <c r="K295" s="39"/>
      <c r="L295" s="40"/>
      <c r="M295" s="182"/>
      <c r="N295" s="183"/>
      <c r="O295" s="73"/>
      <c r="P295" s="73"/>
      <c r="Q295" s="73"/>
      <c r="R295" s="73"/>
      <c r="S295" s="73"/>
      <c r="T295" s="74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20" t="s">
        <v>126</v>
      </c>
      <c r="AU295" s="20" t="s">
        <v>79</v>
      </c>
    </row>
    <row r="296" s="13" customFormat="1">
      <c r="A296" s="13"/>
      <c r="B296" s="184"/>
      <c r="C296" s="13"/>
      <c r="D296" s="185" t="s">
        <v>128</v>
      </c>
      <c r="E296" s="186" t="s">
        <v>3</v>
      </c>
      <c r="F296" s="187" t="s">
        <v>954</v>
      </c>
      <c r="G296" s="13"/>
      <c r="H296" s="188">
        <v>8</v>
      </c>
      <c r="I296" s="189"/>
      <c r="J296" s="13"/>
      <c r="K296" s="13"/>
      <c r="L296" s="184"/>
      <c r="M296" s="190"/>
      <c r="N296" s="191"/>
      <c r="O296" s="191"/>
      <c r="P296" s="191"/>
      <c r="Q296" s="191"/>
      <c r="R296" s="191"/>
      <c r="S296" s="191"/>
      <c r="T296" s="19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6" t="s">
        <v>128</v>
      </c>
      <c r="AU296" s="186" t="s">
        <v>79</v>
      </c>
      <c r="AV296" s="13" t="s">
        <v>79</v>
      </c>
      <c r="AW296" s="13" t="s">
        <v>31</v>
      </c>
      <c r="AX296" s="13" t="s">
        <v>69</v>
      </c>
      <c r="AY296" s="186" t="s">
        <v>117</v>
      </c>
    </row>
    <row r="297" s="14" customFormat="1">
      <c r="A297" s="14"/>
      <c r="B297" s="193"/>
      <c r="C297" s="14"/>
      <c r="D297" s="185" t="s">
        <v>128</v>
      </c>
      <c r="E297" s="194" t="s">
        <v>3</v>
      </c>
      <c r="F297" s="195" t="s">
        <v>130</v>
      </c>
      <c r="G297" s="14"/>
      <c r="H297" s="196">
        <v>8</v>
      </c>
      <c r="I297" s="197"/>
      <c r="J297" s="14"/>
      <c r="K297" s="14"/>
      <c r="L297" s="193"/>
      <c r="M297" s="198"/>
      <c r="N297" s="199"/>
      <c r="O297" s="199"/>
      <c r="P297" s="199"/>
      <c r="Q297" s="199"/>
      <c r="R297" s="199"/>
      <c r="S297" s="199"/>
      <c r="T297" s="20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194" t="s">
        <v>128</v>
      </c>
      <c r="AU297" s="194" t="s">
        <v>79</v>
      </c>
      <c r="AV297" s="14" t="s">
        <v>124</v>
      </c>
      <c r="AW297" s="14" t="s">
        <v>31</v>
      </c>
      <c r="AX297" s="14" t="s">
        <v>77</v>
      </c>
      <c r="AY297" s="194" t="s">
        <v>117</v>
      </c>
    </row>
    <row r="298" s="2" customFormat="1" ht="16.5" customHeight="1">
      <c r="A298" s="39"/>
      <c r="B298" s="165"/>
      <c r="C298" s="166" t="s">
        <v>491</v>
      </c>
      <c r="D298" s="166" t="s">
        <v>119</v>
      </c>
      <c r="E298" s="167" t="s">
        <v>955</v>
      </c>
      <c r="F298" s="168" t="s">
        <v>956</v>
      </c>
      <c r="G298" s="169" t="s">
        <v>122</v>
      </c>
      <c r="H298" s="170">
        <v>31.416</v>
      </c>
      <c r="I298" s="171"/>
      <c r="J298" s="172">
        <f>ROUND(I298*H298,2)</f>
        <v>0</v>
      </c>
      <c r="K298" s="168" t="s">
        <v>123</v>
      </c>
      <c r="L298" s="40"/>
      <c r="M298" s="173" t="s">
        <v>3</v>
      </c>
      <c r="N298" s="174" t="s">
        <v>40</v>
      </c>
      <c r="O298" s="73"/>
      <c r="P298" s="175">
        <f>O298*H298</f>
        <v>0</v>
      </c>
      <c r="Q298" s="175">
        <v>0</v>
      </c>
      <c r="R298" s="175">
        <f>Q298*H298</f>
        <v>0</v>
      </c>
      <c r="S298" s="175">
        <v>0.021999999999999999</v>
      </c>
      <c r="T298" s="176">
        <f>S298*H298</f>
        <v>0.69115199999999999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177" t="s">
        <v>124</v>
      </c>
      <c r="AT298" s="177" t="s">
        <v>119</v>
      </c>
      <c r="AU298" s="177" t="s">
        <v>79</v>
      </c>
      <c r="AY298" s="20" t="s">
        <v>117</v>
      </c>
      <c r="BE298" s="178">
        <f>IF(N298="základní",J298,0)</f>
        <v>0</v>
      </c>
      <c r="BF298" s="178">
        <f>IF(N298="snížená",J298,0)</f>
        <v>0</v>
      </c>
      <c r="BG298" s="178">
        <f>IF(N298="zákl. přenesená",J298,0)</f>
        <v>0</v>
      </c>
      <c r="BH298" s="178">
        <f>IF(N298="sníž. přenesená",J298,0)</f>
        <v>0</v>
      </c>
      <c r="BI298" s="178">
        <f>IF(N298="nulová",J298,0)</f>
        <v>0</v>
      </c>
      <c r="BJ298" s="20" t="s">
        <v>77</v>
      </c>
      <c r="BK298" s="178">
        <f>ROUND(I298*H298,2)</f>
        <v>0</v>
      </c>
      <c r="BL298" s="20" t="s">
        <v>124</v>
      </c>
      <c r="BM298" s="177" t="s">
        <v>957</v>
      </c>
    </row>
    <row r="299" s="2" customFormat="1">
      <c r="A299" s="39"/>
      <c r="B299" s="40"/>
      <c r="C299" s="39"/>
      <c r="D299" s="179" t="s">
        <v>126</v>
      </c>
      <c r="E299" s="39"/>
      <c r="F299" s="180" t="s">
        <v>958</v>
      </c>
      <c r="G299" s="39"/>
      <c r="H299" s="39"/>
      <c r="I299" s="181"/>
      <c r="J299" s="39"/>
      <c r="K299" s="39"/>
      <c r="L299" s="40"/>
      <c r="M299" s="182"/>
      <c r="N299" s="183"/>
      <c r="O299" s="73"/>
      <c r="P299" s="73"/>
      <c r="Q299" s="73"/>
      <c r="R299" s="73"/>
      <c r="S299" s="73"/>
      <c r="T299" s="74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20" t="s">
        <v>126</v>
      </c>
      <c r="AU299" s="20" t="s">
        <v>79</v>
      </c>
    </row>
    <row r="300" s="13" customFormat="1">
      <c r="A300" s="13"/>
      <c r="B300" s="184"/>
      <c r="C300" s="13"/>
      <c r="D300" s="185" t="s">
        <v>128</v>
      </c>
      <c r="E300" s="186" t="s">
        <v>3</v>
      </c>
      <c r="F300" s="187" t="s">
        <v>959</v>
      </c>
      <c r="G300" s="13"/>
      <c r="H300" s="188">
        <v>31.416</v>
      </c>
      <c r="I300" s="189"/>
      <c r="J300" s="13"/>
      <c r="K300" s="13"/>
      <c r="L300" s="184"/>
      <c r="M300" s="190"/>
      <c r="N300" s="191"/>
      <c r="O300" s="191"/>
      <c r="P300" s="191"/>
      <c r="Q300" s="191"/>
      <c r="R300" s="191"/>
      <c r="S300" s="191"/>
      <c r="T300" s="19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86" t="s">
        <v>128</v>
      </c>
      <c r="AU300" s="186" t="s">
        <v>79</v>
      </c>
      <c r="AV300" s="13" t="s">
        <v>79</v>
      </c>
      <c r="AW300" s="13" t="s">
        <v>31</v>
      </c>
      <c r="AX300" s="13" t="s">
        <v>69</v>
      </c>
      <c r="AY300" s="186" t="s">
        <v>117</v>
      </c>
    </row>
    <row r="301" s="14" customFormat="1">
      <c r="A301" s="14"/>
      <c r="B301" s="193"/>
      <c r="C301" s="14"/>
      <c r="D301" s="185" t="s">
        <v>128</v>
      </c>
      <c r="E301" s="194" t="s">
        <v>3</v>
      </c>
      <c r="F301" s="195" t="s">
        <v>130</v>
      </c>
      <c r="G301" s="14"/>
      <c r="H301" s="196">
        <v>31.416</v>
      </c>
      <c r="I301" s="197"/>
      <c r="J301" s="14"/>
      <c r="K301" s="14"/>
      <c r="L301" s="193"/>
      <c r="M301" s="198"/>
      <c r="N301" s="199"/>
      <c r="O301" s="199"/>
      <c r="P301" s="199"/>
      <c r="Q301" s="199"/>
      <c r="R301" s="199"/>
      <c r="S301" s="199"/>
      <c r="T301" s="20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4" t="s">
        <v>128</v>
      </c>
      <c r="AU301" s="194" t="s">
        <v>79</v>
      </c>
      <c r="AV301" s="14" t="s">
        <v>124</v>
      </c>
      <c r="AW301" s="14" t="s">
        <v>31</v>
      </c>
      <c r="AX301" s="14" t="s">
        <v>77</v>
      </c>
      <c r="AY301" s="194" t="s">
        <v>117</v>
      </c>
    </row>
    <row r="302" s="2" customFormat="1" ht="16.5" customHeight="1">
      <c r="A302" s="39"/>
      <c r="B302" s="165"/>
      <c r="C302" s="166" t="s">
        <v>496</v>
      </c>
      <c r="D302" s="166" t="s">
        <v>119</v>
      </c>
      <c r="E302" s="167" t="s">
        <v>960</v>
      </c>
      <c r="F302" s="168" t="s">
        <v>961</v>
      </c>
      <c r="G302" s="169" t="s">
        <v>122</v>
      </c>
      <c r="H302" s="170">
        <v>3.1419999999999999</v>
      </c>
      <c r="I302" s="171"/>
      <c r="J302" s="172">
        <f>ROUND(I302*H302,2)</f>
        <v>0</v>
      </c>
      <c r="K302" s="168" t="s">
        <v>123</v>
      </c>
      <c r="L302" s="40"/>
      <c r="M302" s="173" t="s">
        <v>3</v>
      </c>
      <c r="N302" s="174" t="s">
        <v>40</v>
      </c>
      <c r="O302" s="73"/>
      <c r="P302" s="175">
        <f>O302*H302</f>
        <v>0</v>
      </c>
      <c r="Q302" s="175">
        <v>0</v>
      </c>
      <c r="R302" s="175">
        <f>Q302*H302</f>
        <v>0</v>
      </c>
      <c r="S302" s="175">
        <v>0.021999999999999999</v>
      </c>
      <c r="T302" s="176">
        <f>S302*H302</f>
        <v>0.069123999999999991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177" t="s">
        <v>124</v>
      </c>
      <c r="AT302" s="177" t="s">
        <v>119</v>
      </c>
      <c r="AU302" s="177" t="s">
        <v>79</v>
      </c>
      <c r="AY302" s="20" t="s">
        <v>117</v>
      </c>
      <c r="BE302" s="178">
        <f>IF(N302="základní",J302,0)</f>
        <v>0</v>
      </c>
      <c r="BF302" s="178">
        <f>IF(N302="snížená",J302,0)</f>
        <v>0</v>
      </c>
      <c r="BG302" s="178">
        <f>IF(N302="zákl. přenesená",J302,0)</f>
        <v>0</v>
      </c>
      <c r="BH302" s="178">
        <f>IF(N302="sníž. přenesená",J302,0)</f>
        <v>0</v>
      </c>
      <c r="BI302" s="178">
        <f>IF(N302="nulová",J302,0)</f>
        <v>0</v>
      </c>
      <c r="BJ302" s="20" t="s">
        <v>77</v>
      </c>
      <c r="BK302" s="178">
        <f>ROUND(I302*H302,2)</f>
        <v>0</v>
      </c>
      <c r="BL302" s="20" t="s">
        <v>124</v>
      </c>
      <c r="BM302" s="177" t="s">
        <v>962</v>
      </c>
    </row>
    <row r="303" s="2" customFormat="1">
      <c r="A303" s="39"/>
      <c r="B303" s="40"/>
      <c r="C303" s="39"/>
      <c r="D303" s="179" t="s">
        <v>126</v>
      </c>
      <c r="E303" s="39"/>
      <c r="F303" s="180" t="s">
        <v>963</v>
      </c>
      <c r="G303" s="39"/>
      <c r="H303" s="39"/>
      <c r="I303" s="181"/>
      <c r="J303" s="39"/>
      <c r="K303" s="39"/>
      <c r="L303" s="40"/>
      <c r="M303" s="182"/>
      <c r="N303" s="183"/>
      <c r="O303" s="73"/>
      <c r="P303" s="73"/>
      <c r="Q303" s="73"/>
      <c r="R303" s="73"/>
      <c r="S303" s="73"/>
      <c r="T303" s="74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20" t="s">
        <v>126</v>
      </c>
      <c r="AU303" s="20" t="s">
        <v>79</v>
      </c>
    </row>
    <row r="304" s="13" customFormat="1">
      <c r="A304" s="13"/>
      <c r="B304" s="184"/>
      <c r="C304" s="13"/>
      <c r="D304" s="185" t="s">
        <v>128</v>
      </c>
      <c r="E304" s="186" t="s">
        <v>3</v>
      </c>
      <c r="F304" s="187" t="s">
        <v>964</v>
      </c>
      <c r="G304" s="13"/>
      <c r="H304" s="188">
        <v>3.1419999999999999</v>
      </c>
      <c r="I304" s="189"/>
      <c r="J304" s="13"/>
      <c r="K304" s="13"/>
      <c r="L304" s="184"/>
      <c r="M304" s="190"/>
      <c r="N304" s="191"/>
      <c r="O304" s="191"/>
      <c r="P304" s="191"/>
      <c r="Q304" s="191"/>
      <c r="R304" s="191"/>
      <c r="S304" s="191"/>
      <c r="T304" s="192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86" t="s">
        <v>128</v>
      </c>
      <c r="AU304" s="186" t="s">
        <v>79</v>
      </c>
      <c r="AV304" s="13" t="s">
        <v>79</v>
      </c>
      <c r="AW304" s="13" t="s">
        <v>31</v>
      </c>
      <c r="AX304" s="13" t="s">
        <v>69</v>
      </c>
      <c r="AY304" s="186" t="s">
        <v>117</v>
      </c>
    </row>
    <row r="305" s="14" customFormat="1">
      <c r="A305" s="14"/>
      <c r="B305" s="193"/>
      <c r="C305" s="14"/>
      <c r="D305" s="185" t="s">
        <v>128</v>
      </c>
      <c r="E305" s="194" t="s">
        <v>3</v>
      </c>
      <c r="F305" s="195" t="s">
        <v>130</v>
      </c>
      <c r="G305" s="14"/>
      <c r="H305" s="196">
        <v>3.1419999999999999</v>
      </c>
      <c r="I305" s="197"/>
      <c r="J305" s="14"/>
      <c r="K305" s="14"/>
      <c r="L305" s="193"/>
      <c r="M305" s="198"/>
      <c r="N305" s="199"/>
      <c r="O305" s="199"/>
      <c r="P305" s="199"/>
      <c r="Q305" s="199"/>
      <c r="R305" s="199"/>
      <c r="S305" s="199"/>
      <c r="T305" s="20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194" t="s">
        <v>128</v>
      </c>
      <c r="AU305" s="194" t="s">
        <v>79</v>
      </c>
      <c r="AV305" s="14" t="s">
        <v>124</v>
      </c>
      <c r="AW305" s="14" t="s">
        <v>31</v>
      </c>
      <c r="AX305" s="14" t="s">
        <v>77</v>
      </c>
      <c r="AY305" s="194" t="s">
        <v>117</v>
      </c>
    </row>
    <row r="306" s="2" customFormat="1" ht="16.5" customHeight="1">
      <c r="A306" s="39"/>
      <c r="B306" s="165"/>
      <c r="C306" s="166" t="s">
        <v>502</v>
      </c>
      <c r="D306" s="166" t="s">
        <v>119</v>
      </c>
      <c r="E306" s="167" t="s">
        <v>965</v>
      </c>
      <c r="F306" s="168" t="s">
        <v>966</v>
      </c>
      <c r="G306" s="169" t="s">
        <v>122</v>
      </c>
      <c r="H306" s="170">
        <v>34.558</v>
      </c>
      <c r="I306" s="171"/>
      <c r="J306" s="172">
        <f>ROUND(I306*H306,2)</f>
        <v>0</v>
      </c>
      <c r="K306" s="168" t="s">
        <v>123</v>
      </c>
      <c r="L306" s="40"/>
      <c r="M306" s="173" t="s">
        <v>3</v>
      </c>
      <c r="N306" s="174" t="s">
        <v>40</v>
      </c>
      <c r="O306" s="73"/>
      <c r="P306" s="175">
        <f>O306*H306</f>
        <v>0</v>
      </c>
      <c r="Q306" s="175">
        <v>0</v>
      </c>
      <c r="R306" s="175">
        <f>Q306*H306</f>
        <v>0</v>
      </c>
      <c r="S306" s="175">
        <v>0</v>
      </c>
      <c r="T306" s="176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177" t="s">
        <v>124</v>
      </c>
      <c r="AT306" s="177" t="s">
        <v>119</v>
      </c>
      <c r="AU306" s="177" t="s">
        <v>79</v>
      </c>
      <c r="AY306" s="20" t="s">
        <v>117</v>
      </c>
      <c r="BE306" s="178">
        <f>IF(N306="základní",J306,0)</f>
        <v>0</v>
      </c>
      <c r="BF306" s="178">
        <f>IF(N306="snížená",J306,0)</f>
        <v>0</v>
      </c>
      <c r="BG306" s="178">
        <f>IF(N306="zákl. přenesená",J306,0)</f>
        <v>0</v>
      </c>
      <c r="BH306" s="178">
        <f>IF(N306="sníž. přenesená",J306,0)</f>
        <v>0</v>
      </c>
      <c r="BI306" s="178">
        <f>IF(N306="nulová",J306,0)</f>
        <v>0</v>
      </c>
      <c r="BJ306" s="20" t="s">
        <v>77</v>
      </c>
      <c r="BK306" s="178">
        <f>ROUND(I306*H306,2)</f>
        <v>0</v>
      </c>
      <c r="BL306" s="20" t="s">
        <v>124</v>
      </c>
      <c r="BM306" s="177" t="s">
        <v>967</v>
      </c>
    </row>
    <row r="307" s="2" customFormat="1">
      <c r="A307" s="39"/>
      <c r="B307" s="40"/>
      <c r="C307" s="39"/>
      <c r="D307" s="179" t="s">
        <v>126</v>
      </c>
      <c r="E307" s="39"/>
      <c r="F307" s="180" t="s">
        <v>968</v>
      </c>
      <c r="G307" s="39"/>
      <c r="H307" s="39"/>
      <c r="I307" s="181"/>
      <c r="J307" s="39"/>
      <c r="K307" s="39"/>
      <c r="L307" s="40"/>
      <c r="M307" s="182"/>
      <c r="N307" s="183"/>
      <c r="O307" s="73"/>
      <c r="P307" s="73"/>
      <c r="Q307" s="73"/>
      <c r="R307" s="73"/>
      <c r="S307" s="73"/>
      <c r="T307" s="74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20" t="s">
        <v>126</v>
      </c>
      <c r="AU307" s="20" t="s">
        <v>79</v>
      </c>
    </row>
    <row r="308" s="2" customFormat="1" ht="21.75" customHeight="1">
      <c r="A308" s="39"/>
      <c r="B308" s="165"/>
      <c r="C308" s="166" t="s">
        <v>508</v>
      </c>
      <c r="D308" s="166" t="s">
        <v>119</v>
      </c>
      <c r="E308" s="167" t="s">
        <v>969</v>
      </c>
      <c r="F308" s="168" t="s">
        <v>970</v>
      </c>
      <c r="G308" s="169" t="s">
        <v>122</v>
      </c>
      <c r="H308" s="170">
        <v>34.558</v>
      </c>
      <c r="I308" s="171"/>
      <c r="J308" s="172">
        <f>ROUND(I308*H308,2)</f>
        <v>0</v>
      </c>
      <c r="K308" s="168" t="s">
        <v>123</v>
      </c>
      <c r="L308" s="40"/>
      <c r="M308" s="173" t="s">
        <v>3</v>
      </c>
      <c r="N308" s="174" t="s">
        <v>40</v>
      </c>
      <c r="O308" s="73"/>
      <c r="P308" s="175">
        <f>O308*H308</f>
        <v>0</v>
      </c>
      <c r="Q308" s="175">
        <v>0</v>
      </c>
      <c r="R308" s="175">
        <f>Q308*H308</f>
        <v>0</v>
      </c>
      <c r="S308" s="175">
        <v>0.070000000000000007</v>
      </c>
      <c r="T308" s="176">
        <f>S308*H308</f>
        <v>2.4190600000000004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177" t="s">
        <v>124</v>
      </c>
      <c r="AT308" s="177" t="s">
        <v>119</v>
      </c>
      <c r="AU308" s="177" t="s">
        <v>79</v>
      </c>
      <c r="AY308" s="20" t="s">
        <v>117</v>
      </c>
      <c r="BE308" s="178">
        <f>IF(N308="základní",J308,0)</f>
        <v>0</v>
      </c>
      <c r="BF308" s="178">
        <f>IF(N308="snížená",J308,0)</f>
        <v>0</v>
      </c>
      <c r="BG308" s="178">
        <f>IF(N308="zákl. přenesená",J308,0)</f>
        <v>0</v>
      </c>
      <c r="BH308" s="178">
        <f>IF(N308="sníž. přenesená",J308,0)</f>
        <v>0</v>
      </c>
      <c r="BI308" s="178">
        <f>IF(N308="nulová",J308,0)</f>
        <v>0</v>
      </c>
      <c r="BJ308" s="20" t="s">
        <v>77</v>
      </c>
      <c r="BK308" s="178">
        <f>ROUND(I308*H308,2)</f>
        <v>0</v>
      </c>
      <c r="BL308" s="20" t="s">
        <v>124</v>
      </c>
      <c r="BM308" s="177" t="s">
        <v>971</v>
      </c>
    </row>
    <row r="309" s="2" customFormat="1">
      <c r="A309" s="39"/>
      <c r="B309" s="40"/>
      <c r="C309" s="39"/>
      <c r="D309" s="179" t="s">
        <v>126</v>
      </c>
      <c r="E309" s="39"/>
      <c r="F309" s="180" t="s">
        <v>972</v>
      </c>
      <c r="G309" s="39"/>
      <c r="H309" s="39"/>
      <c r="I309" s="181"/>
      <c r="J309" s="39"/>
      <c r="K309" s="39"/>
      <c r="L309" s="40"/>
      <c r="M309" s="182"/>
      <c r="N309" s="183"/>
      <c r="O309" s="73"/>
      <c r="P309" s="73"/>
      <c r="Q309" s="73"/>
      <c r="R309" s="73"/>
      <c r="S309" s="73"/>
      <c r="T309" s="74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20" t="s">
        <v>126</v>
      </c>
      <c r="AU309" s="20" t="s">
        <v>79</v>
      </c>
    </row>
    <row r="310" s="13" customFormat="1">
      <c r="A310" s="13"/>
      <c r="B310" s="184"/>
      <c r="C310" s="13"/>
      <c r="D310" s="185" t="s">
        <v>128</v>
      </c>
      <c r="E310" s="186" t="s">
        <v>3</v>
      </c>
      <c r="F310" s="187" t="s">
        <v>959</v>
      </c>
      <c r="G310" s="13"/>
      <c r="H310" s="188">
        <v>31.416</v>
      </c>
      <c r="I310" s="189"/>
      <c r="J310" s="13"/>
      <c r="K310" s="13"/>
      <c r="L310" s="184"/>
      <c r="M310" s="190"/>
      <c r="N310" s="191"/>
      <c r="O310" s="191"/>
      <c r="P310" s="191"/>
      <c r="Q310" s="191"/>
      <c r="R310" s="191"/>
      <c r="S310" s="191"/>
      <c r="T310" s="192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86" t="s">
        <v>128</v>
      </c>
      <c r="AU310" s="186" t="s">
        <v>79</v>
      </c>
      <c r="AV310" s="13" t="s">
        <v>79</v>
      </c>
      <c r="AW310" s="13" t="s">
        <v>31</v>
      </c>
      <c r="AX310" s="13" t="s">
        <v>69</v>
      </c>
      <c r="AY310" s="186" t="s">
        <v>117</v>
      </c>
    </row>
    <row r="311" s="13" customFormat="1">
      <c r="A311" s="13"/>
      <c r="B311" s="184"/>
      <c r="C311" s="13"/>
      <c r="D311" s="185" t="s">
        <v>128</v>
      </c>
      <c r="E311" s="186" t="s">
        <v>3</v>
      </c>
      <c r="F311" s="187" t="s">
        <v>964</v>
      </c>
      <c r="G311" s="13"/>
      <c r="H311" s="188">
        <v>3.1419999999999999</v>
      </c>
      <c r="I311" s="189"/>
      <c r="J311" s="13"/>
      <c r="K311" s="13"/>
      <c r="L311" s="184"/>
      <c r="M311" s="190"/>
      <c r="N311" s="191"/>
      <c r="O311" s="191"/>
      <c r="P311" s="191"/>
      <c r="Q311" s="191"/>
      <c r="R311" s="191"/>
      <c r="S311" s="191"/>
      <c r="T311" s="19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86" t="s">
        <v>128</v>
      </c>
      <c r="AU311" s="186" t="s">
        <v>79</v>
      </c>
      <c r="AV311" s="13" t="s">
        <v>79</v>
      </c>
      <c r="AW311" s="13" t="s">
        <v>31</v>
      </c>
      <c r="AX311" s="13" t="s">
        <v>69</v>
      </c>
      <c r="AY311" s="186" t="s">
        <v>117</v>
      </c>
    </row>
    <row r="312" s="14" customFormat="1">
      <c r="A312" s="14"/>
      <c r="B312" s="193"/>
      <c r="C312" s="14"/>
      <c r="D312" s="185" t="s">
        <v>128</v>
      </c>
      <c r="E312" s="194" t="s">
        <v>3</v>
      </c>
      <c r="F312" s="195" t="s">
        <v>130</v>
      </c>
      <c r="G312" s="14"/>
      <c r="H312" s="196">
        <v>34.558</v>
      </c>
      <c r="I312" s="197"/>
      <c r="J312" s="14"/>
      <c r="K312" s="14"/>
      <c r="L312" s="193"/>
      <c r="M312" s="198"/>
      <c r="N312" s="199"/>
      <c r="O312" s="199"/>
      <c r="P312" s="199"/>
      <c r="Q312" s="199"/>
      <c r="R312" s="199"/>
      <c r="S312" s="199"/>
      <c r="T312" s="200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194" t="s">
        <v>128</v>
      </c>
      <c r="AU312" s="194" t="s">
        <v>79</v>
      </c>
      <c r="AV312" s="14" t="s">
        <v>124</v>
      </c>
      <c r="AW312" s="14" t="s">
        <v>31</v>
      </c>
      <c r="AX312" s="14" t="s">
        <v>77</v>
      </c>
      <c r="AY312" s="194" t="s">
        <v>117</v>
      </c>
    </row>
    <row r="313" s="2" customFormat="1" ht="16.5" customHeight="1">
      <c r="A313" s="39"/>
      <c r="B313" s="165"/>
      <c r="C313" s="166" t="s">
        <v>514</v>
      </c>
      <c r="D313" s="166" t="s">
        <v>119</v>
      </c>
      <c r="E313" s="167" t="s">
        <v>973</v>
      </c>
      <c r="F313" s="168" t="s">
        <v>974</v>
      </c>
      <c r="G313" s="169" t="s">
        <v>122</v>
      </c>
      <c r="H313" s="170">
        <v>34.558</v>
      </c>
      <c r="I313" s="171"/>
      <c r="J313" s="172">
        <f>ROUND(I313*H313,2)</f>
        <v>0</v>
      </c>
      <c r="K313" s="168" t="s">
        <v>123</v>
      </c>
      <c r="L313" s="40"/>
      <c r="M313" s="173" t="s">
        <v>3</v>
      </c>
      <c r="N313" s="174" t="s">
        <v>40</v>
      </c>
      <c r="O313" s="73"/>
      <c r="P313" s="175">
        <f>O313*H313</f>
        <v>0</v>
      </c>
      <c r="Q313" s="175">
        <v>0</v>
      </c>
      <c r="R313" s="175">
        <f>Q313*H313</f>
        <v>0</v>
      </c>
      <c r="S313" s="175">
        <v>0</v>
      </c>
      <c r="T313" s="176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177" t="s">
        <v>124</v>
      </c>
      <c r="AT313" s="177" t="s">
        <v>119</v>
      </c>
      <c r="AU313" s="177" t="s">
        <v>79</v>
      </c>
      <c r="AY313" s="20" t="s">
        <v>117</v>
      </c>
      <c r="BE313" s="178">
        <f>IF(N313="základní",J313,0)</f>
        <v>0</v>
      </c>
      <c r="BF313" s="178">
        <f>IF(N313="snížená",J313,0)</f>
        <v>0</v>
      </c>
      <c r="BG313" s="178">
        <f>IF(N313="zákl. přenesená",J313,0)</f>
        <v>0</v>
      </c>
      <c r="BH313" s="178">
        <f>IF(N313="sníž. přenesená",J313,0)</f>
        <v>0</v>
      </c>
      <c r="BI313" s="178">
        <f>IF(N313="nulová",J313,0)</f>
        <v>0</v>
      </c>
      <c r="BJ313" s="20" t="s">
        <v>77</v>
      </c>
      <c r="BK313" s="178">
        <f>ROUND(I313*H313,2)</f>
        <v>0</v>
      </c>
      <c r="BL313" s="20" t="s">
        <v>124</v>
      </c>
      <c r="BM313" s="177" t="s">
        <v>975</v>
      </c>
    </row>
    <row r="314" s="2" customFormat="1">
      <c r="A314" s="39"/>
      <c r="B314" s="40"/>
      <c r="C314" s="39"/>
      <c r="D314" s="179" t="s">
        <v>126</v>
      </c>
      <c r="E314" s="39"/>
      <c r="F314" s="180" t="s">
        <v>976</v>
      </c>
      <c r="G314" s="39"/>
      <c r="H314" s="39"/>
      <c r="I314" s="181"/>
      <c r="J314" s="39"/>
      <c r="K314" s="39"/>
      <c r="L314" s="40"/>
      <c r="M314" s="182"/>
      <c r="N314" s="183"/>
      <c r="O314" s="73"/>
      <c r="P314" s="73"/>
      <c r="Q314" s="73"/>
      <c r="R314" s="73"/>
      <c r="S314" s="73"/>
      <c r="T314" s="74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20" t="s">
        <v>126</v>
      </c>
      <c r="AU314" s="20" t="s">
        <v>79</v>
      </c>
    </row>
    <row r="315" s="2" customFormat="1" ht="16.5" customHeight="1">
      <c r="A315" s="39"/>
      <c r="B315" s="165"/>
      <c r="C315" s="166" t="s">
        <v>522</v>
      </c>
      <c r="D315" s="166" t="s">
        <v>119</v>
      </c>
      <c r="E315" s="167" t="s">
        <v>977</v>
      </c>
      <c r="F315" s="168" t="s">
        <v>978</v>
      </c>
      <c r="G315" s="169" t="s">
        <v>122</v>
      </c>
      <c r="H315" s="170">
        <v>34.558</v>
      </c>
      <c r="I315" s="171"/>
      <c r="J315" s="172">
        <f>ROUND(I315*H315,2)</f>
        <v>0</v>
      </c>
      <c r="K315" s="168" t="s">
        <v>123</v>
      </c>
      <c r="L315" s="40"/>
      <c r="M315" s="173" t="s">
        <v>3</v>
      </c>
      <c r="N315" s="174" t="s">
        <v>40</v>
      </c>
      <c r="O315" s="73"/>
      <c r="P315" s="175">
        <f>O315*H315</f>
        <v>0</v>
      </c>
      <c r="Q315" s="175">
        <v>0</v>
      </c>
      <c r="R315" s="175">
        <f>Q315*H315</f>
        <v>0</v>
      </c>
      <c r="S315" s="175">
        <v>0</v>
      </c>
      <c r="T315" s="176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177" t="s">
        <v>124</v>
      </c>
      <c r="AT315" s="177" t="s">
        <v>119</v>
      </c>
      <c r="AU315" s="177" t="s">
        <v>79</v>
      </c>
      <c r="AY315" s="20" t="s">
        <v>117</v>
      </c>
      <c r="BE315" s="178">
        <f>IF(N315="základní",J315,0)</f>
        <v>0</v>
      </c>
      <c r="BF315" s="178">
        <f>IF(N315="snížená",J315,0)</f>
        <v>0</v>
      </c>
      <c r="BG315" s="178">
        <f>IF(N315="zákl. přenesená",J315,0)</f>
        <v>0</v>
      </c>
      <c r="BH315" s="178">
        <f>IF(N315="sníž. přenesená",J315,0)</f>
        <v>0</v>
      </c>
      <c r="BI315" s="178">
        <f>IF(N315="nulová",J315,0)</f>
        <v>0</v>
      </c>
      <c r="BJ315" s="20" t="s">
        <v>77</v>
      </c>
      <c r="BK315" s="178">
        <f>ROUND(I315*H315,2)</f>
        <v>0</v>
      </c>
      <c r="BL315" s="20" t="s">
        <v>124</v>
      </c>
      <c r="BM315" s="177" t="s">
        <v>979</v>
      </c>
    </row>
    <row r="316" s="2" customFormat="1">
      <c r="A316" s="39"/>
      <c r="B316" s="40"/>
      <c r="C316" s="39"/>
      <c r="D316" s="179" t="s">
        <v>126</v>
      </c>
      <c r="E316" s="39"/>
      <c r="F316" s="180" t="s">
        <v>980</v>
      </c>
      <c r="G316" s="39"/>
      <c r="H316" s="39"/>
      <c r="I316" s="181"/>
      <c r="J316" s="39"/>
      <c r="K316" s="39"/>
      <c r="L316" s="40"/>
      <c r="M316" s="182"/>
      <c r="N316" s="183"/>
      <c r="O316" s="73"/>
      <c r="P316" s="73"/>
      <c r="Q316" s="73"/>
      <c r="R316" s="73"/>
      <c r="S316" s="73"/>
      <c r="T316" s="74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20" t="s">
        <v>126</v>
      </c>
      <c r="AU316" s="20" t="s">
        <v>79</v>
      </c>
    </row>
    <row r="317" s="2" customFormat="1" ht="16.5" customHeight="1">
      <c r="A317" s="39"/>
      <c r="B317" s="165"/>
      <c r="C317" s="166" t="s">
        <v>527</v>
      </c>
      <c r="D317" s="166" t="s">
        <v>119</v>
      </c>
      <c r="E317" s="167" t="s">
        <v>981</v>
      </c>
      <c r="F317" s="168" t="s">
        <v>982</v>
      </c>
      <c r="G317" s="169" t="s">
        <v>122</v>
      </c>
      <c r="H317" s="170">
        <v>34.558</v>
      </c>
      <c r="I317" s="171"/>
      <c r="J317" s="172">
        <f>ROUND(I317*H317,2)</f>
        <v>0</v>
      </c>
      <c r="K317" s="168" t="s">
        <v>123</v>
      </c>
      <c r="L317" s="40"/>
      <c r="M317" s="173" t="s">
        <v>3</v>
      </c>
      <c r="N317" s="174" t="s">
        <v>40</v>
      </c>
      <c r="O317" s="73"/>
      <c r="P317" s="175">
        <f>O317*H317</f>
        <v>0</v>
      </c>
      <c r="Q317" s="175">
        <v>0</v>
      </c>
      <c r="R317" s="175">
        <f>Q317*H317</f>
        <v>0</v>
      </c>
      <c r="S317" s="175">
        <v>0</v>
      </c>
      <c r="T317" s="176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177" t="s">
        <v>124</v>
      </c>
      <c r="AT317" s="177" t="s">
        <v>119</v>
      </c>
      <c r="AU317" s="177" t="s">
        <v>79</v>
      </c>
      <c r="AY317" s="20" t="s">
        <v>117</v>
      </c>
      <c r="BE317" s="178">
        <f>IF(N317="základní",J317,0)</f>
        <v>0</v>
      </c>
      <c r="BF317" s="178">
        <f>IF(N317="snížená",J317,0)</f>
        <v>0</v>
      </c>
      <c r="BG317" s="178">
        <f>IF(N317="zákl. přenesená",J317,0)</f>
        <v>0</v>
      </c>
      <c r="BH317" s="178">
        <f>IF(N317="sníž. přenesená",J317,0)</f>
        <v>0</v>
      </c>
      <c r="BI317" s="178">
        <f>IF(N317="nulová",J317,0)</f>
        <v>0</v>
      </c>
      <c r="BJ317" s="20" t="s">
        <v>77</v>
      </c>
      <c r="BK317" s="178">
        <f>ROUND(I317*H317,2)</f>
        <v>0</v>
      </c>
      <c r="BL317" s="20" t="s">
        <v>124</v>
      </c>
      <c r="BM317" s="177" t="s">
        <v>983</v>
      </c>
    </row>
    <row r="318" s="2" customFormat="1">
      <c r="A318" s="39"/>
      <c r="B318" s="40"/>
      <c r="C318" s="39"/>
      <c r="D318" s="179" t="s">
        <v>126</v>
      </c>
      <c r="E318" s="39"/>
      <c r="F318" s="180" t="s">
        <v>984</v>
      </c>
      <c r="G318" s="39"/>
      <c r="H318" s="39"/>
      <c r="I318" s="181"/>
      <c r="J318" s="39"/>
      <c r="K318" s="39"/>
      <c r="L318" s="40"/>
      <c r="M318" s="182"/>
      <c r="N318" s="183"/>
      <c r="O318" s="73"/>
      <c r="P318" s="73"/>
      <c r="Q318" s="73"/>
      <c r="R318" s="73"/>
      <c r="S318" s="73"/>
      <c r="T318" s="74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20" t="s">
        <v>126</v>
      </c>
      <c r="AU318" s="20" t="s">
        <v>79</v>
      </c>
    </row>
    <row r="319" s="2" customFormat="1" ht="16.5" customHeight="1">
      <c r="A319" s="39"/>
      <c r="B319" s="165"/>
      <c r="C319" s="166" t="s">
        <v>533</v>
      </c>
      <c r="D319" s="166" t="s">
        <v>119</v>
      </c>
      <c r="E319" s="167" t="s">
        <v>985</v>
      </c>
      <c r="F319" s="168" t="s">
        <v>986</v>
      </c>
      <c r="G319" s="169" t="s">
        <v>122</v>
      </c>
      <c r="H319" s="170">
        <v>31.416</v>
      </c>
      <c r="I319" s="171"/>
      <c r="J319" s="172">
        <f>ROUND(I319*H319,2)</f>
        <v>0</v>
      </c>
      <c r="K319" s="168" t="s">
        <v>123</v>
      </c>
      <c r="L319" s="40"/>
      <c r="M319" s="173" t="s">
        <v>3</v>
      </c>
      <c r="N319" s="174" t="s">
        <v>40</v>
      </c>
      <c r="O319" s="73"/>
      <c r="P319" s="175">
        <f>O319*H319</f>
        <v>0</v>
      </c>
      <c r="Q319" s="175">
        <v>0.020140000000000002</v>
      </c>
      <c r="R319" s="175">
        <f>Q319*H319</f>
        <v>0.6327182400000001</v>
      </c>
      <c r="S319" s="175">
        <v>0</v>
      </c>
      <c r="T319" s="176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177" t="s">
        <v>124</v>
      </c>
      <c r="AT319" s="177" t="s">
        <v>119</v>
      </c>
      <c r="AU319" s="177" t="s">
        <v>79</v>
      </c>
      <c r="AY319" s="20" t="s">
        <v>117</v>
      </c>
      <c r="BE319" s="178">
        <f>IF(N319="základní",J319,0)</f>
        <v>0</v>
      </c>
      <c r="BF319" s="178">
        <f>IF(N319="snížená",J319,0)</f>
        <v>0</v>
      </c>
      <c r="BG319" s="178">
        <f>IF(N319="zákl. přenesená",J319,0)</f>
        <v>0</v>
      </c>
      <c r="BH319" s="178">
        <f>IF(N319="sníž. přenesená",J319,0)</f>
        <v>0</v>
      </c>
      <c r="BI319" s="178">
        <f>IF(N319="nulová",J319,0)</f>
        <v>0</v>
      </c>
      <c r="BJ319" s="20" t="s">
        <v>77</v>
      </c>
      <c r="BK319" s="178">
        <f>ROUND(I319*H319,2)</f>
        <v>0</v>
      </c>
      <c r="BL319" s="20" t="s">
        <v>124</v>
      </c>
      <c r="BM319" s="177" t="s">
        <v>987</v>
      </c>
    </row>
    <row r="320" s="2" customFormat="1">
      <c r="A320" s="39"/>
      <c r="B320" s="40"/>
      <c r="C320" s="39"/>
      <c r="D320" s="179" t="s">
        <v>126</v>
      </c>
      <c r="E320" s="39"/>
      <c r="F320" s="180" t="s">
        <v>988</v>
      </c>
      <c r="G320" s="39"/>
      <c r="H320" s="39"/>
      <c r="I320" s="181"/>
      <c r="J320" s="39"/>
      <c r="K320" s="39"/>
      <c r="L320" s="40"/>
      <c r="M320" s="182"/>
      <c r="N320" s="183"/>
      <c r="O320" s="73"/>
      <c r="P320" s="73"/>
      <c r="Q320" s="73"/>
      <c r="R320" s="73"/>
      <c r="S320" s="73"/>
      <c r="T320" s="74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20" t="s">
        <v>126</v>
      </c>
      <c r="AU320" s="20" t="s">
        <v>79</v>
      </c>
    </row>
    <row r="321" s="13" customFormat="1">
      <c r="A321" s="13"/>
      <c r="B321" s="184"/>
      <c r="C321" s="13"/>
      <c r="D321" s="185" t="s">
        <v>128</v>
      </c>
      <c r="E321" s="186" t="s">
        <v>3</v>
      </c>
      <c r="F321" s="187" t="s">
        <v>959</v>
      </c>
      <c r="G321" s="13"/>
      <c r="H321" s="188">
        <v>31.416</v>
      </c>
      <c r="I321" s="189"/>
      <c r="J321" s="13"/>
      <c r="K321" s="13"/>
      <c r="L321" s="184"/>
      <c r="M321" s="190"/>
      <c r="N321" s="191"/>
      <c r="O321" s="191"/>
      <c r="P321" s="191"/>
      <c r="Q321" s="191"/>
      <c r="R321" s="191"/>
      <c r="S321" s="191"/>
      <c r="T321" s="19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6" t="s">
        <v>128</v>
      </c>
      <c r="AU321" s="186" t="s">
        <v>79</v>
      </c>
      <c r="AV321" s="13" t="s">
        <v>79</v>
      </c>
      <c r="AW321" s="13" t="s">
        <v>31</v>
      </c>
      <c r="AX321" s="13" t="s">
        <v>69</v>
      </c>
      <c r="AY321" s="186" t="s">
        <v>117</v>
      </c>
    </row>
    <row r="322" s="14" customFormat="1">
      <c r="A322" s="14"/>
      <c r="B322" s="193"/>
      <c r="C322" s="14"/>
      <c r="D322" s="185" t="s">
        <v>128</v>
      </c>
      <c r="E322" s="194" t="s">
        <v>3</v>
      </c>
      <c r="F322" s="195" t="s">
        <v>130</v>
      </c>
      <c r="G322" s="14"/>
      <c r="H322" s="196">
        <v>31.416</v>
      </c>
      <c r="I322" s="197"/>
      <c r="J322" s="14"/>
      <c r="K322" s="14"/>
      <c r="L322" s="193"/>
      <c r="M322" s="198"/>
      <c r="N322" s="199"/>
      <c r="O322" s="199"/>
      <c r="P322" s="199"/>
      <c r="Q322" s="199"/>
      <c r="R322" s="199"/>
      <c r="S322" s="199"/>
      <c r="T322" s="20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194" t="s">
        <v>128</v>
      </c>
      <c r="AU322" s="194" t="s">
        <v>79</v>
      </c>
      <c r="AV322" s="14" t="s">
        <v>124</v>
      </c>
      <c r="AW322" s="14" t="s">
        <v>31</v>
      </c>
      <c r="AX322" s="14" t="s">
        <v>77</v>
      </c>
      <c r="AY322" s="194" t="s">
        <v>117</v>
      </c>
    </row>
    <row r="323" s="2" customFormat="1" ht="21.75" customHeight="1">
      <c r="A323" s="39"/>
      <c r="B323" s="165"/>
      <c r="C323" s="166" t="s">
        <v>538</v>
      </c>
      <c r="D323" s="166" t="s">
        <v>119</v>
      </c>
      <c r="E323" s="167" t="s">
        <v>989</v>
      </c>
      <c r="F323" s="168" t="s">
        <v>990</v>
      </c>
      <c r="G323" s="169" t="s">
        <v>122</v>
      </c>
      <c r="H323" s="170">
        <v>3.1419999999999999</v>
      </c>
      <c r="I323" s="171"/>
      <c r="J323" s="172">
        <f>ROUND(I323*H323,2)</f>
        <v>0</v>
      </c>
      <c r="K323" s="168" t="s">
        <v>123</v>
      </c>
      <c r="L323" s="40"/>
      <c r="M323" s="173" t="s">
        <v>3</v>
      </c>
      <c r="N323" s="174" t="s">
        <v>40</v>
      </c>
      <c r="O323" s="73"/>
      <c r="P323" s="175">
        <f>O323*H323</f>
        <v>0</v>
      </c>
      <c r="Q323" s="175">
        <v>0.020140000000000002</v>
      </c>
      <c r="R323" s="175">
        <f>Q323*H323</f>
        <v>0.063279879999999997</v>
      </c>
      <c r="S323" s="175">
        <v>0</v>
      </c>
      <c r="T323" s="176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177" t="s">
        <v>124</v>
      </c>
      <c r="AT323" s="177" t="s">
        <v>119</v>
      </c>
      <c r="AU323" s="177" t="s">
        <v>79</v>
      </c>
      <c r="AY323" s="20" t="s">
        <v>117</v>
      </c>
      <c r="BE323" s="178">
        <f>IF(N323="základní",J323,0)</f>
        <v>0</v>
      </c>
      <c r="BF323" s="178">
        <f>IF(N323="snížená",J323,0)</f>
        <v>0</v>
      </c>
      <c r="BG323" s="178">
        <f>IF(N323="zákl. přenesená",J323,0)</f>
        <v>0</v>
      </c>
      <c r="BH323" s="178">
        <f>IF(N323="sníž. přenesená",J323,0)</f>
        <v>0</v>
      </c>
      <c r="BI323" s="178">
        <f>IF(N323="nulová",J323,0)</f>
        <v>0</v>
      </c>
      <c r="BJ323" s="20" t="s">
        <v>77</v>
      </c>
      <c r="BK323" s="178">
        <f>ROUND(I323*H323,2)</f>
        <v>0</v>
      </c>
      <c r="BL323" s="20" t="s">
        <v>124</v>
      </c>
      <c r="BM323" s="177" t="s">
        <v>991</v>
      </c>
    </row>
    <row r="324" s="2" customFormat="1">
      <c r="A324" s="39"/>
      <c r="B324" s="40"/>
      <c r="C324" s="39"/>
      <c r="D324" s="179" t="s">
        <v>126</v>
      </c>
      <c r="E324" s="39"/>
      <c r="F324" s="180" t="s">
        <v>992</v>
      </c>
      <c r="G324" s="39"/>
      <c r="H324" s="39"/>
      <c r="I324" s="181"/>
      <c r="J324" s="39"/>
      <c r="K324" s="39"/>
      <c r="L324" s="40"/>
      <c r="M324" s="182"/>
      <c r="N324" s="183"/>
      <c r="O324" s="73"/>
      <c r="P324" s="73"/>
      <c r="Q324" s="73"/>
      <c r="R324" s="73"/>
      <c r="S324" s="73"/>
      <c r="T324" s="74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20" t="s">
        <v>126</v>
      </c>
      <c r="AU324" s="20" t="s">
        <v>79</v>
      </c>
    </row>
    <row r="325" s="13" customFormat="1">
      <c r="A325" s="13"/>
      <c r="B325" s="184"/>
      <c r="C325" s="13"/>
      <c r="D325" s="185" t="s">
        <v>128</v>
      </c>
      <c r="E325" s="186" t="s">
        <v>3</v>
      </c>
      <c r="F325" s="187" t="s">
        <v>964</v>
      </c>
      <c r="G325" s="13"/>
      <c r="H325" s="188">
        <v>3.1419999999999999</v>
      </c>
      <c r="I325" s="189"/>
      <c r="J325" s="13"/>
      <c r="K325" s="13"/>
      <c r="L325" s="184"/>
      <c r="M325" s="190"/>
      <c r="N325" s="191"/>
      <c r="O325" s="191"/>
      <c r="P325" s="191"/>
      <c r="Q325" s="191"/>
      <c r="R325" s="191"/>
      <c r="S325" s="191"/>
      <c r="T325" s="192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86" t="s">
        <v>128</v>
      </c>
      <c r="AU325" s="186" t="s">
        <v>79</v>
      </c>
      <c r="AV325" s="13" t="s">
        <v>79</v>
      </c>
      <c r="AW325" s="13" t="s">
        <v>31</v>
      </c>
      <c r="AX325" s="13" t="s">
        <v>69</v>
      </c>
      <c r="AY325" s="186" t="s">
        <v>117</v>
      </c>
    </row>
    <row r="326" s="14" customFormat="1">
      <c r="A326" s="14"/>
      <c r="B326" s="193"/>
      <c r="C326" s="14"/>
      <c r="D326" s="185" t="s">
        <v>128</v>
      </c>
      <c r="E326" s="194" t="s">
        <v>3</v>
      </c>
      <c r="F326" s="195" t="s">
        <v>130</v>
      </c>
      <c r="G326" s="14"/>
      <c r="H326" s="196">
        <v>3.1419999999999999</v>
      </c>
      <c r="I326" s="197"/>
      <c r="J326" s="14"/>
      <c r="K326" s="14"/>
      <c r="L326" s="193"/>
      <c r="M326" s="198"/>
      <c r="N326" s="199"/>
      <c r="O326" s="199"/>
      <c r="P326" s="199"/>
      <c r="Q326" s="199"/>
      <c r="R326" s="199"/>
      <c r="S326" s="199"/>
      <c r="T326" s="200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194" t="s">
        <v>128</v>
      </c>
      <c r="AU326" s="194" t="s">
        <v>79</v>
      </c>
      <c r="AV326" s="14" t="s">
        <v>124</v>
      </c>
      <c r="AW326" s="14" t="s">
        <v>31</v>
      </c>
      <c r="AX326" s="14" t="s">
        <v>77</v>
      </c>
      <c r="AY326" s="194" t="s">
        <v>117</v>
      </c>
    </row>
    <row r="327" s="2" customFormat="1" ht="24.15" customHeight="1">
      <c r="A327" s="39"/>
      <c r="B327" s="165"/>
      <c r="C327" s="166" t="s">
        <v>544</v>
      </c>
      <c r="D327" s="166" t="s">
        <v>119</v>
      </c>
      <c r="E327" s="167" t="s">
        <v>993</v>
      </c>
      <c r="F327" s="168" t="s">
        <v>994</v>
      </c>
      <c r="G327" s="169" t="s">
        <v>122</v>
      </c>
      <c r="H327" s="170">
        <v>34.558</v>
      </c>
      <c r="I327" s="171"/>
      <c r="J327" s="172">
        <f>ROUND(I327*H327,2)</f>
        <v>0</v>
      </c>
      <c r="K327" s="168" t="s">
        <v>123</v>
      </c>
      <c r="L327" s="40"/>
      <c r="M327" s="173" t="s">
        <v>3</v>
      </c>
      <c r="N327" s="174" t="s">
        <v>40</v>
      </c>
      <c r="O327" s="73"/>
      <c r="P327" s="175">
        <f>O327*H327</f>
        <v>0</v>
      </c>
      <c r="Q327" s="175">
        <v>0</v>
      </c>
      <c r="R327" s="175">
        <f>Q327*H327</f>
        <v>0</v>
      </c>
      <c r="S327" s="175">
        <v>0</v>
      </c>
      <c r="T327" s="176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177" t="s">
        <v>124</v>
      </c>
      <c r="AT327" s="177" t="s">
        <v>119</v>
      </c>
      <c r="AU327" s="177" t="s">
        <v>79</v>
      </c>
      <c r="AY327" s="20" t="s">
        <v>117</v>
      </c>
      <c r="BE327" s="178">
        <f>IF(N327="základní",J327,0)</f>
        <v>0</v>
      </c>
      <c r="BF327" s="178">
        <f>IF(N327="snížená",J327,0)</f>
        <v>0</v>
      </c>
      <c r="BG327" s="178">
        <f>IF(N327="zákl. přenesená",J327,0)</f>
        <v>0</v>
      </c>
      <c r="BH327" s="178">
        <f>IF(N327="sníž. přenesená",J327,0)</f>
        <v>0</v>
      </c>
      <c r="BI327" s="178">
        <f>IF(N327="nulová",J327,0)</f>
        <v>0</v>
      </c>
      <c r="BJ327" s="20" t="s">
        <v>77</v>
      </c>
      <c r="BK327" s="178">
        <f>ROUND(I327*H327,2)</f>
        <v>0</v>
      </c>
      <c r="BL327" s="20" t="s">
        <v>124</v>
      </c>
      <c r="BM327" s="177" t="s">
        <v>995</v>
      </c>
    </row>
    <row r="328" s="2" customFormat="1">
      <c r="A328" s="39"/>
      <c r="B328" s="40"/>
      <c r="C328" s="39"/>
      <c r="D328" s="179" t="s">
        <v>126</v>
      </c>
      <c r="E328" s="39"/>
      <c r="F328" s="180" t="s">
        <v>996</v>
      </c>
      <c r="G328" s="39"/>
      <c r="H328" s="39"/>
      <c r="I328" s="181"/>
      <c r="J328" s="39"/>
      <c r="K328" s="39"/>
      <c r="L328" s="40"/>
      <c r="M328" s="182"/>
      <c r="N328" s="183"/>
      <c r="O328" s="73"/>
      <c r="P328" s="73"/>
      <c r="Q328" s="73"/>
      <c r="R328" s="73"/>
      <c r="S328" s="73"/>
      <c r="T328" s="74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20" t="s">
        <v>126</v>
      </c>
      <c r="AU328" s="20" t="s">
        <v>79</v>
      </c>
    </row>
    <row r="329" s="2" customFormat="1" ht="21.75" customHeight="1">
      <c r="A329" s="39"/>
      <c r="B329" s="165"/>
      <c r="C329" s="166" t="s">
        <v>550</v>
      </c>
      <c r="D329" s="166" t="s">
        <v>119</v>
      </c>
      <c r="E329" s="167" t="s">
        <v>997</v>
      </c>
      <c r="F329" s="168" t="s">
        <v>998</v>
      </c>
      <c r="G329" s="169" t="s">
        <v>122</v>
      </c>
      <c r="H329" s="170">
        <v>3.1419999999999999</v>
      </c>
      <c r="I329" s="171"/>
      <c r="J329" s="172">
        <f>ROUND(I329*H329,2)</f>
        <v>0</v>
      </c>
      <c r="K329" s="168" t="s">
        <v>123</v>
      </c>
      <c r="L329" s="40"/>
      <c r="M329" s="173" t="s">
        <v>3</v>
      </c>
      <c r="N329" s="174" t="s">
        <v>40</v>
      </c>
      <c r="O329" s="73"/>
      <c r="P329" s="175">
        <f>O329*H329</f>
        <v>0</v>
      </c>
      <c r="Q329" s="175">
        <v>0.0015299999999999999</v>
      </c>
      <c r="R329" s="175">
        <f>Q329*H329</f>
        <v>0.0048072599999999998</v>
      </c>
      <c r="S329" s="175">
        <v>0</v>
      </c>
      <c r="T329" s="176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177" t="s">
        <v>124</v>
      </c>
      <c r="AT329" s="177" t="s">
        <v>119</v>
      </c>
      <c r="AU329" s="177" t="s">
        <v>79</v>
      </c>
      <c r="AY329" s="20" t="s">
        <v>117</v>
      </c>
      <c r="BE329" s="178">
        <f>IF(N329="základní",J329,0)</f>
        <v>0</v>
      </c>
      <c r="BF329" s="178">
        <f>IF(N329="snížená",J329,0)</f>
        <v>0</v>
      </c>
      <c r="BG329" s="178">
        <f>IF(N329="zákl. přenesená",J329,0)</f>
        <v>0</v>
      </c>
      <c r="BH329" s="178">
        <f>IF(N329="sníž. přenesená",J329,0)</f>
        <v>0</v>
      </c>
      <c r="BI329" s="178">
        <f>IF(N329="nulová",J329,0)</f>
        <v>0</v>
      </c>
      <c r="BJ329" s="20" t="s">
        <v>77</v>
      </c>
      <c r="BK329" s="178">
        <f>ROUND(I329*H329,2)</f>
        <v>0</v>
      </c>
      <c r="BL329" s="20" t="s">
        <v>124</v>
      </c>
      <c r="BM329" s="177" t="s">
        <v>999</v>
      </c>
    </row>
    <row r="330" s="2" customFormat="1">
      <c r="A330" s="39"/>
      <c r="B330" s="40"/>
      <c r="C330" s="39"/>
      <c r="D330" s="179" t="s">
        <v>126</v>
      </c>
      <c r="E330" s="39"/>
      <c r="F330" s="180" t="s">
        <v>1000</v>
      </c>
      <c r="G330" s="39"/>
      <c r="H330" s="39"/>
      <c r="I330" s="181"/>
      <c r="J330" s="39"/>
      <c r="K330" s="39"/>
      <c r="L330" s="40"/>
      <c r="M330" s="182"/>
      <c r="N330" s="183"/>
      <c r="O330" s="73"/>
      <c r="P330" s="73"/>
      <c r="Q330" s="73"/>
      <c r="R330" s="73"/>
      <c r="S330" s="73"/>
      <c r="T330" s="74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20" t="s">
        <v>126</v>
      </c>
      <c r="AU330" s="20" t="s">
        <v>79</v>
      </c>
    </row>
    <row r="331" s="13" customFormat="1">
      <c r="A331" s="13"/>
      <c r="B331" s="184"/>
      <c r="C331" s="13"/>
      <c r="D331" s="185" t="s">
        <v>128</v>
      </c>
      <c r="E331" s="186" t="s">
        <v>3</v>
      </c>
      <c r="F331" s="187" t="s">
        <v>1001</v>
      </c>
      <c r="G331" s="13"/>
      <c r="H331" s="188">
        <v>3.1419999999999999</v>
      </c>
      <c r="I331" s="189"/>
      <c r="J331" s="13"/>
      <c r="K331" s="13"/>
      <c r="L331" s="184"/>
      <c r="M331" s="190"/>
      <c r="N331" s="191"/>
      <c r="O331" s="191"/>
      <c r="P331" s="191"/>
      <c r="Q331" s="191"/>
      <c r="R331" s="191"/>
      <c r="S331" s="191"/>
      <c r="T331" s="19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6" t="s">
        <v>128</v>
      </c>
      <c r="AU331" s="186" t="s">
        <v>79</v>
      </c>
      <c r="AV331" s="13" t="s">
        <v>79</v>
      </c>
      <c r="AW331" s="13" t="s">
        <v>31</v>
      </c>
      <c r="AX331" s="13" t="s">
        <v>69</v>
      </c>
      <c r="AY331" s="186" t="s">
        <v>117</v>
      </c>
    </row>
    <row r="332" s="14" customFormat="1">
      <c r="A332" s="14"/>
      <c r="B332" s="193"/>
      <c r="C332" s="14"/>
      <c r="D332" s="185" t="s">
        <v>128</v>
      </c>
      <c r="E332" s="194" t="s">
        <v>3</v>
      </c>
      <c r="F332" s="195" t="s">
        <v>130</v>
      </c>
      <c r="G332" s="14"/>
      <c r="H332" s="196">
        <v>3.1419999999999999</v>
      </c>
      <c r="I332" s="197"/>
      <c r="J332" s="14"/>
      <c r="K332" s="14"/>
      <c r="L332" s="193"/>
      <c r="M332" s="198"/>
      <c r="N332" s="199"/>
      <c r="O332" s="199"/>
      <c r="P332" s="199"/>
      <c r="Q332" s="199"/>
      <c r="R332" s="199"/>
      <c r="S332" s="199"/>
      <c r="T332" s="200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194" t="s">
        <v>128</v>
      </c>
      <c r="AU332" s="194" t="s">
        <v>79</v>
      </c>
      <c r="AV332" s="14" t="s">
        <v>124</v>
      </c>
      <c r="AW332" s="14" t="s">
        <v>31</v>
      </c>
      <c r="AX332" s="14" t="s">
        <v>77</v>
      </c>
      <c r="AY332" s="194" t="s">
        <v>117</v>
      </c>
    </row>
    <row r="333" s="2" customFormat="1" ht="21.75" customHeight="1">
      <c r="A333" s="39"/>
      <c r="B333" s="165"/>
      <c r="C333" s="166" t="s">
        <v>556</v>
      </c>
      <c r="D333" s="166" t="s">
        <v>119</v>
      </c>
      <c r="E333" s="167" t="s">
        <v>1002</v>
      </c>
      <c r="F333" s="168" t="s">
        <v>1003</v>
      </c>
      <c r="G333" s="169" t="s">
        <v>122</v>
      </c>
      <c r="H333" s="170">
        <v>0.314</v>
      </c>
      <c r="I333" s="171"/>
      <c r="J333" s="172">
        <f>ROUND(I333*H333,2)</f>
        <v>0</v>
      </c>
      <c r="K333" s="168" t="s">
        <v>123</v>
      </c>
      <c r="L333" s="40"/>
      <c r="M333" s="173" t="s">
        <v>3</v>
      </c>
      <c r="N333" s="174" t="s">
        <v>40</v>
      </c>
      <c r="O333" s="73"/>
      <c r="P333" s="175">
        <f>O333*H333</f>
        <v>0</v>
      </c>
      <c r="Q333" s="175">
        <v>0.0013400000000000001</v>
      </c>
      <c r="R333" s="175">
        <f>Q333*H333</f>
        <v>0.00042076</v>
      </c>
      <c r="S333" s="175">
        <v>0</v>
      </c>
      <c r="T333" s="176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177" t="s">
        <v>124</v>
      </c>
      <c r="AT333" s="177" t="s">
        <v>119</v>
      </c>
      <c r="AU333" s="177" t="s">
        <v>79</v>
      </c>
      <c r="AY333" s="20" t="s">
        <v>117</v>
      </c>
      <c r="BE333" s="178">
        <f>IF(N333="základní",J333,0)</f>
        <v>0</v>
      </c>
      <c r="BF333" s="178">
        <f>IF(N333="snížená",J333,0)</f>
        <v>0</v>
      </c>
      <c r="BG333" s="178">
        <f>IF(N333="zákl. přenesená",J333,0)</f>
        <v>0</v>
      </c>
      <c r="BH333" s="178">
        <f>IF(N333="sníž. přenesená",J333,0)</f>
        <v>0</v>
      </c>
      <c r="BI333" s="178">
        <f>IF(N333="nulová",J333,0)</f>
        <v>0</v>
      </c>
      <c r="BJ333" s="20" t="s">
        <v>77</v>
      </c>
      <c r="BK333" s="178">
        <f>ROUND(I333*H333,2)</f>
        <v>0</v>
      </c>
      <c r="BL333" s="20" t="s">
        <v>124</v>
      </c>
      <c r="BM333" s="177" t="s">
        <v>1004</v>
      </c>
    </row>
    <row r="334" s="2" customFormat="1">
      <c r="A334" s="39"/>
      <c r="B334" s="40"/>
      <c r="C334" s="39"/>
      <c r="D334" s="179" t="s">
        <v>126</v>
      </c>
      <c r="E334" s="39"/>
      <c r="F334" s="180" t="s">
        <v>1005</v>
      </c>
      <c r="G334" s="39"/>
      <c r="H334" s="39"/>
      <c r="I334" s="181"/>
      <c r="J334" s="39"/>
      <c r="K334" s="39"/>
      <c r="L334" s="40"/>
      <c r="M334" s="182"/>
      <c r="N334" s="183"/>
      <c r="O334" s="73"/>
      <c r="P334" s="73"/>
      <c r="Q334" s="73"/>
      <c r="R334" s="73"/>
      <c r="S334" s="73"/>
      <c r="T334" s="74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20" t="s">
        <v>126</v>
      </c>
      <c r="AU334" s="20" t="s">
        <v>79</v>
      </c>
    </row>
    <row r="335" s="13" customFormat="1">
      <c r="A335" s="13"/>
      <c r="B335" s="184"/>
      <c r="C335" s="13"/>
      <c r="D335" s="185" t="s">
        <v>128</v>
      </c>
      <c r="E335" s="186" t="s">
        <v>3</v>
      </c>
      <c r="F335" s="187" t="s">
        <v>1006</v>
      </c>
      <c r="G335" s="13"/>
      <c r="H335" s="188">
        <v>0.314</v>
      </c>
      <c r="I335" s="189"/>
      <c r="J335" s="13"/>
      <c r="K335" s="13"/>
      <c r="L335" s="184"/>
      <c r="M335" s="190"/>
      <c r="N335" s="191"/>
      <c r="O335" s="191"/>
      <c r="P335" s="191"/>
      <c r="Q335" s="191"/>
      <c r="R335" s="191"/>
      <c r="S335" s="191"/>
      <c r="T335" s="192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6" t="s">
        <v>128</v>
      </c>
      <c r="AU335" s="186" t="s">
        <v>79</v>
      </c>
      <c r="AV335" s="13" t="s">
        <v>79</v>
      </c>
      <c r="AW335" s="13" t="s">
        <v>31</v>
      </c>
      <c r="AX335" s="13" t="s">
        <v>69</v>
      </c>
      <c r="AY335" s="186" t="s">
        <v>117</v>
      </c>
    </row>
    <row r="336" s="14" customFormat="1">
      <c r="A336" s="14"/>
      <c r="B336" s="193"/>
      <c r="C336" s="14"/>
      <c r="D336" s="185" t="s">
        <v>128</v>
      </c>
      <c r="E336" s="194" t="s">
        <v>3</v>
      </c>
      <c r="F336" s="195" t="s">
        <v>130</v>
      </c>
      <c r="G336" s="14"/>
      <c r="H336" s="196">
        <v>0.314</v>
      </c>
      <c r="I336" s="197"/>
      <c r="J336" s="14"/>
      <c r="K336" s="14"/>
      <c r="L336" s="193"/>
      <c r="M336" s="198"/>
      <c r="N336" s="199"/>
      <c r="O336" s="199"/>
      <c r="P336" s="199"/>
      <c r="Q336" s="199"/>
      <c r="R336" s="199"/>
      <c r="S336" s="199"/>
      <c r="T336" s="200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94" t="s">
        <v>128</v>
      </c>
      <c r="AU336" s="194" t="s">
        <v>79</v>
      </c>
      <c r="AV336" s="14" t="s">
        <v>124</v>
      </c>
      <c r="AW336" s="14" t="s">
        <v>31</v>
      </c>
      <c r="AX336" s="14" t="s">
        <v>77</v>
      </c>
      <c r="AY336" s="194" t="s">
        <v>117</v>
      </c>
    </row>
    <row r="337" s="2" customFormat="1" ht="16.5" customHeight="1">
      <c r="A337" s="39"/>
      <c r="B337" s="165"/>
      <c r="C337" s="166" t="s">
        <v>562</v>
      </c>
      <c r="D337" s="166" t="s">
        <v>119</v>
      </c>
      <c r="E337" s="167" t="s">
        <v>1007</v>
      </c>
      <c r="F337" s="168" t="s">
        <v>1008</v>
      </c>
      <c r="G337" s="169" t="s">
        <v>122</v>
      </c>
      <c r="H337" s="170">
        <v>34.558</v>
      </c>
      <c r="I337" s="171"/>
      <c r="J337" s="172">
        <f>ROUND(I337*H337,2)</f>
        <v>0</v>
      </c>
      <c r="K337" s="168" t="s">
        <v>123</v>
      </c>
      <c r="L337" s="40"/>
      <c r="M337" s="173" t="s">
        <v>3</v>
      </c>
      <c r="N337" s="174" t="s">
        <v>40</v>
      </c>
      <c r="O337" s="73"/>
      <c r="P337" s="175">
        <f>O337*H337</f>
        <v>0</v>
      </c>
      <c r="Q337" s="175">
        <v>0</v>
      </c>
      <c r="R337" s="175">
        <f>Q337*H337</f>
        <v>0</v>
      </c>
      <c r="S337" s="175">
        <v>0</v>
      </c>
      <c r="T337" s="176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177" t="s">
        <v>124</v>
      </c>
      <c r="AT337" s="177" t="s">
        <v>119</v>
      </c>
      <c r="AU337" s="177" t="s">
        <v>79</v>
      </c>
      <c r="AY337" s="20" t="s">
        <v>117</v>
      </c>
      <c r="BE337" s="178">
        <f>IF(N337="základní",J337,0)</f>
        <v>0</v>
      </c>
      <c r="BF337" s="178">
        <f>IF(N337="snížená",J337,0)</f>
        <v>0</v>
      </c>
      <c r="BG337" s="178">
        <f>IF(N337="zákl. přenesená",J337,0)</f>
        <v>0</v>
      </c>
      <c r="BH337" s="178">
        <f>IF(N337="sníž. přenesená",J337,0)</f>
        <v>0</v>
      </c>
      <c r="BI337" s="178">
        <f>IF(N337="nulová",J337,0)</f>
        <v>0</v>
      </c>
      <c r="BJ337" s="20" t="s">
        <v>77</v>
      </c>
      <c r="BK337" s="178">
        <f>ROUND(I337*H337,2)</f>
        <v>0</v>
      </c>
      <c r="BL337" s="20" t="s">
        <v>124</v>
      </c>
      <c r="BM337" s="177" t="s">
        <v>1009</v>
      </c>
    </row>
    <row r="338" s="2" customFormat="1">
      <c r="A338" s="39"/>
      <c r="B338" s="40"/>
      <c r="C338" s="39"/>
      <c r="D338" s="179" t="s">
        <v>126</v>
      </c>
      <c r="E338" s="39"/>
      <c r="F338" s="180" t="s">
        <v>1010</v>
      </c>
      <c r="G338" s="39"/>
      <c r="H338" s="39"/>
      <c r="I338" s="181"/>
      <c r="J338" s="39"/>
      <c r="K338" s="39"/>
      <c r="L338" s="40"/>
      <c r="M338" s="182"/>
      <c r="N338" s="183"/>
      <c r="O338" s="73"/>
      <c r="P338" s="73"/>
      <c r="Q338" s="73"/>
      <c r="R338" s="73"/>
      <c r="S338" s="73"/>
      <c r="T338" s="74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20" t="s">
        <v>126</v>
      </c>
      <c r="AU338" s="20" t="s">
        <v>79</v>
      </c>
    </row>
    <row r="339" s="2" customFormat="1" ht="16.5" customHeight="1">
      <c r="A339" s="39"/>
      <c r="B339" s="165"/>
      <c r="C339" s="166" t="s">
        <v>568</v>
      </c>
      <c r="D339" s="166" t="s">
        <v>119</v>
      </c>
      <c r="E339" s="167" t="s">
        <v>1011</v>
      </c>
      <c r="F339" s="168" t="s">
        <v>1012</v>
      </c>
      <c r="G339" s="169" t="s">
        <v>122</v>
      </c>
      <c r="H339" s="170">
        <v>34.558</v>
      </c>
      <c r="I339" s="171"/>
      <c r="J339" s="172">
        <f>ROUND(I339*H339,2)</f>
        <v>0</v>
      </c>
      <c r="K339" s="168" t="s">
        <v>123</v>
      </c>
      <c r="L339" s="40"/>
      <c r="M339" s="173" t="s">
        <v>3</v>
      </c>
      <c r="N339" s="174" t="s">
        <v>40</v>
      </c>
      <c r="O339" s="73"/>
      <c r="P339" s="175">
        <f>O339*H339</f>
        <v>0</v>
      </c>
      <c r="Q339" s="175">
        <v>0.0041000000000000003</v>
      </c>
      <c r="R339" s="175">
        <f>Q339*H339</f>
        <v>0.1416878</v>
      </c>
      <c r="S339" s="175">
        <v>0</v>
      </c>
      <c r="T339" s="176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177" t="s">
        <v>124</v>
      </c>
      <c r="AT339" s="177" t="s">
        <v>119</v>
      </c>
      <c r="AU339" s="177" t="s">
        <v>79</v>
      </c>
      <c r="AY339" s="20" t="s">
        <v>117</v>
      </c>
      <c r="BE339" s="178">
        <f>IF(N339="základní",J339,0)</f>
        <v>0</v>
      </c>
      <c r="BF339" s="178">
        <f>IF(N339="snížená",J339,0)</f>
        <v>0</v>
      </c>
      <c r="BG339" s="178">
        <f>IF(N339="zákl. přenesená",J339,0)</f>
        <v>0</v>
      </c>
      <c r="BH339" s="178">
        <f>IF(N339="sníž. přenesená",J339,0)</f>
        <v>0</v>
      </c>
      <c r="BI339" s="178">
        <f>IF(N339="nulová",J339,0)</f>
        <v>0</v>
      </c>
      <c r="BJ339" s="20" t="s">
        <v>77</v>
      </c>
      <c r="BK339" s="178">
        <f>ROUND(I339*H339,2)</f>
        <v>0</v>
      </c>
      <c r="BL339" s="20" t="s">
        <v>124</v>
      </c>
      <c r="BM339" s="177" t="s">
        <v>1013</v>
      </c>
    </row>
    <row r="340" s="2" customFormat="1">
      <c r="A340" s="39"/>
      <c r="B340" s="40"/>
      <c r="C340" s="39"/>
      <c r="D340" s="179" t="s">
        <v>126</v>
      </c>
      <c r="E340" s="39"/>
      <c r="F340" s="180" t="s">
        <v>1014</v>
      </c>
      <c r="G340" s="39"/>
      <c r="H340" s="39"/>
      <c r="I340" s="181"/>
      <c r="J340" s="39"/>
      <c r="K340" s="39"/>
      <c r="L340" s="40"/>
      <c r="M340" s="182"/>
      <c r="N340" s="183"/>
      <c r="O340" s="73"/>
      <c r="P340" s="73"/>
      <c r="Q340" s="73"/>
      <c r="R340" s="73"/>
      <c r="S340" s="73"/>
      <c r="T340" s="74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20" t="s">
        <v>126</v>
      </c>
      <c r="AU340" s="20" t="s">
        <v>79</v>
      </c>
    </row>
    <row r="341" s="13" customFormat="1">
      <c r="A341" s="13"/>
      <c r="B341" s="184"/>
      <c r="C341" s="13"/>
      <c r="D341" s="185" t="s">
        <v>128</v>
      </c>
      <c r="E341" s="186" t="s">
        <v>3</v>
      </c>
      <c r="F341" s="187" t="s">
        <v>959</v>
      </c>
      <c r="G341" s="13"/>
      <c r="H341" s="188">
        <v>31.416</v>
      </c>
      <c r="I341" s="189"/>
      <c r="J341" s="13"/>
      <c r="K341" s="13"/>
      <c r="L341" s="184"/>
      <c r="M341" s="190"/>
      <c r="N341" s="191"/>
      <c r="O341" s="191"/>
      <c r="P341" s="191"/>
      <c r="Q341" s="191"/>
      <c r="R341" s="191"/>
      <c r="S341" s="191"/>
      <c r="T341" s="192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86" t="s">
        <v>128</v>
      </c>
      <c r="AU341" s="186" t="s">
        <v>79</v>
      </c>
      <c r="AV341" s="13" t="s">
        <v>79</v>
      </c>
      <c r="AW341" s="13" t="s">
        <v>31</v>
      </c>
      <c r="AX341" s="13" t="s">
        <v>69</v>
      </c>
      <c r="AY341" s="186" t="s">
        <v>117</v>
      </c>
    </row>
    <row r="342" s="13" customFormat="1">
      <c r="A342" s="13"/>
      <c r="B342" s="184"/>
      <c r="C342" s="13"/>
      <c r="D342" s="185" t="s">
        <v>128</v>
      </c>
      <c r="E342" s="186" t="s">
        <v>3</v>
      </c>
      <c r="F342" s="187" t="s">
        <v>964</v>
      </c>
      <c r="G342" s="13"/>
      <c r="H342" s="188">
        <v>3.1419999999999999</v>
      </c>
      <c r="I342" s="189"/>
      <c r="J342" s="13"/>
      <c r="K342" s="13"/>
      <c r="L342" s="184"/>
      <c r="M342" s="190"/>
      <c r="N342" s="191"/>
      <c r="O342" s="191"/>
      <c r="P342" s="191"/>
      <c r="Q342" s="191"/>
      <c r="R342" s="191"/>
      <c r="S342" s="191"/>
      <c r="T342" s="192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86" t="s">
        <v>128</v>
      </c>
      <c r="AU342" s="186" t="s">
        <v>79</v>
      </c>
      <c r="AV342" s="13" t="s">
        <v>79</v>
      </c>
      <c r="AW342" s="13" t="s">
        <v>31</v>
      </c>
      <c r="AX342" s="13" t="s">
        <v>69</v>
      </c>
      <c r="AY342" s="186" t="s">
        <v>117</v>
      </c>
    </row>
    <row r="343" s="14" customFormat="1">
      <c r="A343" s="14"/>
      <c r="B343" s="193"/>
      <c r="C343" s="14"/>
      <c r="D343" s="185" t="s">
        <v>128</v>
      </c>
      <c r="E343" s="194" t="s">
        <v>3</v>
      </c>
      <c r="F343" s="195" t="s">
        <v>130</v>
      </c>
      <c r="G343" s="14"/>
      <c r="H343" s="196">
        <v>34.558</v>
      </c>
      <c r="I343" s="197"/>
      <c r="J343" s="14"/>
      <c r="K343" s="14"/>
      <c r="L343" s="193"/>
      <c r="M343" s="198"/>
      <c r="N343" s="199"/>
      <c r="O343" s="199"/>
      <c r="P343" s="199"/>
      <c r="Q343" s="199"/>
      <c r="R343" s="199"/>
      <c r="S343" s="199"/>
      <c r="T343" s="200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194" t="s">
        <v>128</v>
      </c>
      <c r="AU343" s="194" t="s">
        <v>79</v>
      </c>
      <c r="AV343" s="14" t="s">
        <v>124</v>
      </c>
      <c r="AW343" s="14" t="s">
        <v>31</v>
      </c>
      <c r="AX343" s="14" t="s">
        <v>77</v>
      </c>
      <c r="AY343" s="194" t="s">
        <v>117</v>
      </c>
    </row>
    <row r="344" s="2" customFormat="1" ht="16.5" customHeight="1">
      <c r="A344" s="39"/>
      <c r="B344" s="165"/>
      <c r="C344" s="166" t="s">
        <v>572</v>
      </c>
      <c r="D344" s="166" t="s">
        <v>119</v>
      </c>
      <c r="E344" s="167" t="s">
        <v>1015</v>
      </c>
      <c r="F344" s="168" t="s">
        <v>1016</v>
      </c>
      <c r="G344" s="169" t="s">
        <v>122</v>
      </c>
      <c r="H344" s="170">
        <v>34.558</v>
      </c>
      <c r="I344" s="171"/>
      <c r="J344" s="172">
        <f>ROUND(I344*H344,2)</f>
        <v>0</v>
      </c>
      <c r="K344" s="168" t="s">
        <v>123</v>
      </c>
      <c r="L344" s="40"/>
      <c r="M344" s="173" t="s">
        <v>3</v>
      </c>
      <c r="N344" s="174" t="s">
        <v>40</v>
      </c>
      <c r="O344" s="73"/>
      <c r="P344" s="175">
        <f>O344*H344</f>
        <v>0</v>
      </c>
      <c r="Q344" s="175">
        <v>0</v>
      </c>
      <c r="R344" s="175">
        <f>Q344*H344</f>
        <v>0</v>
      </c>
      <c r="S344" s="175">
        <v>0</v>
      </c>
      <c r="T344" s="176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177" t="s">
        <v>124</v>
      </c>
      <c r="AT344" s="177" t="s">
        <v>119</v>
      </c>
      <c r="AU344" s="177" t="s">
        <v>79</v>
      </c>
      <c r="AY344" s="20" t="s">
        <v>117</v>
      </c>
      <c r="BE344" s="178">
        <f>IF(N344="základní",J344,0)</f>
        <v>0</v>
      </c>
      <c r="BF344" s="178">
        <f>IF(N344="snížená",J344,0)</f>
        <v>0</v>
      </c>
      <c r="BG344" s="178">
        <f>IF(N344="zákl. přenesená",J344,0)</f>
        <v>0</v>
      </c>
      <c r="BH344" s="178">
        <f>IF(N344="sníž. přenesená",J344,0)</f>
        <v>0</v>
      </c>
      <c r="BI344" s="178">
        <f>IF(N344="nulová",J344,0)</f>
        <v>0</v>
      </c>
      <c r="BJ344" s="20" t="s">
        <v>77</v>
      </c>
      <c r="BK344" s="178">
        <f>ROUND(I344*H344,2)</f>
        <v>0</v>
      </c>
      <c r="BL344" s="20" t="s">
        <v>124</v>
      </c>
      <c r="BM344" s="177" t="s">
        <v>1017</v>
      </c>
    </row>
    <row r="345" s="2" customFormat="1">
      <c r="A345" s="39"/>
      <c r="B345" s="40"/>
      <c r="C345" s="39"/>
      <c r="D345" s="179" t="s">
        <v>126</v>
      </c>
      <c r="E345" s="39"/>
      <c r="F345" s="180" t="s">
        <v>1018</v>
      </c>
      <c r="G345" s="39"/>
      <c r="H345" s="39"/>
      <c r="I345" s="181"/>
      <c r="J345" s="39"/>
      <c r="K345" s="39"/>
      <c r="L345" s="40"/>
      <c r="M345" s="182"/>
      <c r="N345" s="183"/>
      <c r="O345" s="73"/>
      <c r="P345" s="73"/>
      <c r="Q345" s="73"/>
      <c r="R345" s="73"/>
      <c r="S345" s="73"/>
      <c r="T345" s="74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20" t="s">
        <v>126</v>
      </c>
      <c r="AU345" s="20" t="s">
        <v>79</v>
      </c>
    </row>
    <row r="346" s="12" customFormat="1" ht="22.8" customHeight="1">
      <c r="A346" s="12"/>
      <c r="B346" s="152"/>
      <c r="C346" s="12"/>
      <c r="D346" s="153" t="s">
        <v>68</v>
      </c>
      <c r="E346" s="163" t="s">
        <v>780</v>
      </c>
      <c r="F346" s="163" t="s">
        <v>781</v>
      </c>
      <c r="G346" s="12"/>
      <c r="H346" s="12"/>
      <c r="I346" s="155"/>
      <c r="J346" s="164">
        <f>BK346</f>
        <v>0</v>
      </c>
      <c r="K346" s="12"/>
      <c r="L346" s="152"/>
      <c r="M346" s="157"/>
      <c r="N346" s="158"/>
      <c r="O346" s="158"/>
      <c r="P346" s="159">
        <f>SUM(P347:P382)</f>
        <v>0</v>
      </c>
      <c r="Q346" s="158"/>
      <c r="R346" s="159">
        <f>SUM(R347:R382)</f>
        <v>0</v>
      </c>
      <c r="S346" s="158"/>
      <c r="T346" s="160">
        <f>SUM(T347:T382)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53" t="s">
        <v>77</v>
      </c>
      <c r="AT346" s="161" t="s">
        <v>68</v>
      </c>
      <c r="AU346" s="161" t="s">
        <v>77</v>
      </c>
      <c r="AY346" s="153" t="s">
        <v>117</v>
      </c>
      <c r="BK346" s="162">
        <f>SUM(BK347:BK382)</f>
        <v>0</v>
      </c>
    </row>
    <row r="347" s="2" customFormat="1" ht="24.15" customHeight="1">
      <c r="A347" s="39"/>
      <c r="B347" s="165"/>
      <c r="C347" s="166" t="s">
        <v>578</v>
      </c>
      <c r="D347" s="166" t="s">
        <v>119</v>
      </c>
      <c r="E347" s="167" t="s">
        <v>1019</v>
      </c>
      <c r="F347" s="168" t="s">
        <v>1020</v>
      </c>
      <c r="G347" s="169" t="s">
        <v>297</v>
      </c>
      <c r="H347" s="170">
        <v>3.1789999999999998</v>
      </c>
      <c r="I347" s="171"/>
      <c r="J347" s="172">
        <f>ROUND(I347*H347,2)</f>
        <v>0</v>
      </c>
      <c r="K347" s="168" t="s">
        <v>123</v>
      </c>
      <c r="L347" s="40"/>
      <c r="M347" s="173" t="s">
        <v>3</v>
      </c>
      <c r="N347" s="174" t="s">
        <v>40</v>
      </c>
      <c r="O347" s="73"/>
      <c r="P347" s="175">
        <f>O347*H347</f>
        <v>0</v>
      </c>
      <c r="Q347" s="175">
        <v>0</v>
      </c>
      <c r="R347" s="175">
        <f>Q347*H347</f>
        <v>0</v>
      </c>
      <c r="S347" s="175">
        <v>0</v>
      </c>
      <c r="T347" s="176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177" t="s">
        <v>124</v>
      </c>
      <c r="AT347" s="177" t="s">
        <v>119</v>
      </c>
      <c r="AU347" s="177" t="s">
        <v>79</v>
      </c>
      <c r="AY347" s="20" t="s">
        <v>117</v>
      </c>
      <c r="BE347" s="178">
        <f>IF(N347="základní",J347,0)</f>
        <v>0</v>
      </c>
      <c r="BF347" s="178">
        <f>IF(N347="snížená",J347,0)</f>
        <v>0</v>
      </c>
      <c r="BG347" s="178">
        <f>IF(N347="zákl. přenesená",J347,0)</f>
        <v>0</v>
      </c>
      <c r="BH347" s="178">
        <f>IF(N347="sníž. přenesená",J347,0)</f>
        <v>0</v>
      </c>
      <c r="BI347" s="178">
        <f>IF(N347="nulová",J347,0)</f>
        <v>0</v>
      </c>
      <c r="BJ347" s="20" t="s">
        <v>77</v>
      </c>
      <c r="BK347" s="178">
        <f>ROUND(I347*H347,2)</f>
        <v>0</v>
      </c>
      <c r="BL347" s="20" t="s">
        <v>124</v>
      </c>
      <c r="BM347" s="177" t="s">
        <v>1021</v>
      </c>
    </row>
    <row r="348" s="2" customFormat="1">
      <c r="A348" s="39"/>
      <c r="B348" s="40"/>
      <c r="C348" s="39"/>
      <c r="D348" s="179" t="s">
        <v>126</v>
      </c>
      <c r="E348" s="39"/>
      <c r="F348" s="180" t="s">
        <v>1022</v>
      </c>
      <c r="G348" s="39"/>
      <c r="H348" s="39"/>
      <c r="I348" s="181"/>
      <c r="J348" s="39"/>
      <c r="K348" s="39"/>
      <c r="L348" s="40"/>
      <c r="M348" s="182"/>
      <c r="N348" s="183"/>
      <c r="O348" s="73"/>
      <c r="P348" s="73"/>
      <c r="Q348" s="73"/>
      <c r="R348" s="73"/>
      <c r="S348" s="73"/>
      <c r="T348" s="74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20" t="s">
        <v>126</v>
      </c>
      <c r="AU348" s="20" t="s">
        <v>79</v>
      </c>
    </row>
    <row r="349" s="13" customFormat="1">
      <c r="A349" s="13"/>
      <c r="B349" s="184"/>
      <c r="C349" s="13"/>
      <c r="D349" s="185" t="s">
        <v>128</v>
      </c>
      <c r="E349" s="186" t="s">
        <v>3</v>
      </c>
      <c r="F349" s="187" t="s">
        <v>1023</v>
      </c>
      <c r="G349" s="13"/>
      <c r="H349" s="188">
        <v>3.1789999999999998</v>
      </c>
      <c r="I349" s="189"/>
      <c r="J349" s="13"/>
      <c r="K349" s="13"/>
      <c r="L349" s="184"/>
      <c r="M349" s="190"/>
      <c r="N349" s="191"/>
      <c r="O349" s="191"/>
      <c r="P349" s="191"/>
      <c r="Q349" s="191"/>
      <c r="R349" s="191"/>
      <c r="S349" s="191"/>
      <c r="T349" s="192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86" t="s">
        <v>128</v>
      </c>
      <c r="AU349" s="186" t="s">
        <v>79</v>
      </c>
      <c r="AV349" s="13" t="s">
        <v>79</v>
      </c>
      <c r="AW349" s="13" t="s">
        <v>31</v>
      </c>
      <c r="AX349" s="13" t="s">
        <v>69</v>
      </c>
      <c r="AY349" s="186" t="s">
        <v>117</v>
      </c>
    </row>
    <row r="350" s="14" customFormat="1">
      <c r="A350" s="14"/>
      <c r="B350" s="193"/>
      <c r="C350" s="14"/>
      <c r="D350" s="185" t="s">
        <v>128</v>
      </c>
      <c r="E350" s="194" t="s">
        <v>3</v>
      </c>
      <c r="F350" s="195" t="s">
        <v>130</v>
      </c>
      <c r="G350" s="14"/>
      <c r="H350" s="196">
        <v>3.1789999999999998</v>
      </c>
      <c r="I350" s="197"/>
      <c r="J350" s="14"/>
      <c r="K350" s="14"/>
      <c r="L350" s="193"/>
      <c r="M350" s="198"/>
      <c r="N350" s="199"/>
      <c r="O350" s="199"/>
      <c r="P350" s="199"/>
      <c r="Q350" s="199"/>
      <c r="R350" s="199"/>
      <c r="S350" s="199"/>
      <c r="T350" s="200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194" t="s">
        <v>128</v>
      </c>
      <c r="AU350" s="194" t="s">
        <v>79</v>
      </c>
      <c r="AV350" s="14" t="s">
        <v>124</v>
      </c>
      <c r="AW350" s="14" t="s">
        <v>31</v>
      </c>
      <c r="AX350" s="14" t="s">
        <v>77</v>
      </c>
      <c r="AY350" s="194" t="s">
        <v>117</v>
      </c>
    </row>
    <row r="351" s="2" customFormat="1" ht="21.75" customHeight="1">
      <c r="A351" s="39"/>
      <c r="B351" s="165"/>
      <c r="C351" s="166" t="s">
        <v>582</v>
      </c>
      <c r="D351" s="166" t="s">
        <v>119</v>
      </c>
      <c r="E351" s="167" t="s">
        <v>1024</v>
      </c>
      <c r="F351" s="168" t="s">
        <v>1025</v>
      </c>
      <c r="G351" s="169" t="s">
        <v>297</v>
      </c>
      <c r="H351" s="170">
        <v>3.1789999999999998</v>
      </c>
      <c r="I351" s="171"/>
      <c r="J351" s="172">
        <f>ROUND(I351*H351,2)</f>
        <v>0</v>
      </c>
      <c r="K351" s="168" t="s">
        <v>123</v>
      </c>
      <c r="L351" s="40"/>
      <c r="M351" s="173" t="s">
        <v>3</v>
      </c>
      <c r="N351" s="174" t="s">
        <v>40</v>
      </c>
      <c r="O351" s="73"/>
      <c r="P351" s="175">
        <f>O351*H351</f>
        <v>0</v>
      </c>
      <c r="Q351" s="175">
        <v>0</v>
      </c>
      <c r="R351" s="175">
        <f>Q351*H351</f>
        <v>0</v>
      </c>
      <c r="S351" s="175">
        <v>0</v>
      </c>
      <c r="T351" s="176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177" t="s">
        <v>124</v>
      </c>
      <c r="AT351" s="177" t="s">
        <v>119</v>
      </c>
      <c r="AU351" s="177" t="s">
        <v>79</v>
      </c>
      <c r="AY351" s="20" t="s">
        <v>117</v>
      </c>
      <c r="BE351" s="178">
        <f>IF(N351="základní",J351,0)</f>
        <v>0</v>
      </c>
      <c r="BF351" s="178">
        <f>IF(N351="snížená",J351,0)</f>
        <v>0</v>
      </c>
      <c r="BG351" s="178">
        <f>IF(N351="zákl. přenesená",J351,0)</f>
        <v>0</v>
      </c>
      <c r="BH351" s="178">
        <f>IF(N351="sníž. přenesená",J351,0)</f>
        <v>0</v>
      </c>
      <c r="BI351" s="178">
        <f>IF(N351="nulová",J351,0)</f>
        <v>0</v>
      </c>
      <c r="BJ351" s="20" t="s">
        <v>77</v>
      </c>
      <c r="BK351" s="178">
        <f>ROUND(I351*H351,2)</f>
        <v>0</v>
      </c>
      <c r="BL351" s="20" t="s">
        <v>124</v>
      </c>
      <c r="BM351" s="177" t="s">
        <v>1026</v>
      </c>
    </row>
    <row r="352" s="2" customFormat="1">
      <c r="A352" s="39"/>
      <c r="B352" s="40"/>
      <c r="C352" s="39"/>
      <c r="D352" s="179" t="s">
        <v>126</v>
      </c>
      <c r="E352" s="39"/>
      <c r="F352" s="180" t="s">
        <v>1027</v>
      </c>
      <c r="G352" s="39"/>
      <c r="H352" s="39"/>
      <c r="I352" s="181"/>
      <c r="J352" s="39"/>
      <c r="K352" s="39"/>
      <c r="L352" s="40"/>
      <c r="M352" s="182"/>
      <c r="N352" s="183"/>
      <c r="O352" s="73"/>
      <c r="P352" s="73"/>
      <c r="Q352" s="73"/>
      <c r="R352" s="73"/>
      <c r="S352" s="73"/>
      <c r="T352" s="74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20" t="s">
        <v>126</v>
      </c>
      <c r="AU352" s="20" t="s">
        <v>79</v>
      </c>
    </row>
    <row r="353" s="15" customFormat="1">
      <c r="A353" s="15"/>
      <c r="B353" s="201"/>
      <c r="C353" s="15"/>
      <c r="D353" s="185" t="s">
        <v>128</v>
      </c>
      <c r="E353" s="202" t="s">
        <v>3</v>
      </c>
      <c r="F353" s="203" t="s">
        <v>787</v>
      </c>
      <c r="G353" s="15"/>
      <c r="H353" s="202" t="s">
        <v>3</v>
      </c>
      <c r="I353" s="204"/>
      <c r="J353" s="15"/>
      <c r="K353" s="15"/>
      <c r="L353" s="201"/>
      <c r="M353" s="205"/>
      <c r="N353" s="206"/>
      <c r="O353" s="206"/>
      <c r="P353" s="206"/>
      <c r="Q353" s="206"/>
      <c r="R353" s="206"/>
      <c r="S353" s="206"/>
      <c r="T353" s="207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02" t="s">
        <v>128</v>
      </c>
      <c r="AU353" s="202" t="s">
        <v>79</v>
      </c>
      <c r="AV353" s="15" t="s">
        <v>77</v>
      </c>
      <c r="AW353" s="15" t="s">
        <v>31</v>
      </c>
      <c r="AX353" s="15" t="s">
        <v>69</v>
      </c>
      <c r="AY353" s="202" t="s">
        <v>117</v>
      </c>
    </row>
    <row r="354" s="13" customFormat="1">
      <c r="A354" s="13"/>
      <c r="B354" s="184"/>
      <c r="C354" s="13"/>
      <c r="D354" s="185" t="s">
        <v>128</v>
      </c>
      <c r="E354" s="186" t="s">
        <v>3</v>
      </c>
      <c r="F354" s="187" t="s">
        <v>1023</v>
      </c>
      <c r="G354" s="13"/>
      <c r="H354" s="188">
        <v>3.1789999999999998</v>
      </c>
      <c r="I354" s="189"/>
      <c r="J354" s="13"/>
      <c r="K354" s="13"/>
      <c r="L354" s="184"/>
      <c r="M354" s="190"/>
      <c r="N354" s="191"/>
      <c r="O354" s="191"/>
      <c r="P354" s="191"/>
      <c r="Q354" s="191"/>
      <c r="R354" s="191"/>
      <c r="S354" s="191"/>
      <c r="T354" s="192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86" t="s">
        <v>128</v>
      </c>
      <c r="AU354" s="186" t="s">
        <v>79</v>
      </c>
      <c r="AV354" s="13" t="s">
        <v>79</v>
      </c>
      <c r="AW354" s="13" t="s">
        <v>31</v>
      </c>
      <c r="AX354" s="13" t="s">
        <v>69</v>
      </c>
      <c r="AY354" s="186" t="s">
        <v>117</v>
      </c>
    </row>
    <row r="355" s="14" customFormat="1">
      <c r="A355" s="14"/>
      <c r="B355" s="193"/>
      <c r="C355" s="14"/>
      <c r="D355" s="185" t="s">
        <v>128</v>
      </c>
      <c r="E355" s="194" t="s">
        <v>3</v>
      </c>
      <c r="F355" s="195" t="s">
        <v>130</v>
      </c>
      <c r="G355" s="14"/>
      <c r="H355" s="196">
        <v>3.1789999999999998</v>
      </c>
      <c r="I355" s="197"/>
      <c r="J355" s="14"/>
      <c r="K355" s="14"/>
      <c r="L355" s="193"/>
      <c r="M355" s="198"/>
      <c r="N355" s="199"/>
      <c r="O355" s="199"/>
      <c r="P355" s="199"/>
      <c r="Q355" s="199"/>
      <c r="R355" s="199"/>
      <c r="S355" s="199"/>
      <c r="T355" s="200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194" t="s">
        <v>128</v>
      </c>
      <c r="AU355" s="194" t="s">
        <v>79</v>
      </c>
      <c r="AV355" s="14" t="s">
        <v>124</v>
      </c>
      <c r="AW355" s="14" t="s">
        <v>31</v>
      </c>
      <c r="AX355" s="14" t="s">
        <v>77</v>
      </c>
      <c r="AY355" s="194" t="s">
        <v>117</v>
      </c>
    </row>
    <row r="356" s="2" customFormat="1" ht="24.15" customHeight="1">
      <c r="A356" s="39"/>
      <c r="B356" s="165"/>
      <c r="C356" s="166" t="s">
        <v>588</v>
      </c>
      <c r="D356" s="166" t="s">
        <v>119</v>
      </c>
      <c r="E356" s="167" t="s">
        <v>1028</v>
      </c>
      <c r="F356" s="168" t="s">
        <v>1029</v>
      </c>
      <c r="G356" s="169" t="s">
        <v>297</v>
      </c>
      <c r="H356" s="170">
        <v>92.191000000000002</v>
      </c>
      <c r="I356" s="171"/>
      <c r="J356" s="172">
        <f>ROUND(I356*H356,2)</f>
        <v>0</v>
      </c>
      <c r="K356" s="168" t="s">
        <v>123</v>
      </c>
      <c r="L356" s="40"/>
      <c r="M356" s="173" t="s">
        <v>3</v>
      </c>
      <c r="N356" s="174" t="s">
        <v>40</v>
      </c>
      <c r="O356" s="73"/>
      <c r="P356" s="175">
        <f>O356*H356</f>
        <v>0</v>
      </c>
      <c r="Q356" s="175">
        <v>0</v>
      </c>
      <c r="R356" s="175">
        <f>Q356*H356</f>
        <v>0</v>
      </c>
      <c r="S356" s="175">
        <v>0</v>
      </c>
      <c r="T356" s="176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177" t="s">
        <v>124</v>
      </c>
      <c r="AT356" s="177" t="s">
        <v>119</v>
      </c>
      <c r="AU356" s="177" t="s">
        <v>79</v>
      </c>
      <c r="AY356" s="20" t="s">
        <v>117</v>
      </c>
      <c r="BE356" s="178">
        <f>IF(N356="základní",J356,0)</f>
        <v>0</v>
      </c>
      <c r="BF356" s="178">
        <f>IF(N356="snížená",J356,0)</f>
        <v>0</v>
      </c>
      <c r="BG356" s="178">
        <f>IF(N356="zákl. přenesená",J356,0)</f>
        <v>0</v>
      </c>
      <c r="BH356" s="178">
        <f>IF(N356="sníž. přenesená",J356,0)</f>
        <v>0</v>
      </c>
      <c r="BI356" s="178">
        <f>IF(N356="nulová",J356,0)</f>
        <v>0</v>
      </c>
      <c r="BJ356" s="20" t="s">
        <v>77</v>
      </c>
      <c r="BK356" s="178">
        <f>ROUND(I356*H356,2)</f>
        <v>0</v>
      </c>
      <c r="BL356" s="20" t="s">
        <v>124</v>
      </c>
      <c r="BM356" s="177" t="s">
        <v>1030</v>
      </c>
    </row>
    <row r="357" s="2" customFormat="1">
      <c r="A357" s="39"/>
      <c r="B357" s="40"/>
      <c r="C357" s="39"/>
      <c r="D357" s="179" t="s">
        <v>126</v>
      </c>
      <c r="E357" s="39"/>
      <c r="F357" s="180" t="s">
        <v>1031</v>
      </c>
      <c r="G357" s="39"/>
      <c r="H357" s="39"/>
      <c r="I357" s="181"/>
      <c r="J357" s="39"/>
      <c r="K357" s="39"/>
      <c r="L357" s="40"/>
      <c r="M357" s="182"/>
      <c r="N357" s="183"/>
      <c r="O357" s="73"/>
      <c r="P357" s="73"/>
      <c r="Q357" s="73"/>
      <c r="R357" s="73"/>
      <c r="S357" s="73"/>
      <c r="T357" s="74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20" t="s">
        <v>126</v>
      </c>
      <c r="AU357" s="20" t="s">
        <v>79</v>
      </c>
    </row>
    <row r="358" s="15" customFormat="1">
      <c r="A358" s="15"/>
      <c r="B358" s="201"/>
      <c r="C358" s="15"/>
      <c r="D358" s="185" t="s">
        <v>128</v>
      </c>
      <c r="E358" s="202" t="s">
        <v>3</v>
      </c>
      <c r="F358" s="203" t="s">
        <v>787</v>
      </c>
      <c r="G358" s="15"/>
      <c r="H358" s="202" t="s">
        <v>3</v>
      </c>
      <c r="I358" s="204"/>
      <c r="J358" s="15"/>
      <c r="K358" s="15"/>
      <c r="L358" s="201"/>
      <c r="M358" s="205"/>
      <c r="N358" s="206"/>
      <c r="O358" s="206"/>
      <c r="P358" s="206"/>
      <c r="Q358" s="206"/>
      <c r="R358" s="206"/>
      <c r="S358" s="206"/>
      <c r="T358" s="207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02" t="s">
        <v>128</v>
      </c>
      <c r="AU358" s="202" t="s">
        <v>79</v>
      </c>
      <c r="AV358" s="15" t="s">
        <v>77</v>
      </c>
      <c r="AW358" s="15" t="s">
        <v>31</v>
      </c>
      <c r="AX358" s="15" t="s">
        <v>69</v>
      </c>
      <c r="AY358" s="202" t="s">
        <v>117</v>
      </c>
    </row>
    <row r="359" s="13" customFormat="1">
      <c r="A359" s="13"/>
      <c r="B359" s="184"/>
      <c r="C359" s="13"/>
      <c r="D359" s="185" t="s">
        <v>128</v>
      </c>
      <c r="E359" s="186" t="s">
        <v>3</v>
      </c>
      <c r="F359" s="187" t="s">
        <v>1023</v>
      </c>
      <c r="G359" s="13"/>
      <c r="H359" s="188">
        <v>3.1789999999999998</v>
      </c>
      <c r="I359" s="189"/>
      <c r="J359" s="13"/>
      <c r="K359" s="13"/>
      <c r="L359" s="184"/>
      <c r="M359" s="190"/>
      <c r="N359" s="191"/>
      <c r="O359" s="191"/>
      <c r="P359" s="191"/>
      <c r="Q359" s="191"/>
      <c r="R359" s="191"/>
      <c r="S359" s="191"/>
      <c r="T359" s="192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186" t="s">
        <v>128</v>
      </c>
      <c r="AU359" s="186" t="s">
        <v>79</v>
      </c>
      <c r="AV359" s="13" t="s">
        <v>79</v>
      </c>
      <c r="AW359" s="13" t="s">
        <v>31</v>
      </c>
      <c r="AX359" s="13" t="s">
        <v>69</v>
      </c>
      <c r="AY359" s="186" t="s">
        <v>117</v>
      </c>
    </row>
    <row r="360" s="14" customFormat="1">
      <c r="A360" s="14"/>
      <c r="B360" s="193"/>
      <c r="C360" s="14"/>
      <c r="D360" s="185" t="s">
        <v>128</v>
      </c>
      <c r="E360" s="194" t="s">
        <v>3</v>
      </c>
      <c r="F360" s="195" t="s">
        <v>130</v>
      </c>
      <c r="G360" s="14"/>
      <c r="H360" s="196">
        <v>3.1789999999999998</v>
      </c>
      <c r="I360" s="197"/>
      <c r="J360" s="14"/>
      <c r="K360" s="14"/>
      <c r="L360" s="193"/>
      <c r="M360" s="198"/>
      <c r="N360" s="199"/>
      <c r="O360" s="199"/>
      <c r="P360" s="199"/>
      <c r="Q360" s="199"/>
      <c r="R360" s="199"/>
      <c r="S360" s="199"/>
      <c r="T360" s="200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194" t="s">
        <v>128</v>
      </c>
      <c r="AU360" s="194" t="s">
        <v>79</v>
      </c>
      <c r="AV360" s="14" t="s">
        <v>124</v>
      </c>
      <c r="AW360" s="14" t="s">
        <v>31</v>
      </c>
      <c r="AX360" s="14" t="s">
        <v>77</v>
      </c>
      <c r="AY360" s="194" t="s">
        <v>117</v>
      </c>
    </row>
    <row r="361" s="13" customFormat="1">
      <c r="A361" s="13"/>
      <c r="B361" s="184"/>
      <c r="C361" s="13"/>
      <c r="D361" s="185" t="s">
        <v>128</v>
      </c>
      <c r="E361" s="13"/>
      <c r="F361" s="187" t="s">
        <v>1032</v>
      </c>
      <c r="G361" s="13"/>
      <c r="H361" s="188">
        <v>92.191000000000002</v>
      </c>
      <c r="I361" s="189"/>
      <c r="J361" s="13"/>
      <c r="K361" s="13"/>
      <c r="L361" s="184"/>
      <c r="M361" s="190"/>
      <c r="N361" s="191"/>
      <c r="O361" s="191"/>
      <c r="P361" s="191"/>
      <c r="Q361" s="191"/>
      <c r="R361" s="191"/>
      <c r="S361" s="191"/>
      <c r="T361" s="192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86" t="s">
        <v>128</v>
      </c>
      <c r="AU361" s="186" t="s">
        <v>79</v>
      </c>
      <c r="AV361" s="13" t="s">
        <v>79</v>
      </c>
      <c r="AW361" s="13" t="s">
        <v>4</v>
      </c>
      <c r="AX361" s="13" t="s">
        <v>77</v>
      </c>
      <c r="AY361" s="186" t="s">
        <v>117</v>
      </c>
    </row>
    <row r="362" s="2" customFormat="1" ht="33" customHeight="1">
      <c r="A362" s="39"/>
      <c r="B362" s="165"/>
      <c r="C362" s="166" t="s">
        <v>592</v>
      </c>
      <c r="D362" s="166" t="s">
        <v>119</v>
      </c>
      <c r="E362" s="167" t="s">
        <v>1033</v>
      </c>
      <c r="F362" s="168" t="s">
        <v>1034</v>
      </c>
      <c r="G362" s="169" t="s">
        <v>297</v>
      </c>
      <c r="H362" s="170">
        <v>3.1789999999999998</v>
      </c>
      <c r="I362" s="171"/>
      <c r="J362" s="172">
        <f>ROUND(I362*H362,2)</f>
        <v>0</v>
      </c>
      <c r="K362" s="168" t="s">
        <v>123</v>
      </c>
      <c r="L362" s="40"/>
      <c r="M362" s="173" t="s">
        <v>3</v>
      </c>
      <c r="N362" s="174" t="s">
        <v>40</v>
      </c>
      <c r="O362" s="73"/>
      <c r="P362" s="175">
        <f>O362*H362</f>
        <v>0</v>
      </c>
      <c r="Q362" s="175">
        <v>0</v>
      </c>
      <c r="R362" s="175">
        <f>Q362*H362</f>
        <v>0</v>
      </c>
      <c r="S362" s="175">
        <v>0</v>
      </c>
      <c r="T362" s="176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177" t="s">
        <v>124</v>
      </c>
      <c r="AT362" s="177" t="s">
        <v>119</v>
      </c>
      <c r="AU362" s="177" t="s">
        <v>79</v>
      </c>
      <c r="AY362" s="20" t="s">
        <v>117</v>
      </c>
      <c r="BE362" s="178">
        <f>IF(N362="základní",J362,0)</f>
        <v>0</v>
      </c>
      <c r="BF362" s="178">
        <f>IF(N362="snížená",J362,0)</f>
        <v>0</v>
      </c>
      <c r="BG362" s="178">
        <f>IF(N362="zákl. přenesená",J362,0)</f>
        <v>0</v>
      </c>
      <c r="BH362" s="178">
        <f>IF(N362="sníž. přenesená",J362,0)</f>
        <v>0</v>
      </c>
      <c r="BI362" s="178">
        <f>IF(N362="nulová",J362,0)</f>
        <v>0</v>
      </c>
      <c r="BJ362" s="20" t="s">
        <v>77</v>
      </c>
      <c r="BK362" s="178">
        <f>ROUND(I362*H362,2)</f>
        <v>0</v>
      </c>
      <c r="BL362" s="20" t="s">
        <v>124</v>
      </c>
      <c r="BM362" s="177" t="s">
        <v>1035</v>
      </c>
    </row>
    <row r="363" s="2" customFormat="1">
      <c r="A363" s="39"/>
      <c r="B363" s="40"/>
      <c r="C363" s="39"/>
      <c r="D363" s="179" t="s">
        <v>126</v>
      </c>
      <c r="E363" s="39"/>
      <c r="F363" s="180" t="s">
        <v>1036</v>
      </c>
      <c r="G363" s="39"/>
      <c r="H363" s="39"/>
      <c r="I363" s="181"/>
      <c r="J363" s="39"/>
      <c r="K363" s="39"/>
      <c r="L363" s="40"/>
      <c r="M363" s="182"/>
      <c r="N363" s="183"/>
      <c r="O363" s="73"/>
      <c r="P363" s="73"/>
      <c r="Q363" s="73"/>
      <c r="R363" s="73"/>
      <c r="S363" s="73"/>
      <c r="T363" s="74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20" t="s">
        <v>126</v>
      </c>
      <c r="AU363" s="20" t="s">
        <v>79</v>
      </c>
    </row>
    <row r="364" s="15" customFormat="1">
      <c r="A364" s="15"/>
      <c r="B364" s="201"/>
      <c r="C364" s="15"/>
      <c r="D364" s="185" t="s">
        <v>128</v>
      </c>
      <c r="E364" s="202" t="s">
        <v>3</v>
      </c>
      <c r="F364" s="203" t="s">
        <v>787</v>
      </c>
      <c r="G364" s="15"/>
      <c r="H364" s="202" t="s">
        <v>3</v>
      </c>
      <c r="I364" s="204"/>
      <c r="J364" s="15"/>
      <c r="K364" s="15"/>
      <c r="L364" s="201"/>
      <c r="M364" s="205"/>
      <c r="N364" s="206"/>
      <c r="O364" s="206"/>
      <c r="P364" s="206"/>
      <c r="Q364" s="206"/>
      <c r="R364" s="206"/>
      <c r="S364" s="206"/>
      <c r="T364" s="207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02" t="s">
        <v>128</v>
      </c>
      <c r="AU364" s="202" t="s">
        <v>79</v>
      </c>
      <c r="AV364" s="15" t="s">
        <v>77</v>
      </c>
      <c r="AW364" s="15" t="s">
        <v>31</v>
      </c>
      <c r="AX364" s="15" t="s">
        <v>69</v>
      </c>
      <c r="AY364" s="202" t="s">
        <v>117</v>
      </c>
    </row>
    <row r="365" s="13" customFormat="1">
      <c r="A365" s="13"/>
      <c r="B365" s="184"/>
      <c r="C365" s="13"/>
      <c r="D365" s="185" t="s">
        <v>128</v>
      </c>
      <c r="E365" s="186" t="s">
        <v>3</v>
      </c>
      <c r="F365" s="187" t="s">
        <v>1023</v>
      </c>
      <c r="G365" s="13"/>
      <c r="H365" s="188">
        <v>3.1789999999999998</v>
      </c>
      <c r="I365" s="189"/>
      <c r="J365" s="13"/>
      <c r="K365" s="13"/>
      <c r="L365" s="184"/>
      <c r="M365" s="190"/>
      <c r="N365" s="191"/>
      <c r="O365" s="191"/>
      <c r="P365" s="191"/>
      <c r="Q365" s="191"/>
      <c r="R365" s="191"/>
      <c r="S365" s="191"/>
      <c r="T365" s="192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6" t="s">
        <v>128</v>
      </c>
      <c r="AU365" s="186" t="s">
        <v>79</v>
      </c>
      <c r="AV365" s="13" t="s">
        <v>79</v>
      </c>
      <c r="AW365" s="13" t="s">
        <v>31</v>
      </c>
      <c r="AX365" s="13" t="s">
        <v>69</v>
      </c>
      <c r="AY365" s="186" t="s">
        <v>117</v>
      </c>
    </row>
    <row r="366" s="14" customFormat="1">
      <c r="A366" s="14"/>
      <c r="B366" s="193"/>
      <c r="C366" s="14"/>
      <c r="D366" s="185" t="s">
        <v>128</v>
      </c>
      <c r="E366" s="194" t="s">
        <v>3</v>
      </c>
      <c r="F366" s="195" t="s">
        <v>130</v>
      </c>
      <c r="G366" s="14"/>
      <c r="H366" s="196">
        <v>3.1789999999999998</v>
      </c>
      <c r="I366" s="197"/>
      <c r="J366" s="14"/>
      <c r="K366" s="14"/>
      <c r="L366" s="193"/>
      <c r="M366" s="198"/>
      <c r="N366" s="199"/>
      <c r="O366" s="199"/>
      <c r="P366" s="199"/>
      <c r="Q366" s="199"/>
      <c r="R366" s="199"/>
      <c r="S366" s="199"/>
      <c r="T366" s="200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194" t="s">
        <v>128</v>
      </c>
      <c r="AU366" s="194" t="s">
        <v>79</v>
      </c>
      <c r="AV366" s="14" t="s">
        <v>124</v>
      </c>
      <c r="AW366" s="14" t="s">
        <v>31</v>
      </c>
      <c r="AX366" s="14" t="s">
        <v>77</v>
      </c>
      <c r="AY366" s="194" t="s">
        <v>117</v>
      </c>
    </row>
    <row r="367" s="2" customFormat="1" ht="24.15" customHeight="1">
      <c r="A367" s="39"/>
      <c r="B367" s="165"/>
      <c r="C367" s="166" t="s">
        <v>596</v>
      </c>
      <c r="D367" s="166" t="s">
        <v>119</v>
      </c>
      <c r="E367" s="167" t="s">
        <v>783</v>
      </c>
      <c r="F367" s="168" t="s">
        <v>784</v>
      </c>
      <c r="G367" s="169" t="s">
        <v>297</v>
      </c>
      <c r="H367" s="170">
        <v>5.5999999999999996</v>
      </c>
      <c r="I367" s="171"/>
      <c r="J367" s="172">
        <f>ROUND(I367*H367,2)</f>
        <v>0</v>
      </c>
      <c r="K367" s="168" t="s">
        <v>123</v>
      </c>
      <c r="L367" s="40"/>
      <c r="M367" s="173" t="s">
        <v>3</v>
      </c>
      <c r="N367" s="174" t="s">
        <v>40</v>
      </c>
      <c r="O367" s="73"/>
      <c r="P367" s="175">
        <f>O367*H367</f>
        <v>0</v>
      </c>
      <c r="Q367" s="175">
        <v>0</v>
      </c>
      <c r="R367" s="175">
        <f>Q367*H367</f>
        <v>0</v>
      </c>
      <c r="S367" s="175">
        <v>0</v>
      </c>
      <c r="T367" s="176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177" t="s">
        <v>124</v>
      </c>
      <c r="AT367" s="177" t="s">
        <v>119</v>
      </c>
      <c r="AU367" s="177" t="s">
        <v>79</v>
      </c>
      <c r="AY367" s="20" t="s">
        <v>117</v>
      </c>
      <c r="BE367" s="178">
        <f>IF(N367="základní",J367,0)</f>
        <v>0</v>
      </c>
      <c r="BF367" s="178">
        <f>IF(N367="snížená",J367,0)</f>
        <v>0</v>
      </c>
      <c r="BG367" s="178">
        <f>IF(N367="zákl. přenesená",J367,0)</f>
        <v>0</v>
      </c>
      <c r="BH367" s="178">
        <f>IF(N367="sníž. přenesená",J367,0)</f>
        <v>0</v>
      </c>
      <c r="BI367" s="178">
        <f>IF(N367="nulová",J367,0)</f>
        <v>0</v>
      </c>
      <c r="BJ367" s="20" t="s">
        <v>77</v>
      </c>
      <c r="BK367" s="178">
        <f>ROUND(I367*H367,2)</f>
        <v>0</v>
      </c>
      <c r="BL367" s="20" t="s">
        <v>124</v>
      </c>
      <c r="BM367" s="177" t="s">
        <v>1037</v>
      </c>
    </row>
    <row r="368" s="2" customFormat="1">
      <c r="A368" s="39"/>
      <c r="B368" s="40"/>
      <c r="C368" s="39"/>
      <c r="D368" s="179" t="s">
        <v>126</v>
      </c>
      <c r="E368" s="39"/>
      <c r="F368" s="180" t="s">
        <v>786</v>
      </c>
      <c r="G368" s="39"/>
      <c r="H368" s="39"/>
      <c r="I368" s="181"/>
      <c r="J368" s="39"/>
      <c r="K368" s="39"/>
      <c r="L368" s="40"/>
      <c r="M368" s="182"/>
      <c r="N368" s="183"/>
      <c r="O368" s="73"/>
      <c r="P368" s="73"/>
      <c r="Q368" s="73"/>
      <c r="R368" s="73"/>
      <c r="S368" s="73"/>
      <c r="T368" s="74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20" t="s">
        <v>126</v>
      </c>
      <c r="AU368" s="20" t="s">
        <v>79</v>
      </c>
    </row>
    <row r="369" s="15" customFormat="1">
      <c r="A369" s="15"/>
      <c r="B369" s="201"/>
      <c r="C369" s="15"/>
      <c r="D369" s="185" t="s">
        <v>128</v>
      </c>
      <c r="E369" s="202" t="s">
        <v>3</v>
      </c>
      <c r="F369" s="203" t="s">
        <v>787</v>
      </c>
      <c r="G369" s="15"/>
      <c r="H369" s="202" t="s">
        <v>3</v>
      </c>
      <c r="I369" s="204"/>
      <c r="J369" s="15"/>
      <c r="K369" s="15"/>
      <c r="L369" s="201"/>
      <c r="M369" s="205"/>
      <c r="N369" s="206"/>
      <c r="O369" s="206"/>
      <c r="P369" s="206"/>
      <c r="Q369" s="206"/>
      <c r="R369" s="206"/>
      <c r="S369" s="206"/>
      <c r="T369" s="207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02" t="s">
        <v>128</v>
      </c>
      <c r="AU369" s="202" t="s">
        <v>79</v>
      </c>
      <c r="AV369" s="15" t="s">
        <v>77</v>
      </c>
      <c r="AW369" s="15" t="s">
        <v>31</v>
      </c>
      <c r="AX369" s="15" t="s">
        <v>69</v>
      </c>
      <c r="AY369" s="202" t="s">
        <v>117</v>
      </c>
    </row>
    <row r="370" s="13" customFormat="1">
      <c r="A370" s="13"/>
      <c r="B370" s="184"/>
      <c r="C370" s="13"/>
      <c r="D370" s="185" t="s">
        <v>128</v>
      </c>
      <c r="E370" s="186" t="s">
        <v>3</v>
      </c>
      <c r="F370" s="187" t="s">
        <v>1038</v>
      </c>
      <c r="G370" s="13"/>
      <c r="H370" s="188">
        <v>5.5999999999999996</v>
      </c>
      <c r="I370" s="189"/>
      <c r="J370" s="13"/>
      <c r="K370" s="13"/>
      <c r="L370" s="184"/>
      <c r="M370" s="190"/>
      <c r="N370" s="191"/>
      <c r="O370" s="191"/>
      <c r="P370" s="191"/>
      <c r="Q370" s="191"/>
      <c r="R370" s="191"/>
      <c r="S370" s="191"/>
      <c r="T370" s="192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86" t="s">
        <v>128</v>
      </c>
      <c r="AU370" s="186" t="s">
        <v>79</v>
      </c>
      <c r="AV370" s="13" t="s">
        <v>79</v>
      </c>
      <c r="AW370" s="13" t="s">
        <v>31</v>
      </c>
      <c r="AX370" s="13" t="s">
        <v>69</v>
      </c>
      <c r="AY370" s="186" t="s">
        <v>117</v>
      </c>
    </row>
    <row r="371" s="14" customFormat="1">
      <c r="A371" s="14"/>
      <c r="B371" s="193"/>
      <c r="C371" s="14"/>
      <c r="D371" s="185" t="s">
        <v>128</v>
      </c>
      <c r="E371" s="194" t="s">
        <v>3</v>
      </c>
      <c r="F371" s="195" t="s">
        <v>130</v>
      </c>
      <c r="G371" s="14"/>
      <c r="H371" s="196">
        <v>5.5999999999999996</v>
      </c>
      <c r="I371" s="197"/>
      <c r="J371" s="14"/>
      <c r="K371" s="14"/>
      <c r="L371" s="193"/>
      <c r="M371" s="198"/>
      <c r="N371" s="199"/>
      <c r="O371" s="199"/>
      <c r="P371" s="199"/>
      <c r="Q371" s="199"/>
      <c r="R371" s="199"/>
      <c r="S371" s="199"/>
      <c r="T371" s="200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194" t="s">
        <v>128</v>
      </c>
      <c r="AU371" s="194" t="s">
        <v>79</v>
      </c>
      <c r="AV371" s="14" t="s">
        <v>124</v>
      </c>
      <c r="AW371" s="14" t="s">
        <v>31</v>
      </c>
      <c r="AX371" s="14" t="s">
        <v>77</v>
      </c>
      <c r="AY371" s="194" t="s">
        <v>117</v>
      </c>
    </row>
    <row r="372" s="2" customFormat="1" ht="24.15" customHeight="1">
      <c r="A372" s="39"/>
      <c r="B372" s="165"/>
      <c r="C372" s="166" t="s">
        <v>600</v>
      </c>
      <c r="D372" s="166" t="s">
        <v>119</v>
      </c>
      <c r="E372" s="167" t="s">
        <v>791</v>
      </c>
      <c r="F372" s="168" t="s">
        <v>792</v>
      </c>
      <c r="G372" s="169" t="s">
        <v>297</v>
      </c>
      <c r="H372" s="170">
        <v>162.40000000000001</v>
      </c>
      <c r="I372" s="171"/>
      <c r="J372" s="172">
        <f>ROUND(I372*H372,2)</f>
        <v>0</v>
      </c>
      <c r="K372" s="168" t="s">
        <v>123</v>
      </c>
      <c r="L372" s="40"/>
      <c r="M372" s="173" t="s">
        <v>3</v>
      </c>
      <c r="N372" s="174" t="s">
        <v>40</v>
      </c>
      <c r="O372" s="73"/>
      <c r="P372" s="175">
        <f>O372*H372</f>
        <v>0</v>
      </c>
      <c r="Q372" s="175">
        <v>0</v>
      </c>
      <c r="R372" s="175">
        <f>Q372*H372</f>
        <v>0</v>
      </c>
      <c r="S372" s="175">
        <v>0</v>
      </c>
      <c r="T372" s="176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177" t="s">
        <v>124</v>
      </c>
      <c r="AT372" s="177" t="s">
        <v>119</v>
      </c>
      <c r="AU372" s="177" t="s">
        <v>79</v>
      </c>
      <c r="AY372" s="20" t="s">
        <v>117</v>
      </c>
      <c r="BE372" s="178">
        <f>IF(N372="základní",J372,0)</f>
        <v>0</v>
      </c>
      <c r="BF372" s="178">
        <f>IF(N372="snížená",J372,0)</f>
        <v>0</v>
      </c>
      <c r="BG372" s="178">
        <f>IF(N372="zákl. přenesená",J372,0)</f>
        <v>0</v>
      </c>
      <c r="BH372" s="178">
        <f>IF(N372="sníž. přenesená",J372,0)</f>
        <v>0</v>
      </c>
      <c r="BI372" s="178">
        <f>IF(N372="nulová",J372,0)</f>
        <v>0</v>
      </c>
      <c r="BJ372" s="20" t="s">
        <v>77</v>
      </c>
      <c r="BK372" s="178">
        <f>ROUND(I372*H372,2)</f>
        <v>0</v>
      </c>
      <c r="BL372" s="20" t="s">
        <v>124</v>
      </c>
      <c r="BM372" s="177" t="s">
        <v>1039</v>
      </c>
    </row>
    <row r="373" s="2" customFormat="1">
      <c r="A373" s="39"/>
      <c r="B373" s="40"/>
      <c r="C373" s="39"/>
      <c r="D373" s="179" t="s">
        <v>126</v>
      </c>
      <c r="E373" s="39"/>
      <c r="F373" s="180" t="s">
        <v>794</v>
      </c>
      <c r="G373" s="39"/>
      <c r="H373" s="39"/>
      <c r="I373" s="181"/>
      <c r="J373" s="39"/>
      <c r="K373" s="39"/>
      <c r="L373" s="40"/>
      <c r="M373" s="182"/>
      <c r="N373" s="183"/>
      <c r="O373" s="73"/>
      <c r="P373" s="73"/>
      <c r="Q373" s="73"/>
      <c r="R373" s="73"/>
      <c r="S373" s="73"/>
      <c r="T373" s="74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20" t="s">
        <v>126</v>
      </c>
      <c r="AU373" s="20" t="s">
        <v>79</v>
      </c>
    </row>
    <row r="374" s="15" customFormat="1">
      <c r="A374" s="15"/>
      <c r="B374" s="201"/>
      <c r="C374" s="15"/>
      <c r="D374" s="185" t="s">
        <v>128</v>
      </c>
      <c r="E374" s="202" t="s">
        <v>3</v>
      </c>
      <c r="F374" s="203" t="s">
        <v>787</v>
      </c>
      <c r="G374" s="15"/>
      <c r="H374" s="202" t="s">
        <v>3</v>
      </c>
      <c r="I374" s="204"/>
      <c r="J374" s="15"/>
      <c r="K374" s="15"/>
      <c r="L374" s="201"/>
      <c r="M374" s="205"/>
      <c r="N374" s="206"/>
      <c r="O374" s="206"/>
      <c r="P374" s="206"/>
      <c r="Q374" s="206"/>
      <c r="R374" s="206"/>
      <c r="S374" s="206"/>
      <c r="T374" s="207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02" t="s">
        <v>128</v>
      </c>
      <c r="AU374" s="202" t="s">
        <v>79</v>
      </c>
      <c r="AV374" s="15" t="s">
        <v>77</v>
      </c>
      <c r="AW374" s="15" t="s">
        <v>31</v>
      </c>
      <c r="AX374" s="15" t="s">
        <v>69</v>
      </c>
      <c r="AY374" s="202" t="s">
        <v>117</v>
      </c>
    </row>
    <row r="375" s="13" customFormat="1">
      <c r="A375" s="13"/>
      <c r="B375" s="184"/>
      <c r="C375" s="13"/>
      <c r="D375" s="185" t="s">
        <v>128</v>
      </c>
      <c r="E375" s="186" t="s">
        <v>3</v>
      </c>
      <c r="F375" s="187" t="s">
        <v>1038</v>
      </c>
      <c r="G375" s="13"/>
      <c r="H375" s="188">
        <v>5.5999999999999996</v>
      </c>
      <c r="I375" s="189"/>
      <c r="J375" s="13"/>
      <c r="K375" s="13"/>
      <c r="L375" s="184"/>
      <c r="M375" s="190"/>
      <c r="N375" s="191"/>
      <c r="O375" s="191"/>
      <c r="P375" s="191"/>
      <c r="Q375" s="191"/>
      <c r="R375" s="191"/>
      <c r="S375" s="191"/>
      <c r="T375" s="192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86" t="s">
        <v>128</v>
      </c>
      <c r="AU375" s="186" t="s">
        <v>79</v>
      </c>
      <c r="AV375" s="13" t="s">
        <v>79</v>
      </c>
      <c r="AW375" s="13" t="s">
        <v>31</v>
      </c>
      <c r="AX375" s="13" t="s">
        <v>69</v>
      </c>
      <c r="AY375" s="186" t="s">
        <v>117</v>
      </c>
    </row>
    <row r="376" s="14" customFormat="1">
      <c r="A376" s="14"/>
      <c r="B376" s="193"/>
      <c r="C376" s="14"/>
      <c r="D376" s="185" t="s">
        <v>128</v>
      </c>
      <c r="E376" s="194" t="s">
        <v>3</v>
      </c>
      <c r="F376" s="195" t="s">
        <v>130</v>
      </c>
      <c r="G376" s="14"/>
      <c r="H376" s="196">
        <v>5.5999999999999996</v>
      </c>
      <c r="I376" s="197"/>
      <c r="J376" s="14"/>
      <c r="K376" s="14"/>
      <c r="L376" s="193"/>
      <c r="M376" s="198"/>
      <c r="N376" s="199"/>
      <c r="O376" s="199"/>
      <c r="P376" s="199"/>
      <c r="Q376" s="199"/>
      <c r="R376" s="199"/>
      <c r="S376" s="199"/>
      <c r="T376" s="200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194" t="s">
        <v>128</v>
      </c>
      <c r="AU376" s="194" t="s">
        <v>79</v>
      </c>
      <c r="AV376" s="14" t="s">
        <v>124</v>
      </c>
      <c r="AW376" s="14" t="s">
        <v>31</v>
      </c>
      <c r="AX376" s="14" t="s">
        <v>77</v>
      </c>
      <c r="AY376" s="194" t="s">
        <v>117</v>
      </c>
    </row>
    <row r="377" s="13" customFormat="1">
      <c r="A377" s="13"/>
      <c r="B377" s="184"/>
      <c r="C377" s="13"/>
      <c r="D377" s="185" t="s">
        <v>128</v>
      </c>
      <c r="E377" s="13"/>
      <c r="F377" s="187" t="s">
        <v>1040</v>
      </c>
      <c r="G377" s="13"/>
      <c r="H377" s="188">
        <v>162.40000000000001</v>
      </c>
      <c r="I377" s="189"/>
      <c r="J377" s="13"/>
      <c r="K377" s="13"/>
      <c r="L377" s="184"/>
      <c r="M377" s="190"/>
      <c r="N377" s="191"/>
      <c r="O377" s="191"/>
      <c r="P377" s="191"/>
      <c r="Q377" s="191"/>
      <c r="R377" s="191"/>
      <c r="S377" s="191"/>
      <c r="T377" s="192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86" t="s">
        <v>128</v>
      </c>
      <c r="AU377" s="186" t="s">
        <v>79</v>
      </c>
      <c r="AV377" s="13" t="s">
        <v>79</v>
      </c>
      <c r="AW377" s="13" t="s">
        <v>4</v>
      </c>
      <c r="AX377" s="13" t="s">
        <v>77</v>
      </c>
      <c r="AY377" s="186" t="s">
        <v>117</v>
      </c>
    </row>
    <row r="378" s="2" customFormat="1" ht="24.15" customHeight="1">
      <c r="A378" s="39"/>
      <c r="B378" s="165"/>
      <c r="C378" s="166" t="s">
        <v>604</v>
      </c>
      <c r="D378" s="166" t="s">
        <v>119</v>
      </c>
      <c r="E378" s="167" t="s">
        <v>824</v>
      </c>
      <c r="F378" s="168" t="s">
        <v>825</v>
      </c>
      <c r="G378" s="169" t="s">
        <v>297</v>
      </c>
      <c r="H378" s="170">
        <v>5.5999999999999996</v>
      </c>
      <c r="I378" s="171"/>
      <c r="J378" s="172">
        <f>ROUND(I378*H378,2)</f>
        <v>0</v>
      </c>
      <c r="K378" s="168" t="s">
        <v>123</v>
      </c>
      <c r="L378" s="40"/>
      <c r="M378" s="173" t="s">
        <v>3</v>
      </c>
      <c r="N378" s="174" t="s">
        <v>40</v>
      </c>
      <c r="O378" s="73"/>
      <c r="P378" s="175">
        <f>O378*H378</f>
        <v>0</v>
      </c>
      <c r="Q378" s="175">
        <v>0</v>
      </c>
      <c r="R378" s="175">
        <f>Q378*H378</f>
        <v>0</v>
      </c>
      <c r="S378" s="175">
        <v>0</v>
      </c>
      <c r="T378" s="176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177" t="s">
        <v>124</v>
      </c>
      <c r="AT378" s="177" t="s">
        <v>119</v>
      </c>
      <c r="AU378" s="177" t="s">
        <v>79</v>
      </c>
      <c r="AY378" s="20" t="s">
        <v>117</v>
      </c>
      <c r="BE378" s="178">
        <f>IF(N378="základní",J378,0)</f>
        <v>0</v>
      </c>
      <c r="BF378" s="178">
        <f>IF(N378="snížená",J378,0)</f>
        <v>0</v>
      </c>
      <c r="BG378" s="178">
        <f>IF(N378="zákl. přenesená",J378,0)</f>
        <v>0</v>
      </c>
      <c r="BH378" s="178">
        <f>IF(N378="sníž. přenesená",J378,0)</f>
        <v>0</v>
      </c>
      <c r="BI378" s="178">
        <f>IF(N378="nulová",J378,0)</f>
        <v>0</v>
      </c>
      <c r="BJ378" s="20" t="s">
        <v>77</v>
      </c>
      <c r="BK378" s="178">
        <f>ROUND(I378*H378,2)</f>
        <v>0</v>
      </c>
      <c r="BL378" s="20" t="s">
        <v>124</v>
      </c>
      <c r="BM378" s="177" t="s">
        <v>1041</v>
      </c>
    </row>
    <row r="379" s="2" customFormat="1">
      <c r="A379" s="39"/>
      <c r="B379" s="40"/>
      <c r="C379" s="39"/>
      <c r="D379" s="179" t="s">
        <v>126</v>
      </c>
      <c r="E379" s="39"/>
      <c r="F379" s="180" t="s">
        <v>827</v>
      </c>
      <c r="G379" s="39"/>
      <c r="H379" s="39"/>
      <c r="I379" s="181"/>
      <c r="J379" s="39"/>
      <c r="K379" s="39"/>
      <c r="L379" s="40"/>
      <c r="M379" s="182"/>
      <c r="N379" s="183"/>
      <c r="O379" s="73"/>
      <c r="P379" s="73"/>
      <c r="Q379" s="73"/>
      <c r="R379" s="73"/>
      <c r="S379" s="73"/>
      <c r="T379" s="74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20" t="s">
        <v>126</v>
      </c>
      <c r="AU379" s="20" t="s">
        <v>79</v>
      </c>
    </row>
    <row r="380" s="15" customFormat="1">
      <c r="A380" s="15"/>
      <c r="B380" s="201"/>
      <c r="C380" s="15"/>
      <c r="D380" s="185" t="s">
        <v>128</v>
      </c>
      <c r="E380" s="202" t="s">
        <v>3</v>
      </c>
      <c r="F380" s="203" t="s">
        <v>787</v>
      </c>
      <c r="G380" s="15"/>
      <c r="H380" s="202" t="s">
        <v>3</v>
      </c>
      <c r="I380" s="204"/>
      <c r="J380" s="15"/>
      <c r="K380" s="15"/>
      <c r="L380" s="201"/>
      <c r="M380" s="205"/>
      <c r="N380" s="206"/>
      <c r="O380" s="206"/>
      <c r="P380" s="206"/>
      <c r="Q380" s="206"/>
      <c r="R380" s="206"/>
      <c r="S380" s="206"/>
      <c r="T380" s="207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02" t="s">
        <v>128</v>
      </c>
      <c r="AU380" s="202" t="s">
        <v>79</v>
      </c>
      <c r="AV380" s="15" t="s">
        <v>77</v>
      </c>
      <c r="AW380" s="15" t="s">
        <v>31</v>
      </c>
      <c r="AX380" s="15" t="s">
        <v>69</v>
      </c>
      <c r="AY380" s="202" t="s">
        <v>117</v>
      </c>
    </row>
    <row r="381" s="13" customFormat="1">
      <c r="A381" s="13"/>
      <c r="B381" s="184"/>
      <c r="C381" s="13"/>
      <c r="D381" s="185" t="s">
        <v>128</v>
      </c>
      <c r="E381" s="186" t="s">
        <v>3</v>
      </c>
      <c r="F381" s="187" t="s">
        <v>1038</v>
      </c>
      <c r="G381" s="13"/>
      <c r="H381" s="188">
        <v>5.5999999999999996</v>
      </c>
      <c r="I381" s="189"/>
      <c r="J381" s="13"/>
      <c r="K381" s="13"/>
      <c r="L381" s="184"/>
      <c r="M381" s="190"/>
      <c r="N381" s="191"/>
      <c r="O381" s="191"/>
      <c r="P381" s="191"/>
      <c r="Q381" s="191"/>
      <c r="R381" s="191"/>
      <c r="S381" s="191"/>
      <c r="T381" s="192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86" t="s">
        <v>128</v>
      </c>
      <c r="AU381" s="186" t="s">
        <v>79</v>
      </c>
      <c r="AV381" s="13" t="s">
        <v>79</v>
      </c>
      <c r="AW381" s="13" t="s">
        <v>31</v>
      </c>
      <c r="AX381" s="13" t="s">
        <v>69</v>
      </c>
      <c r="AY381" s="186" t="s">
        <v>117</v>
      </c>
    </row>
    <row r="382" s="14" customFormat="1">
      <c r="A382" s="14"/>
      <c r="B382" s="193"/>
      <c r="C382" s="14"/>
      <c r="D382" s="185" t="s">
        <v>128</v>
      </c>
      <c r="E382" s="194" t="s">
        <v>3</v>
      </c>
      <c r="F382" s="195" t="s">
        <v>130</v>
      </c>
      <c r="G382" s="14"/>
      <c r="H382" s="196">
        <v>5.5999999999999996</v>
      </c>
      <c r="I382" s="197"/>
      <c r="J382" s="14"/>
      <c r="K382" s="14"/>
      <c r="L382" s="193"/>
      <c r="M382" s="198"/>
      <c r="N382" s="199"/>
      <c r="O382" s="199"/>
      <c r="P382" s="199"/>
      <c r="Q382" s="199"/>
      <c r="R382" s="199"/>
      <c r="S382" s="199"/>
      <c r="T382" s="200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194" t="s">
        <v>128</v>
      </c>
      <c r="AU382" s="194" t="s">
        <v>79</v>
      </c>
      <c r="AV382" s="14" t="s">
        <v>124</v>
      </c>
      <c r="AW382" s="14" t="s">
        <v>31</v>
      </c>
      <c r="AX382" s="14" t="s">
        <v>77</v>
      </c>
      <c r="AY382" s="194" t="s">
        <v>117</v>
      </c>
    </row>
    <row r="383" s="12" customFormat="1" ht="22.8" customHeight="1">
      <c r="A383" s="12"/>
      <c r="B383" s="152"/>
      <c r="C383" s="12"/>
      <c r="D383" s="153" t="s">
        <v>68</v>
      </c>
      <c r="E383" s="163" t="s">
        <v>828</v>
      </c>
      <c r="F383" s="163" t="s">
        <v>829</v>
      </c>
      <c r="G383" s="12"/>
      <c r="H383" s="12"/>
      <c r="I383" s="155"/>
      <c r="J383" s="164">
        <f>BK383</f>
        <v>0</v>
      </c>
      <c r="K383" s="12"/>
      <c r="L383" s="152"/>
      <c r="M383" s="157"/>
      <c r="N383" s="158"/>
      <c r="O383" s="158"/>
      <c r="P383" s="159">
        <f>SUM(P384:P385)</f>
        <v>0</v>
      </c>
      <c r="Q383" s="158"/>
      <c r="R383" s="159">
        <f>SUM(R384:R385)</f>
        <v>0</v>
      </c>
      <c r="S383" s="158"/>
      <c r="T383" s="160">
        <f>SUM(T384:T385)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153" t="s">
        <v>77</v>
      </c>
      <c r="AT383" s="161" t="s">
        <v>68</v>
      </c>
      <c r="AU383" s="161" t="s">
        <v>77</v>
      </c>
      <c r="AY383" s="153" t="s">
        <v>117</v>
      </c>
      <c r="BK383" s="162">
        <f>SUM(BK384:BK385)</f>
        <v>0</v>
      </c>
    </row>
    <row r="384" s="2" customFormat="1" ht="24.15" customHeight="1">
      <c r="A384" s="39"/>
      <c r="B384" s="165"/>
      <c r="C384" s="166" t="s">
        <v>608</v>
      </c>
      <c r="D384" s="166" t="s">
        <v>119</v>
      </c>
      <c r="E384" s="167" t="s">
        <v>831</v>
      </c>
      <c r="F384" s="168" t="s">
        <v>832</v>
      </c>
      <c r="G384" s="169" t="s">
        <v>297</v>
      </c>
      <c r="H384" s="170">
        <v>5.0910000000000002</v>
      </c>
      <c r="I384" s="171"/>
      <c r="J384" s="172">
        <f>ROUND(I384*H384,2)</f>
        <v>0</v>
      </c>
      <c r="K384" s="168" t="s">
        <v>123</v>
      </c>
      <c r="L384" s="40"/>
      <c r="M384" s="173" t="s">
        <v>3</v>
      </c>
      <c r="N384" s="174" t="s">
        <v>40</v>
      </c>
      <c r="O384" s="73"/>
      <c r="P384" s="175">
        <f>O384*H384</f>
        <v>0</v>
      </c>
      <c r="Q384" s="175">
        <v>0</v>
      </c>
      <c r="R384" s="175">
        <f>Q384*H384</f>
        <v>0</v>
      </c>
      <c r="S384" s="175">
        <v>0</v>
      </c>
      <c r="T384" s="176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177" t="s">
        <v>124</v>
      </c>
      <c r="AT384" s="177" t="s">
        <v>119</v>
      </c>
      <c r="AU384" s="177" t="s">
        <v>79</v>
      </c>
      <c r="AY384" s="20" t="s">
        <v>117</v>
      </c>
      <c r="BE384" s="178">
        <f>IF(N384="základní",J384,0)</f>
        <v>0</v>
      </c>
      <c r="BF384" s="178">
        <f>IF(N384="snížená",J384,0)</f>
        <v>0</v>
      </c>
      <c r="BG384" s="178">
        <f>IF(N384="zákl. přenesená",J384,0)</f>
        <v>0</v>
      </c>
      <c r="BH384" s="178">
        <f>IF(N384="sníž. přenesená",J384,0)</f>
        <v>0</v>
      </c>
      <c r="BI384" s="178">
        <f>IF(N384="nulová",J384,0)</f>
        <v>0</v>
      </c>
      <c r="BJ384" s="20" t="s">
        <v>77</v>
      </c>
      <c r="BK384" s="178">
        <f>ROUND(I384*H384,2)</f>
        <v>0</v>
      </c>
      <c r="BL384" s="20" t="s">
        <v>124</v>
      </c>
      <c r="BM384" s="177" t="s">
        <v>1042</v>
      </c>
    </row>
    <row r="385" s="2" customFormat="1">
      <c r="A385" s="39"/>
      <c r="B385" s="40"/>
      <c r="C385" s="39"/>
      <c r="D385" s="179" t="s">
        <v>126</v>
      </c>
      <c r="E385" s="39"/>
      <c r="F385" s="180" t="s">
        <v>834</v>
      </c>
      <c r="G385" s="39"/>
      <c r="H385" s="39"/>
      <c r="I385" s="181"/>
      <c r="J385" s="39"/>
      <c r="K385" s="39"/>
      <c r="L385" s="40"/>
      <c r="M385" s="227"/>
      <c r="N385" s="228"/>
      <c r="O385" s="229"/>
      <c r="P385" s="229"/>
      <c r="Q385" s="229"/>
      <c r="R385" s="229"/>
      <c r="S385" s="229"/>
      <c r="T385" s="230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20" t="s">
        <v>126</v>
      </c>
      <c r="AU385" s="20" t="s">
        <v>79</v>
      </c>
    </row>
    <row r="386" s="2" customFormat="1" ht="6.96" customHeight="1">
      <c r="A386" s="39"/>
      <c r="B386" s="56"/>
      <c r="C386" s="57"/>
      <c r="D386" s="57"/>
      <c r="E386" s="57"/>
      <c r="F386" s="57"/>
      <c r="G386" s="57"/>
      <c r="H386" s="57"/>
      <c r="I386" s="57"/>
      <c r="J386" s="57"/>
      <c r="K386" s="57"/>
      <c r="L386" s="40"/>
      <c r="M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</row>
  </sheetData>
  <autoFilter ref="C87:K385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3_02/113154123"/>
    <hyperlink ref="F96" r:id="rId2" display="https://podminky.urs.cz/item/CS_URS_2023_02/113154124"/>
    <hyperlink ref="F100" r:id="rId3" display="https://podminky.urs.cz/item/CS_URS_2023_02/115101201"/>
    <hyperlink ref="F104" r:id="rId4" display="https://podminky.urs.cz/item/CS_URS_2023_02/115101301"/>
    <hyperlink ref="F108" r:id="rId5" display="https://podminky.urs.cz/item/CS_URS_2023_02/121151103"/>
    <hyperlink ref="F112" r:id="rId6" display="https://podminky.urs.cz/item/CS_URS_2023_02/133251101"/>
    <hyperlink ref="F117" r:id="rId7" display="https://podminky.urs.cz/item/CS_URS_2023_02/151101201"/>
    <hyperlink ref="F121" r:id="rId8" display="https://podminky.urs.cz/item/CS_URS_2023_02/151101211"/>
    <hyperlink ref="F123" r:id="rId9" display="https://podminky.urs.cz/item/CS_URS_2023_02/151101301"/>
    <hyperlink ref="F127" r:id="rId10" display="https://podminky.urs.cz/item/CS_URS_2023_02/151101311"/>
    <hyperlink ref="F129" r:id="rId11" display="https://podminky.urs.cz/item/CS_URS_2023_02/161151113"/>
    <hyperlink ref="F134" r:id="rId12" display="https://podminky.urs.cz/item/CS_URS_2023_02/162251102"/>
    <hyperlink ref="F145" r:id="rId13" display="https://podminky.urs.cz/item/CS_URS_2023_02/167151102"/>
    <hyperlink ref="F150" r:id="rId14" display="https://podminky.urs.cz/item/CS_URS_2023_02/167151111"/>
    <hyperlink ref="F156" r:id="rId15" display="https://podminky.urs.cz/item/CS_URS_2023_02/171251201"/>
    <hyperlink ref="F162" r:id="rId16" display="https://podminky.urs.cz/item/CS_URS_2023_02/174101101"/>
    <hyperlink ref="F168" r:id="rId17" display="https://podminky.urs.cz/item/CS_URS_2023_02/175151101"/>
    <hyperlink ref="F176" r:id="rId18" display="https://podminky.urs.cz/item/CS_URS_2023_02/181111121"/>
    <hyperlink ref="F180" r:id="rId19" display="https://podminky.urs.cz/item/CS_URS_2023_02/181351003"/>
    <hyperlink ref="F184" r:id="rId20" display="https://podminky.urs.cz/item/CS_URS_2023_02/181451121"/>
    <hyperlink ref="F192" r:id="rId21" display="https://podminky.urs.cz/item/CS_URS_2023_02/358325114"/>
    <hyperlink ref="F197" r:id="rId22" display="https://podminky.urs.cz/item/CS_URS_2023_02/451541111"/>
    <hyperlink ref="F201" r:id="rId23" display="https://podminky.urs.cz/item/CS_URS_2023_02/452112111"/>
    <hyperlink ref="F210" r:id="rId24" display="https://podminky.urs.cz/item/CS_URS_2023_02/452311131"/>
    <hyperlink ref="F214" r:id="rId25" display="https://podminky.urs.cz/item/CS_URS_2023_02/452351101"/>
    <hyperlink ref="F219" r:id="rId26" display="https://podminky.urs.cz/item/CS_URS_2023_02/565145101"/>
    <hyperlink ref="F223" r:id="rId27" display="https://podminky.urs.cz/item/CS_URS_2023_02/573211109"/>
    <hyperlink ref="F225" r:id="rId28" display="https://podminky.urs.cz/item/CS_URS_2023_02/577134111"/>
    <hyperlink ref="F230" r:id="rId29" display="https://podminky.urs.cz/item/CS_URS_2023_02/894410102"/>
    <hyperlink ref="F235" r:id="rId30" display="https://podminky.urs.cz/item/CS_URS_2023_02/894410211"/>
    <hyperlink ref="F242" r:id="rId31" display="https://podminky.urs.cz/item/CS_URS_2023_02/894410302"/>
    <hyperlink ref="F250" r:id="rId32" display="https://podminky.urs.cz/item/CS_URS_2023_02/899102211"/>
    <hyperlink ref="F254" r:id="rId33" display="https://podminky.urs.cz/item/CS_URS_2023_02/899103112"/>
    <hyperlink ref="F269" r:id="rId34" display="https://podminky.urs.cz/item/CS_URS_2023_02/899104112"/>
    <hyperlink ref="F276" r:id="rId35" display="https://podminky.urs.cz/item/CS_URS_2023_02/899501411"/>
    <hyperlink ref="F287" r:id="rId36" display="https://podminky.urs.cz/item/CS_URS_2023_02/919112111"/>
    <hyperlink ref="F291" r:id="rId37" display="https://podminky.urs.cz/item/CS_URS_2023_02/919112212"/>
    <hyperlink ref="F293" r:id="rId38" display="https://podminky.urs.cz/item/CS_URS_2023_02/919121131"/>
    <hyperlink ref="F295" r:id="rId39" display="https://podminky.urs.cz/item/CS_URS_2023_02/919735112"/>
    <hyperlink ref="F299" r:id="rId40" display="https://podminky.urs.cz/item/CS_URS_2023_02/985112111"/>
    <hyperlink ref="F303" r:id="rId41" display="https://podminky.urs.cz/item/CS_URS_2023_02/985112131"/>
    <hyperlink ref="F307" r:id="rId42" display="https://podminky.urs.cz/item/CS_URS_2023_02/985112192"/>
    <hyperlink ref="F309" r:id="rId43" display="https://podminky.urs.cz/item/CS_URS_2023_02/985121122"/>
    <hyperlink ref="F314" r:id="rId44" display="https://podminky.urs.cz/item/CS_URS_2023_02/985121911"/>
    <hyperlink ref="F316" r:id="rId45" display="https://podminky.urs.cz/item/CS_URS_2023_02/985131311"/>
    <hyperlink ref="F318" r:id="rId46" display="https://podminky.urs.cz/item/CS_URS_2023_02/985139111"/>
    <hyperlink ref="F320" r:id="rId47" display="https://podminky.urs.cz/item/CS_URS_2023_02/985311111"/>
    <hyperlink ref="F324" r:id="rId48" display="https://podminky.urs.cz/item/CS_URS_2023_02/985311311"/>
    <hyperlink ref="F328" r:id="rId49" display="https://podminky.urs.cz/item/CS_URS_2023_02/985311911"/>
    <hyperlink ref="F330" r:id="rId50" display="https://podminky.urs.cz/item/CS_URS_2023_02/985321111"/>
    <hyperlink ref="F334" r:id="rId51" display="https://podminky.urs.cz/item/CS_URS_2023_02/985321112"/>
    <hyperlink ref="F338" r:id="rId52" display="https://podminky.urs.cz/item/CS_URS_2023_02/985321911"/>
    <hyperlink ref="F340" r:id="rId53" display="https://podminky.urs.cz/item/CS_URS_2023_02/985323112"/>
    <hyperlink ref="F345" r:id="rId54" display="https://podminky.urs.cz/item/CS_URS_2023_02/985323911"/>
    <hyperlink ref="F348" r:id="rId55" display="https://podminky.urs.cz/item/CS_URS_2023_02/997013211"/>
    <hyperlink ref="F352" r:id="rId56" display="https://podminky.urs.cz/item/CS_URS_2023_02/997013501"/>
    <hyperlink ref="F357" r:id="rId57" display="https://podminky.urs.cz/item/CS_URS_2023_02/997013509"/>
    <hyperlink ref="F363" r:id="rId58" display="https://podminky.urs.cz/item/CS_URS_2023_02/997013843"/>
    <hyperlink ref="F368" r:id="rId59" display="https://podminky.urs.cz/item/CS_URS_2023_02/997221551"/>
    <hyperlink ref="F373" r:id="rId60" display="https://podminky.urs.cz/item/CS_URS_2023_02/997221559"/>
    <hyperlink ref="F379" r:id="rId61" display="https://podminky.urs.cz/item/CS_URS_2023_02/997221875"/>
    <hyperlink ref="F385" r:id="rId62" display="https://podminky.urs.cz/item/CS_URS_2023_02/998275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86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6" t="str">
        <f>'Rekapitulace stavby'!K6</f>
        <v>Bojkovice, sídliště Mánesova - oprava sotk A5, A5-2, A5-3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87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1043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19. 10. 2023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35</v>
      </c>
      <c r="E30" s="39"/>
      <c r="F30" s="39"/>
      <c r="G30" s="39"/>
      <c r="H30" s="39"/>
      <c r="I30" s="39"/>
      <c r="J30" s="91">
        <f>ROUND(J80,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39</v>
      </c>
      <c r="E33" s="33" t="s">
        <v>40</v>
      </c>
      <c r="F33" s="123">
        <f>ROUND((SUM(BE80:BE97)),  2)</f>
        <v>0</v>
      </c>
      <c r="G33" s="39"/>
      <c r="H33" s="39"/>
      <c r="I33" s="124">
        <v>0.20999999999999999</v>
      </c>
      <c r="J33" s="123">
        <f>ROUND(((SUM(BE80:BE97))*I33),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3">
        <f>ROUND((SUM(BF80:BF97)),  2)</f>
        <v>0</v>
      </c>
      <c r="G34" s="39"/>
      <c r="H34" s="39"/>
      <c r="I34" s="124">
        <v>0.14999999999999999</v>
      </c>
      <c r="J34" s="123">
        <f>ROUND(((SUM(BF80:BF97))*I34),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3">
        <f>ROUND((SUM(BG80:BG97)),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3">
        <f>ROUND((SUM(BH80:BH97)),  2)</f>
        <v>0</v>
      </c>
      <c r="G36" s="39"/>
      <c r="H36" s="39"/>
      <c r="I36" s="124">
        <v>0.14999999999999999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3">
        <f>ROUND((SUM(BI80:BI97)),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6" t="str">
        <f>E7</f>
        <v>Bojkovice, sídliště Mánesova - oprava sotk A5, A5-2, A5-3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SO90 - Vedlejší a ostatní náklady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19. 10. 2023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90</v>
      </c>
      <c r="D57" s="125"/>
      <c r="E57" s="125"/>
      <c r="F57" s="125"/>
      <c r="G57" s="125"/>
      <c r="H57" s="125"/>
      <c r="I57" s="125"/>
      <c r="J57" s="132" t="s">
        <v>91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67</v>
      </c>
      <c r="D59" s="39"/>
      <c r="E59" s="39"/>
      <c r="F59" s="39"/>
      <c r="G59" s="39"/>
      <c r="H59" s="39"/>
      <c r="I59" s="39"/>
      <c r="J59" s="91">
        <f>J80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92</v>
      </c>
    </row>
    <row r="60" s="9" customFormat="1" ht="24.96" customHeight="1">
      <c r="A60" s="9"/>
      <c r="B60" s="134"/>
      <c r="C60" s="9"/>
      <c r="D60" s="135" t="s">
        <v>1044</v>
      </c>
      <c r="E60" s="136"/>
      <c r="F60" s="136"/>
      <c r="G60" s="136"/>
      <c r="H60" s="136"/>
      <c r="I60" s="136"/>
      <c r="J60" s="137">
        <f>J81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39"/>
      <c r="D61" s="39"/>
      <c r="E61" s="39"/>
      <c r="F61" s="39"/>
      <c r="G61" s="39"/>
      <c r="H61" s="39"/>
      <c r="I61" s="39"/>
      <c r="J61" s="39"/>
      <c r="K61" s="39"/>
      <c r="L61" s="117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117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102</v>
      </c>
      <c r="D67" s="39"/>
      <c r="E67" s="39"/>
      <c r="F67" s="39"/>
      <c r="G67" s="39"/>
      <c r="H67" s="39"/>
      <c r="I67" s="39"/>
      <c r="J67" s="39"/>
      <c r="K67" s="39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39"/>
      <c r="D68" s="39"/>
      <c r="E68" s="39"/>
      <c r="F68" s="39"/>
      <c r="G68" s="39"/>
      <c r="H68" s="39"/>
      <c r="I68" s="39"/>
      <c r="J68" s="39"/>
      <c r="K68" s="39"/>
      <c r="L68" s="11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17</v>
      </c>
      <c r="D69" s="39"/>
      <c r="E69" s="39"/>
      <c r="F69" s="39"/>
      <c r="G69" s="39"/>
      <c r="H69" s="39"/>
      <c r="I69" s="39"/>
      <c r="J69" s="39"/>
      <c r="K69" s="3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6.5" customHeight="1">
      <c r="A70" s="39"/>
      <c r="B70" s="40"/>
      <c r="C70" s="39"/>
      <c r="D70" s="39"/>
      <c r="E70" s="116" t="str">
        <f>E7</f>
        <v>Bojkovice, sídliště Mánesova - oprava sotk A5, A5-2, A5-3</v>
      </c>
      <c r="F70" s="33"/>
      <c r="G70" s="33"/>
      <c r="H70" s="33"/>
      <c r="I70" s="39"/>
      <c r="J70" s="39"/>
      <c r="K70" s="3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87</v>
      </c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39"/>
      <c r="D72" s="39"/>
      <c r="E72" s="63" t="str">
        <f>E9</f>
        <v>SO90 - Vedlejší a ostatní náklady</v>
      </c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39"/>
      <c r="E74" s="39"/>
      <c r="F74" s="28" t="str">
        <f>F12</f>
        <v xml:space="preserve"> </v>
      </c>
      <c r="G74" s="39"/>
      <c r="H74" s="39"/>
      <c r="I74" s="33" t="s">
        <v>23</v>
      </c>
      <c r="J74" s="65" t="str">
        <f>IF(J12="","",J12)</f>
        <v>19. 10. 2023</v>
      </c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39"/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15" customHeight="1">
      <c r="A76" s="39"/>
      <c r="B76" s="40"/>
      <c r="C76" s="33" t="s">
        <v>25</v>
      </c>
      <c r="D76" s="39"/>
      <c r="E76" s="39"/>
      <c r="F76" s="28" t="str">
        <f>E15</f>
        <v xml:space="preserve"> </v>
      </c>
      <c r="G76" s="39"/>
      <c r="H76" s="39"/>
      <c r="I76" s="33" t="s">
        <v>30</v>
      </c>
      <c r="J76" s="37" t="str">
        <f>E21</f>
        <v xml:space="preserve"> </v>
      </c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28</v>
      </c>
      <c r="D77" s="39"/>
      <c r="E77" s="39"/>
      <c r="F77" s="28" t="str">
        <f>IF(E18="","",E18)</f>
        <v>Vyplň údaj</v>
      </c>
      <c r="G77" s="39"/>
      <c r="H77" s="39"/>
      <c r="I77" s="33" t="s">
        <v>32</v>
      </c>
      <c r="J77" s="37" t="str">
        <f>E24</f>
        <v xml:space="preserve"> </v>
      </c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1" customFormat="1" ht="29.28" customHeight="1">
      <c r="A79" s="142"/>
      <c r="B79" s="143"/>
      <c r="C79" s="144" t="s">
        <v>103</v>
      </c>
      <c r="D79" s="145" t="s">
        <v>54</v>
      </c>
      <c r="E79" s="145" t="s">
        <v>50</v>
      </c>
      <c r="F79" s="145" t="s">
        <v>51</v>
      </c>
      <c r="G79" s="145" t="s">
        <v>104</v>
      </c>
      <c r="H79" s="145" t="s">
        <v>105</v>
      </c>
      <c r="I79" s="145" t="s">
        <v>106</v>
      </c>
      <c r="J79" s="145" t="s">
        <v>91</v>
      </c>
      <c r="K79" s="146" t="s">
        <v>107</v>
      </c>
      <c r="L79" s="147"/>
      <c r="M79" s="81" t="s">
        <v>3</v>
      </c>
      <c r="N79" s="82" t="s">
        <v>39</v>
      </c>
      <c r="O79" s="82" t="s">
        <v>108</v>
      </c>
      <c r="P79" s="82" t="s">
        <v>109</v>
      </c>
      <c r="Q79" s="82" t="s">
        <v>110</v>
      </c>
      <c r="R79" s="82" t="s">
        <v>111</v>
      </c>
      <c r="S79" s="82" t="s">
        <v>112</v>
      </c>
      <c r="T79" s="83" t="s">
        <v>113</v>
      </c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</row>
    <row r="80" s="2" customFormat="1" ht="22.8" customHeight="1">
      <c r="A80" s="39"/>
      <c r="B80" s="40"/>
      <c r="C80" s="88" t="s">
        <v>114</v>
      </c>
      <c r="D80" s="39"/>
      <c r="E80" s="39"/>
      <c r="F80" s="39"/>
      <c r="G80" s="39"/>
      <c r="H80" s="39"/>
      <c r="I80" s="39"/>
      <c r="J80" s="148">
        <f>BK80</f>
        <v>0</v>
      </c>
      <c r="K80" s="39"/>
      <c r="L80" s="40"/>
      <c r="M80" s="84"/>
      <c r="N80" s="69"/>
      <c r="O80" s="85"/>
      <c r="P80" s="149">
        <f>P81</f>
        <v>0</v>
      </c>
      <c r="Q80" s="85"/>
      <c r="R80" s="149">
        <f>R81</f>
        <v>0</v>
      </c>
      <c r="S80" s="85"/>
      <c r="T80" s="150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20" t="s">
        <v>68</v>
      </c>
      <c r="AU80" s="20" t="s">
        <v>92</v>
      </c>
      <c r="BK80" s="151">
        <f>BK81</f>
        <v>0</v>
      </c>
    </row>
    <row r="81" s="12" customFormat="1" ht="25.92" customHeight="1">
      <c r="A81" s="12"/>
      <c r="B81" s="152"/>
      <c r="C81" s="12"/>
      <c r="D81" s="153" t="s">
        <v>68</v>
      </c>
      <c r="E81" s="154" t="s">
        <v>1045</v>
      </c>
      <c r="F81" s="154" t="s">
        <v>1046</v>
      </c>
      <c r="G81" s="12"/>
      <c r="H81" s="12"/>
      <c r="I81" s="155"/>
      <c r="J81" s="156">
        <f>BK81</f>
        <v>0</v>
      </c>
      <c r="K81" s="12"/>
      <c r="L81" s="152"/>
      <c r="M81" s="157"/>
      <c r="N81" s="158"/>
      <c r="O81" s="158"/>
      <c r="P81" s="159">
        <f>SUM(P82:P97)</f>
        <v>0</v>
      </c>
      <c r="Q81" s="158"/>
      <c r="R81" s="159">
        <f>SUM(R82:R97)</f>
        <v>0</v>
      </c>
      <c r="S81" s="158"/>
      <c r="T81" s="160">
        <f>SUM(T82:T97)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153" t="s">
        <v>77</v>
      </c>
      <c r="AT81" s="161" t="s">
        <v>68</v>
      </c>
      <c r="AU81" s="161" t="s">
        <v>69</v>
      </c>
      <c r="AY81" s="153" t="s">
        <v>117</v>
      </c>
      <c r="BK81" s="162">
        <f>SUM(BK82:BK97)</f>
        <v>0</v>
      </c>
    </row>
    <row r="82" s="2" customFormat="1" ht="21.75" customHeight="1">
      <c r="A82" s="39"/>
      <c r="B82" s="165"/>
      <c r="C82" s="166" t="s">
        <v>77</v>
      </c>
      <c r="D82" s="166" t="s">
        <v>119</v>
      </c>
      <c r="E82" s="167" t="s">
        <v>1047</v>
      </c>
      <c r="F82" s="168" t="s">
        <v>1048</v>
      </c>
      <c r="G82" s="169" t="s">
        <v>718</v>
      </c>
      <c r="H82" s="170">
        <v>1</v>
      </c>
      <c r="I82" s="171"/>
      <c r="J82" s="172">
        <f>ROUND(I82*H82,2)</f>
        <v>0</v>
      </c>
      <c r="K82" s="168" t="s">
        <v>3</v>
      </c>
      <c r="L82" s="40"/>
      <c r="M82" s="173" t="s">
        <v>3</v>
      </c>
      <c r="N82" s="174" t="s">
        <v>40</v>
      </c>
      <c r="O82" s="73"/>
      <c r="P82" s="175">
        <f>O82*H82</f>
        <v>0</v>
      </c>
      <c r="Q82" s="175">
        <v>0</v>
      </c>
      <c r="R82" s="175">
        <f>Q82*H82</f>
        <v>0</v>
      </c>
      <c r="S82" s="175">
        <v>0</v>
      </c>
      <c r="T82" s="176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177" t="s">
        <v>124</v>
      </c>
      <c r="AT82" s="177" t="s">
        <v>119</v>
      </c>
      <c r="AU82" s="177" t="s">
        <v>77</v>
      </c>
      <c r="AY82" s="20" t="s">
        <v>117</v>
      </c>
      <c r="BE82" s="178">
        <f>IF(N82="základní",J82,0)</f>
        <v>0</v>
      </c>
      <c r="BF82" s="178">
        <f>IF(N82="snížená",J82,0)</f>
        <v>0</v>
      </c>
      <c r="BG82" s="178">
        <f>IF(N82="zákl. přenesená",J82,0)</f>
        <v>0</v>
      </c>
      <c r="BH82" s="178">
        <f>IF(N82="sníž. přenesená",J82,0)</f>
        <v>0</v>
      </c>
      <c r="BI82" s="178">
        <f>IF(N82="nulová",J82,0)</f>
        <v>0</v>
      </c>
      <c r="BJ82" s="20" t="s">
        <v>77</v>
      </c>
      <c r="BK82" s="178">
        <f>ROUND(I82*H82,2)</f>
        <v>0</v>
      </c>
      <c r="BL82" s="20" t="s">
        <v>124</v>
      </c>
      <c r="BM82" s="177" t="s">
        <v>1049</v>
      </c>
    </row>
    <row r="83" s="2" customFormat="1" ht="16.5" customHeight="1">
      <c r="A83" s="39"/>
      <c r="B83" s="165"/>
      <c r="C83" s="166" t="s">
        <v>79</v>
      </c>
      <c r="D83" s="166" t="s">
        <v>119</v>
      </c>
      <c r="E83" s="167" t="s">
        <v>1050</v>
      </c>
      <c r="F83" s="168" t="s">
        <v>1051</v>
      </c>
      <c r="G83" s="169" t="s">
        <v>718</v>
      </c>
      <c r="H83" s="170">
        <v>1</v>
      </c>
      <c r="I83" s="171"/>
      <c r="J83" s="172">
        <f>ROUND(I83*H83,2)</f>
        <v>0</v>
      </c>
      <c r="K83" s="168" t="s">
        <v>3</v>
      </c>
      <c r="L83" s="40"/>
      <c r="M83" s="173" t="s">
        <v>3</v>
      </c>
      <c r="N83" s="174" t="s">
        <v>40</v>
      </c>
      <c r="O83" s="73"/>
      <c r="P83" s="175">
        <f>O83*H83</f>
        <v>0</v>
      </c>
      <c r="Q83" s="175">
        <v>0</v>
      </c>
      <c r="R83" s="175">
        <f>Q83*H83</f>
        <v>0</v>
      </c>
      <c r="S83" s="175">
        <v>0</v>
      </c>
      <c r="T83" s="176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177" t="s">
        <v>124</v>
      </c>
      <c r="AT83" s="177" t="s">
        <v>119</v>
      </c>
      <c r="AU83" s="177" t="s">
        <v>77</v>
      </c>
      <c r="AY83" s="20" t="s">
        <v>117</v>
      </c>
      <c r="BE83" s="178">
        <f>IF(N83="základní",J83,0)</f>
        <v>0</v>
      </c>
      <c r="BF83" s="178">
        <f>IF(N83="snížená",J83,0)</f>
        <v>0</v>
      </c>
      <c r="BG83" s="178">
        <f>IF(N83="zákl. přenesená",J83,0)</f>
        <v>0</v>
      </c>
      <c r="BH83" s="178">
        <f>IF(N83="sníž. přenesená",J83,0)</f>
        <v>0</v>
      </c>
      <c r="BI83" s="178">
        <f>IF(N83="nulová",J83,0)</f>
        <v>0</v>
      </c>
      <c r="BJ83" s="20" t="s">
        <v>77</v>
      </c>
      <c r="BK83" s="178">
        <f>ROUND(I83*H83,2)</f>
        <v>0</v>
      </c>
      <c r="BL83" s="20" t="s">
        <v>124</v>
      </c>
      <c r="BM83" s="177" t="s">
        <v>1052</v>
      </c>
    </row>
    <row r="84" s="2" customFormat="1" ht="16.5" customHeight="1">
      <c r="A84" s="39"/>
      <c r="B84" s="165"/>
      <c r="C84" s="166" t="s">
        <v>138</v>
      </c>
      <c r="D84" s="166" t="s">
        <v>119</v>
      </c>
      <c r="E84" s="167" t="s">
        <v>1053</v>
      </c>
      <c r="F84" s="168" t="s">
        <v>1054</v>
      </c>
      <c r="G84" s="169" t="s">
        <v>718</v>
      </c>
      <c r="H84" s="170">
        <v>1</v>
      </c>
      <c r="I84" s="171"/>
      <c r="J84" s="172">
        <f>ROUND(I84*H84,2)</f>
        <v>0</v>
      </c>
      <c r="K84" s="168" t="s">
        <v>3</v>
      </c>
      <c r="L84" s="40"/>
      <c r="M84" s="173" t="s">
        <v>3</v>
      </c>
      <c r="N84" s="174" t="s">
        <v>40</v>
      </c>
      <c r="O84" s="73"/>
      <c r="P84" s="175">
        <f>O84*H84</f>
        <v>0</v>
      </c>
      <c r="Q84" s="175">
        <v>0</v>
      </c>
      <c r="R84" s="175">
        <f>Q84*H84</f>
        <v>0</v>
      </c>
      <c r="S84" s="175">
        <v>0</v>
      </c>
      <c r="T84" s="176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177" t="s">
        <v>124</v>
      </c>
      <c r="AT84" s="177" t="s">
        <v>119</v>
      </c>
      <c r="AU84" s="177" t="s">
        <v>77</v>
      </c>
      <c r="AY84" s="20" t="s">
        <v>117</v>
      </c>
      <c r="BE84" s="178">
        <f>IF(N84="základní",J84,0)</f>
        <v>0</v>
      </c>
      <c r="BF84" s="178">
        <f>IF(N84="snížená",J84,0)</f>
        <v>0</v>
      </c>
      <c r="BG84" s="178">
        <f>IF(N84="zákl. přenesená",J84,0)</f>
        <v>0</v>
      </c>
      <c r="BH84" s="178">
        <f>IF(N84="sníž. přenesená",J84,0)</f>
        <v>0</v>
      </c>
      <c r="BI84" s="178">
        <f>IF(N84="nulová",J84,0)</f>
        <v>0</v>
      </c>
      <c r="BJ84" s="20" t="s">
        <v>77</v>
      </c>
      <c r="BK84" s="178">
        <f>ROUND(I84*H84,2)</f>
        <v>0</v>
      </c>
      <c r="BL84" s="20" t="s">
        <v>124</v>
      </c>
      <c r="BM84" s="177" t="s">
        <v>1055</v>
      </c>
    </row>
    <row r="85" s="2" customFormat="1" ht="16.5" customHeight="1">
      <c r="A85" s="39"/>
      <c r="B85" s="165"/>
      <c r="C85" s="166" t="s">
        <v>124</v>
      </c>
      <c r="D85" s="166" t="s">
        <v>119</v>
      </c>
      <c r="E85" s="167" t="s">
        <v>1056</v>
      </c>
      <c r="F85" s="168" t="s">
        <v>1057</v>
      </c>
      <c r="G85" s="169" t="s">
        <v>718</v>
      </c>
      <c r="H85" s="170">
        <v>1</v>
      </c>
      <c r="I85" s="171"/>
      <c r="J85" s="172">
        <f>ROUND(I85*H85,2)</f>
        <v>0</v>
      </c>
      <c r="K85" s="168" t="s">
        <v>3</v>
      </c>
      <c r="L85" s="40"/>
      <c r="M85" s="173" t="s">
        <v>3</v>
      </c>
      <c r="N85" s="174" t="s">
        <v>40</v>
      </c>
      <c r="O85" s="73"/>
      <c r="P85" s="175">
        <f>O85*H85</f>
        <v>0</v>
      </c>
      <c r="Q85" s="175">
        <v>0</v>
      </c>
      <c r="R85" s="175">
        <f>Q85*H85</f>
        <v>0</v>
      </c>
      <c r="S85" s="175">
        <v>0</v>
      </c>
      <c r="T85" s="176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177" t="s">
        <v>124</v>
      </c>
      <c r="AT85" s="177" t="s">
        <v>119</v>
      </c>
      <c r="AU85" s="177" t="s">
        <v>77</v>
      </c>
      <c r="AY85" s="20" t="s">
        <v>117</v>
      </c>
      <c r="BE85" s="178">
        <f>IF(N85="základní",J85,0)</f>
        <v>0</v>
      </c>
      <c r="BF85" s="178">
        <f>IF(N85="snížená",J85,0)</f>
        <v>0</v>
      </c>
      <c r="BG85" s="178">
        <f>IF(N85="zákl. přenesená",J85,0)</f>
        <v>0</v>
      </c>
      <c r="BH85" s="178">
        <f>IF(N85="sníž. přenesená",J85,0)</f>
        <v>0</v>
      </c>
      <c r="BI85" s="178">
        <f>IF(N85="nulová",J85,0)</f>
        <v>0</v>
      </c>
      <c r="BJ85" s="20" t="s">
        <v>77</v>
      </c>
      <c r="BK85" s="178">
        <f>ROUND(I85*H85,2)</f>
        <v>0</v>
      </c>
      <c r="BL85" s="20" t="s">
        <v>124</v>
      </c>
      <c r="BM85" s="177" t="s">
        <v>1058</v>
      </c>
    </row>
    <row r="86" s="2" customFormat="1" ht="16.5" customHeight="1">
      <c r="A86" s="39"/>
      <c r="B86" s="165"/>
      <c r="C86" s="166" t="s">
        <v>154</v>
      </c>
      <c r="D86" s="166" t="s">
        <v>119</v>
      </c>
      <c r="E86" s="167" t="s">
        <v>1059</v>
      </c>
      <c r="F86" s="168" t="s">
        <v>1060</v>
      </c>
      <c r="G86" s="169" t="s">
        <v>718</v>
      </c>
      <c r="H86" s="170">
        <v>1</v>
      </c>
      <c r="I86" s="171"/>
      <c r="J86" s="172">
        <f>ROUND(I86*H86,2)</f>
        <v>0</v>
      </c>
      <c r="K86" s="168" t="s">
        <v>3</v>
      </c>
      <c r="L86" s="40"/>
      <c r="M86" s="173" t="s">
        <v>3</v>
      </c>
      <c r="N86" s="174" t="s">
        <v>40</v>
      </c>
      <c r="O86" s="73"/>
      <c r="P86" s="175">
        <f>O86*H86</f>
        <v>0</v>
      </c>
      <c r="Q86" s="175">
        <v>0</v>
      </c>
      <c r="R86" s="175">
        <f>Q86*H86</f>
        <v>0</v>
      </c>
      <c r="S86" s="175">
        <v>0</v>
      </c>
      <c r="T86" s="176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177" t="s">
        <v>124</v>
      </c>
      <c r="AT86" s="177" t="s">
        <v>119</v>
      </c>
      <c r="AU86" s="177" t="s">
        <v>77</v>
      </c>
      <c r="AY86" s="20" t="s">
        <v>117</v>
      </c>
      <c r="BE86" s="178">
        <f>IF(N86="základní",J86,0)</f>
        <v>0</v>
      </c>
      <c r="BF86" s="178">
        <f>IF(N86="snížená",J86,0)</f>
        <v>0</v>
      </c>
      <c r="BG86" s="178">
        <f>IF(N86="zákl. přenesená",J86,0)</f>
        <v>0</v>
      </c>
      <c r="BH86" s="178">
        <f>IF(N86="sníž. přenesená",J86,0)</f>
        <v>0</v>
      </c>
      <c r="BI86" s="178">
        <f>IF(N86="nulová",J86,0)</f>
        <v>0</v>
      </c>
      <c r="BJ86" s="20" t="s">
        <v>77</v>
      </c>
      <c r="BK86" s="178">
        <f>ROUND(I86*H86,2)</f>
        <v>0</v>
      </c>
      <c r="BL86" s="20" t="s">
        <v>124</v>
      </c>
      <c r="BM86" s="177" t="s">
        <v>1061</v>
      </c>
    </row>
    <row r="87" s="2" customFormat="1" ht="16.5" customHeight="1">
      <c r="A87" s="39"/>
      <c r="B87" s="165"/>
      <c r="C87" s="166" t="s">
        <v>161</v>
      </c>
      <c r="D87" s="166" t="s">
        <v>119</v>
      </c>
      <c r="E87" s="167" t="s">
        <v>1062</v>
      </c>
      <c r="F87" s="168" t="s">
        <v>1063</v>
      </c>
      <c r="G87" s="169" t="s">
        <v>718</v>
      </c>
      <c r="H87" s="170">
        <v>1</v>
      </c>
      <c r="I87" s="171"/>
      <c r="J87" s="172">
        <f>ROUND(I87*H87,2)</f>
        <v>0</v>
      </c>
      <c r="K87" s="168" t="s">
        <v>3</v>
      </c>
      <c r="L87" s="40"/>
      <c r="M87" s="173" t="s">
        <v>3</v>
      </c>
      <c r="N87" s="174" t="s">
        <v>40</v>
      </c>
      <c r="O87" s="73"/>
      <c r="P87" s="175">
        <f>O87*H87</f>
        <v>0</v>
      </c>
      <c r="Q87" s="175">
        <v>0</v>
      </c>
      <c r="R87" s="175">
        <f>Q87*H87</f>
        <v>0</v>
      </c>
      <c r="S87" s="175">
        <v>0</v>
      </c>
      <c r="T87" s="17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177" t="s">
        <v>124</v>
      </c>
      <c r="AT87" s="177" t="s">
        <v>119</v>
      </c>
      <c r="AU87" s="177" t="s">
        <v>77</v>
      </c>
      <c r="AY87" s="20" t="s">
        <v>117</v>
      </c>
      <c r="BE87" s="178">
        <f>IF(N87="základní",J87,0)</f>
        <v>0</v>
      </c>
      <c r="BF87" s="178">
        <f>IF(N87="snížená",J87,0)</f>
        <v>0</v>
      </c>
      <c r="BG87" s="178">
        <f>IF(N87="zákl. přenesená",J87,0)</f>
        <v>0</v>
      </c>
      <c r="BH87" s="178">
        <f>IF(N87="sníž. přenesená",J87,0)</f>
        <v>0</v>
      </c>
      <c r="BI87" s="178">
        <f>IF(N87="nulová",J87,0)</f>
        <v>0</v>
      </c>
      <c r="BJ87" s="20" t="s">
        <v>77</v>
      </c>
      <c r="BK87" s="178">
        <f>ROUND(I87*H87,2)</f>
        <v>0</v>
      </c>
      <c r="BL87" s="20" t="s">
        <v>124</v>
      </c>
      <c r="BM87" s="177" t="s">
        <v>1064</v>
      </c>
    </row>
    <row r="88" s="2" customFormat="1" ht="16.5" customHeight="1">
      <c r="A88" s="39"/>
      <c r="B88" s="165"/>
      <c r="C88" s="166" t="s">
        <v>168</v>
      </c>
      <c r="D88" s="166" t="s">
        <v>119</v>
      </c>
      <c r="E88" s="167" t="s">
        <v>1065</v>
      </c>
      <c r="F88" s="168" t="s">
        <v>1066</v>
      </c>
      <c r="G88" s="169" t="s">
        <v>718</v>
      </c>
      <c r="H88" s="170">
        <v>1</v>
      </c>
      <c r="I88" s="171"/>
      <c r="J88" s="172">
        <f>ROUND(I88*H88,2)</f>
        <v>0</v>
      </c>
      <c r="K88" s="168" t="s">
        <v>3</v>
      </c>
      <c r="L88" s="40"/>
      <c r="M88" s="173" t="s">
        <v>3</v>
      </c>
      <c r="N88" s="174" t="s">
        <v>40</v>
      </c>
      <c r="O88" s="73"/>
      <c r="P88" s="175">
        <f>O88*H88</f>
        <v>0</v>
      </c>
      <c r="Q88" s="175">
        <v>0</v>
      </c>
      <c r="R88" s="175">
        <f>Q88*H88</f>
        <v>0</v>
      </c>
      <c r="S88" s="175">
        <v>0</v>
      </c>
      <c r="T88" s="17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7" t="s">
        <v>124</v>
      </c>
      <c r="AT88" s="177" t="s">
        <v>119</v>
      </c>
      <c r="AU88" s="177" t="s">
        <v>77</v>
      </c>
      <c r="AY88" s="20" t="s">
        <v>117</v>
      </c>
      <c r="BE88" s="178">
        <f>IF(N88="základní",J88,0)</f>
        <v>0</v>
      </c>
      <c r="BF88" s="178">
        <f>IF(N88="snížená",J88,0)</f>
        <v>0</v>
      </c>
      <c r="BG88" s="178">
        <f>IF(N88="zákl. přenesená",J88,0)</f>
        <v>0</v>
      </c>
      <c r="BH88" s="178">
        <f>IF(N88="sníž. přenesená",J88,0)</f>
        <v>0</v>
      </c>
      <c r="BI88" s="178">
        <f>IF(N88="nulová",J88,0)</f>
        <v>0</v>
      </c>
      <c r="BJ88" s="20" t="s">
        <v>77</v>
      </c>
      <c r="BK88" s="178">
        <f>ROUND(I88*H88,2)</f>
        <v>0</v>
      </c>
      <c r="BL88" s="20" t="s">
        <v>124</v>
      </c>
      <c r="BM88" s="177" t="s">
        <v>1067</v>
      </c>
    </row>
    <row r="89" s="2" customFormat="1" ht="16.5" customHeight="1">
      <c r="A89" s="39"/>
      <c r="B89" s="165"/>
      <c r="C89" s="166" t="s">
        <v>174</v>
      </c>
      <c r="D89" s="166" t="s">
        <v>119</v>
      </c>
      <c r="E89" s="167" t="s">
        <v>1068</v>
      </c>
      <c r="F89" s="168" t="s">
        <v>1069</v>
      </c>
      <c r="G89" s="169" t="s">
        <v>718</v>
      </c>
      <c r="H89" s="170">
        <v>1</v>
      </c>
      <c r="I89" s="171"/>
      <c r="J89" s="172">
        <f>ROUND(I89*H89,2)</f>
        <v>0</v>
      </c>
      <c r="K89" s="168" t="s">
        <v>3</v>
      </c>
      <c r="L89" s="40"/>
      <c r="M89" s="173" t="s">
        <v>3</v>
      </c>
      <c r="N89" s="174" t="s">
        <v>40</v>
      </c>
      <c r="O89" s="73"/>
      <c r="P89" s="175">
        <f>O89*H89</f>
        <v>0</v>
      </c>
      <c r="Q89" s="175">
        <v>0</v>
      </c>
      <c r="R89" s="175">
        <f>Q89*H89</f>
        <v>0</v>
      </c>
      <c r="S89" s="175">
        <v>0</v>
      </c>
      <c r="T89" s="176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7" t="s">
        <v>124</v>
      </c>
      <c r="AT89" s="177" t="s">
        <v>119</v>
      </c>
      <c r="AU89" s="177" t="s">
        <v>77</v>
      </c>
      <c r="AY89" s="20" t="s">
        <v>117</v>
      </c>
      <c r="BE89" s="178">
        <f>IF(N89="základní",J89,0)</f>
        <v>0</v>
      </c>
      <c r="BF89" s="178">
        <f>IF(N89="snížená",J89,0)</f>
        <v>0</v>
      </c>
      <c r="BG89" s="178">
        <f>IF(N89="zákl. přenesená",J89,0)</f>
        <v>0</v>
      </c>
      <c r="BH89" s="178">
        <f>IF(N89="sníž. přenesená",J89,0)</f>
        <v>0</v>
      </c>
      <c r="BI89" s="178">
        <f>IF(N89="nulová",J89,0)</f>
        <v>0</v>
      </c>
      <c r="BJ89" s="20" t="s">
        <v>77</v>
      </c>
      <c r="BK89" s="178">
        <f>ROUND(I89*H89,2)</f>
        <v>0</v>
      </c>
      <c r="BL89" s="20" t="s">
        <v>124</v>
      </c>
      <c r="BM89" s="177" t="s">
        <v>1070</v>
      </c>
    </row>
    <row r="90" s="2" customFormat="1" ht="16.5" customHeight="1">
      <c r="A90" s="39"/>
      <c r="B90" s="165"/>
      <c r="C90" s="166" t="s">
        <v>182</v>
      </c>
      <c r="D90" s="166" t="s">
        <v>119</v>
      </c>
      <c r="E90" s="167" t="s">
        <v>1071</v>
      </c>
      <c r="F90" s="168" t="s">
        <v>1072</v>
      </c>
      <c r="G90" s="169" t="s">
        <v>718</v>
      </c>
      <c r="H90" s="170">
        <v>1</v>
      </c>
      <c r="I90" s="171"/>
      <c r="J90" s="172">
        <f>ROUND(I90*H90,2)</f>
        <v>0</v>
      </c>
      <c r="K90" s="168" t="s">
        <v>3</v>
      </c>
      <c r="L90" s="40"/>
      <c r="M90" s="173" t="s">
        <v>3</v>
      </c>
      <c r="N90" s="174" t="s">
        <v>40</v>
      </c>
      <c r="O90" s="73"/>
      <c r="P90" s="175">
        <f>O90*H90</f>
        <v>0</v>
      </c>
      <c r="Q90" s="175">
        <v>0</v>
      </c>
      <c r="R90" s="175">
        <f>Q90*H90</f>
        <v>0</v>
      </c>
      <c r="S90" s="175">
        <v>0</v>
      </c>
      <c r="T90" s="17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177" t="s">
        <v>124</v>
      </c>
      <c r="AT90" s="177" t="s">
        <v>119</v>
      </c>
      <c r="AU90" s="177" t="s">
        <v>77</v>
      </c>
      <c r="AY90" s="20" t="s">
        <v>117</v>
      </c>
      <c r="BE90" s="178">
        <f>IF(N90="základní",J90,0)</f>
        <v>0</v>
      </c>
      <c r="BF90" s="178">
        <f>IF(N90="snížená",J90,0)</f>
        <v>0</v>
      </c>
      <c r="BG90" s="178">
        <f>IF(N90="zákl. přenesená",J90,0)</f>
        <v>0</v>
      </c>
      <c r="BH90" s="178">
        <f>IF(N90="sníž. přenesená",J90,0)</f>
        <v>0</v>
      </c>
      <c r="BI90" s="178">
        <f>IF(N90="nulová",J90,0)</f>
        <v>0</v>
      </c>
      <c r="BJ90" s="20" t="s">
        <v>77</v>
      </c>
      <c r="BK90" s="178">
        <f>ROUND(I90*H90,2)</f>
        <v>0</v>
      </c>
      <c r="BL90" s="20" t="s">
        <v>124</v>
      </c>
      <c r="BM90" s="177" t="s">
        <v>1073</v>
      </c>
    </row>
    <row r="91" s="2" customFormat="1" ht="33" customHeight="1">
      <c r="A91" s="39"/>
      <c r="B91" s="165"/>
      <c r="C91" s="166" t="s">
        <v>189</v>
      </c>
      <c r="D91" s="166" t="s">
        <v>119</v>
      </c>
      <c r="E91" s="167" t="s">
        <v>1074</v>
      </c>
      <c r="F91" s="168" t="s">
        <v>1075</v>
      </c>
      <c r="G91" s="169" t="s">
        <v>718</v>
      </c>
      <c r="H91" s="170">
        <v>1</v>
      </c>
      <c r="I91" s="171"/>
      <c r="J91" s="172">
        <f>ROUND(I91*H91,2)</f>
        <v>0</v>
      </c>
      <c r="K91" s="168" t="s">
        <v>3</v>
      </c>
      <c r="L91" s="40"/>
      <c r="M91" s="173" t="s">
        <v>3</v>
      </c>
      <c r="N91" s="174" t="s">
        <v>40</v>
      </c>
      <c r="O91" s="73"/>
      <c r="P91" s="175">
        <f>O91*H91</f>
        <v>0</v>
      </c>
      <c r="Q91" s="175">
        <v>0</v>
      </c>
      <c r="R91" s="175">
        <f>Q91*H91</f>
        <v>0</v>
      </c>
      <c r="S91" s="175">
        <v>0</v>
      </c>
      <c r="T91" s="17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124</v>
      </c>
      <c r="AT91" s="177" t="s">
        <v>119</v>
      </c>
      <c r="AU91" s="177" t="s">
        <v>77</v>
      </c>
      <c r="AY91" s="20" t="s">
        <v>117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77</v>
      </c>
      <c r="BK91" s="178">
        <f>ROUND(I91*H91,2)</f>
        <v>0</v>
      </c>
      <c r="BL91" s="20" t="s">
        <v>124</v>
      </c>
      <c r="BM91" s="177" t="s">
        <v>1076</v>
      </c>
    </row>
    <row r="92" s="2" customFormat="1" ht="24.15" customHeight="1">
      <c r="A92" s="39"/>
      <c r="B92" s="165"/>
      <c r="C92" s="166" t="s">
        <v>195</v>
      </c>
      <c r="D92" s="166" t="s">
        <v>119</v>
      </c>
      <c r="E92" s="167" t="s">
        <v>1077</v>
      </c>
      <c r="F92" s="168" t="s">
        <v>1078</v>
      </c>
      <c r="G92" s="169" t="s">
        <v>718</v>
      </c>
      <c r="H92" s="170">
        <v>1</v>
      </c>
      <c r="I92" s="171"/>
      <c r="J92" s="172">
        <f>ROUND(I92*H92,2)</f>
        <v>0</v>
      </c>
      <c r="K92" s="168" t="s">
        <v>3</v>
      </c>
      <c r="L92" s="40"/>
      <c r="M92" s="173" t="s">
        <v>3</v>
      </c>
      <c r="N92" s="174" t="s">
        <v>40</v>
      </c>
      <c r="O92" s="73"/>
      <c r="P92" s="175">
        <f>O92*H92</f>
        <v>0</v>
      </c>
      <c r="Q92" s="175">
        <v>0</v>
      </c>
      <c r="R92" s="175">
        <f>Q92*H92</f>
        <v>0</v>
      </c>
      <c r="S92" s="175">
        <v>0</v>
      </c>
      <c r="T92" s="176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7" t="s">
        <v>124</v>
      </c>
      <c r="AT92" s="177" t="s">
        <v>119</v>
      </c>
      <c r="AU92" s="177" t="s">
        <v>77</v>
      </c>
      <c r="AY92" s="20" t="s">
        <v>117</v>
      </c>
      <c r="BE92" s="178">
        <f>IF(N92="základní",J92,0)</f>
        <v>0</v>
      </c>
      <c r="BF92" s="178">
        <f>IF(N92="snížená",J92,0)</f>
        <v>0</v>
      </c>
      <c r="BG92" s="178">
        <f>IF(N92="zákl. přenesená",J92,0)</f>
        <v>0</v>
      </c>
      <c r="BH92" s="178">
        <f>IF(N92="sníž. přenesená",J92,0)</f>
        <v>0</v>
      </c>
      <c r="BI92" s="178">
        <f>IF(N92="nulová",J92,0)</f>
        <v>0</v>
      </c>
      <c r="BJ92" s="20" t="s">
        <v>77</v>
      </c>
      <c r="BK92" s="178">
        <f>ROUND(I92*H92,2)</f>
        <v>0</v>
      </c>
      <c r="BL92" s="20" t="s">
        <v>124</v>
      </c>
      <c r="BM92" s="177" t="s">
        <v>1079</v>
      </c>
    </row>
    <row r="93" s="2" customFormat="1" ht="24.15" customHeight="1">
      <c r="A93" s="39"/>
      <c r="B93" s="165"/>
      <c r="C93" s="166" t="s">
        <v>217</v>
      </c>
      <c r="D93" s="166" t="s">
        <v>119</v>
      </c>
      <c r="E93" s="167" t="s">
        <v>1080</v>
      </c>
      <c r="F93" s="168" t="s">
        <v>1081</v>
      </c>
      <c r="G93" s="169" t="s">
        <v>718</v>
      </c>
      <c r="H93" s="170">
        <v>1</v>
      </c>
      <c r="I93" s="171"/>
      <c r="J93" s="172">
        <f>ROUND(I93*H93,2)</f>
        <v>0</v>
      </c>
      <c r="K93" s="168" t="s">
        <v>3</v>
      </c>
      <c r="L93" s="40"/>
      <c r="M93" s="173" t="s">
        <v>3</v>
      </c>
      <c r="N93" s="174" t="s">
        <v>40</v>
      </c>
      <c r="O93" s="73"/>
      <c r="P93" s="175">
        <f>O93*H93</f>
        <v>0</v>
      </c>
      <c r="Q93" s="175">
        <v>0</v>
      </c>
      <c r="R93" s="175">
        <f>Q93*H93</f>
        <v>0</v>
      </c>
      <c r="S93" s="175">
        <v>0</v>
      </c>
      <c r="T93" s="17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7" t="s">
        <v>124</v>
      </c>
      <c r="AT93" s="177" t="s">
        <v>119</v>
      </c>
      <c r="AU93" s="177" t="s">
        <v>77</v>
      </c>
      <c r="AY93" s="20" t="s">
        <v>117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20" t="s">
        <v>77</v>
      </c>
      <c r="BK93" s="178">
        <f>ROUND(I93*H93,2)</f>
        <v>0</v>
      </c>
      <c r="BL93" s="20" t="s">
        <v>124</v>
      </c>
      <c r="BM93" s="177" t="s">
        <v>1082</v>
      </c>
    </row>
    <row r="94" s="2" customFormat="1" ht="16.5" customHeight="1">
      <c r="A94" s="39"/>
      <c r="B94" s="165"/>
      <c r="C94" s="166" t="s">
        <v>226</v>
      </c>
      <c r="D94" s="166" t="s">
        <v>119</v>
      </c>
      <c r="E94" s="167" t="s">
        <v>1083</v>
      </c>
      <c r="F94" s="168" t="s">
        <v>1084</v>
      </c>
      <c r="G94" s="169" t="s">
        <v>718</v>
      </c>
      <c r="H94" s="170">
        <v>1</v>
      </c>
      <c r="I94" s="171"/>
      <c r="J94" s="172">
        <f>ROUND(I94*H94,2)</f>
        <v>0</v>
      </c>
      <c r="K94" s="168" t="s">
        <v>3</v>
      </c>
      <c r="L94" s="40"/>
      <c r="M94" s="173" t="s">
        <v>3</v>
      </c>
      <c r="N94" s="174" t="s">
        <v>40</v>
      </c>
      <c r="O94" s="73"/>
      <c r="P94" s="175">
        <f>O94*H94</f>
        <v>0</v>
      </c>
      <c r="Q94" s="175">
        <v>0</v>
      </c>
      <c r="R94" s="175">
        <f>Q94*H94</f>
        <v>0</v>
      </c>
      <c r="S94" s="175">
        <v>0</v>
      </c>
      <c r="T94" s="17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7" t="s">
        <v>124</v>
      </c>
      <c r="AT94" s="177" t="s">
        <v>119</v>
      </c>
      <c r="AU94" s="177" t="s">
        <v>77</v>
      </c>
      <c r="AY94" s="20" t="s">
        <v>117</v>
      </c>
      <c r="BE94" s="178">
        <f>IF(N94="základní",J94,0)</f>
        <v>0</v>
      </c>
      <c r="BF94" s="178">
        <f>IF(N94="snížená",J94,0)</f>
        <v>0</v>
      </c>
      <c r="BG94" s="178">
        <f>IF(N94="zákl. přenesená",J94,0)</f>
        <v>0</v>
      </c>
      <c r="BH94" s="178">
        <f>IF(N94="sníž. přenesená",J94,0)</f>
        <v>0</v>
      </c>
      <c r="BI94" s="178">
        <f>IF(N94="nulová",J94,0)</f>
        <v>0</v>
      </c>
      <c r="BJ94" s="20" t="s">
        <v>77</v>
      </c>
      <c r="BK94" s="178">
        <f>ROUND(I94*H94,2)</f>
        <v>0</v>
      </c>
      <c r="BL94" s="20" t="s">
        <v>124</v>
      </c>
      <c r="BM94" s="177" t="s">
        <v>1085</v>
      </c>
    </row>
    <row r="95" s="2" customFormat="1" ht="16.5" customHeight="1">
      <c r="A95" s="39"/>
      <c r="B95" s="165"/>
      <c r="C95" s="166" t="s">
        <v>236</v>
      </c>
      <c r="D95" s="166" t="s">
        <v>119</v>
      </c>
      <c r="E95" s="167" t="s">
        <v>1086</v>
      </c>
      <c r="F95" s="168" t="s">
        <v>1087</v>
      </c>
      <c r="G95" s="169" t="s">
        <v>718</v>
      </c>
      <c r="H95" s="170">
        <v>1</v>
      </c>
      <c r="I95" s="171"/>
      <c r="J95" s="172">
        <f>ROUND(I95*H95,2)</f>
        <v>0</v>
      </c>
      <c r="K95" s="168" t="s">
        <v>3</v>
      </c>
      <c r="L95" s="40"/>
      <c r="M95" s="173" t="s">
        <v>3</v>
      </c>
      <c r="N95" s="174" t="s">
        <v>40</v>
      </c>
      <c r="O95" s="73"/>
      <c r="P95" s="175">
        <f>O95*H95</f>
        <v>0</v>
      </c>
      <c r="Q95" s="175">
        <v>0</v>
      </c>
      <c r="R95" s="175">
        <f>Q95*H95</f>
        <v>0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124</v>
      </c>
      <c r="AT95" s="177" t="s">
        <v>119</v>
      </c>
      <c r="AU95" s="177" t="s">
        <v>77</v>
      </c>
      <c r="AY95" s="20" t="s">
        <v>117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77</v>
      </c>
      <c r="BK95" s="178">
        <f>ROUND(I95*H95,2)</f>
        <v>0</v>
      </c>
      <c r="BL95" s="20" t="s">
        <v>124</v>
      </c>
      <c r="BM95" s="177" t="s">
        <v>1088</v>
      </c>
    </row>
    <row r="96" s="2" customFormat="1" ht="16.5" customHeight="1">
      <c r="A96" s="39"/>
      <c r="B96" s="165"/>
      <c r="C96" s="166" t="s">
        <v>9</v>
      </c>
      <c r="D96" s="166" t="s">
        <v>119</v>
      </c>
      <c r="E96" s="167" t="s">
        <v>1089</v>
      </c>
      <c r="F96" s="168" t="s">
        <v>1090</v>
      </c>
      <c r="G96" s="169" t="s">
        <v>718</v>
      </c>
      <c r="H96" s="170">
        <v>1</v>
      </c>
      <c r="I96" s="171"/>
      <c r="J96" s="172">
        <f>ROUND(I96*H96,2)</f>
        <v>0</v>
      </c>
      <c r="K96" s="168" t="s">
        <v>3</v>
      </c>
      <c r="L96" s="40"/>
      <c r="M96" s="173" t="s">
        <v>3</v>
      </c>
      <c r="N96" s="174" t="s">
        <v>40</v>
      </c>
      <c r="O96" s="73"/>
      <c r="P96" s="175">
        <f>O96*H96</f>
        <v>0</v>
      </c>
      <c r="Q96" s="175">
        <v>0</v>
      </c>
      <c r="R96" s="175">
        <f>Q96*H96</f>
        <v>0</v>
      </c>
      <c r="S96" s="175">
        <v>0</v>
      </c>
      <c r="T96" s="17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177" t="s">
        <v>124</v>
      </c>
      <c r="AT96" s="177" t="s">
        <v>119</v>
      </c>
      <c r="AU96" s="177" t="s">
        <v>77</v>
      </c>
      <c r="AY96" s="20" t="s">
        <v>117</v>
      </c>
      <c r="BE96" s="178">
        <f>IF(N96="základní",J96,0)</f>
        <v>0</v>
      </c>
      <c r="BF96" s="178">
        <f>IF(N96="snížená",J96,0)</f>
        <v>0</v>
      </c>
      <c r="BG96" s="178">
        <f>IF(N96="zákl. přenesená",J96,0)</f>
        <v>0</v>
      </c>
      <c r="BH96" s="178">
        <f>IF(N96="sníž. přenesená",J96,0)</f>
        <v>0</v>
      </c>
      <c r="BI96" s="178">
        <f>IF(N96="nulová",J96,0)</f>
        <v>0</v>
      </c>
      <c r="BJ96" s="20" t="s">
        <v>77</v>
      </c>
      <c r="BK96" s="178">
        <f>ROUND(I96*H96,2)</f>
        <v>0</v>
      </c>
      <c r="BL96" s="20" t="s">
        <v>124</v>
      </c>
      <c r="BM96" s="177" t="s">
        <v>1091</v>
      </c>
    </row>
    <row r="97" s="2" customFormat="1" ht="24.15" customHeight="1">
      <c r="A97" s="39"/>
      <c r="B97" s="165"/>
      <c r="C97" s="166" t="s">
        <v>246</v>
      </c>
      <c r="D97" s="166" t="s">
        <v>119</v>
      </c>
      <c r="E97" s="167" t="s">
        <v>1092</v>
      </c>
      <c r="F97" s="168" t="s">
        <v>1093</v>
      </c>
      <c r="G97" s="169" t="s">
        <v>718</v>
      </c>
      <c r="H97" s="170">
        <v>1</v>
      </c>
      <c r="I97" s="171"/>
      <c r="J97" s="172">
        <f>ROUND(I97*H97,2)</f>
        <v>0</v>
      </c>
      <c r="K97" s="168" t="s">
        <v>3</v>
      </c>
      <c r="L97" s="40"/>
      <c r="M97" s="231" t="s">
        <v>3</v>
      </c>
      <c r="N97" s="232" t="s">
        <v>40</v>
      </c>
      <c r="O97" s="229"/>
      <c r="P97" s="233">
        <f>O97*H97</f>
        <v>0</v>
      </c>
      <c r="Q97" s="233">
        <v>0</v>
      </c>
      <c r="R97" s="233">
        <f>Q97*H97</f>
        <v>0</v>
      </c>
      <c r="S97" s="233">
        <v>0</v>
      </c>
      <c r="T97" s="234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7" t="s">
        <v>124</v>
      </c>
      <c r="AT97" s="177" t="s">
        <v>119</v>
      </c>
      <c r="AU97" s="177" t="s">
        <v>77</v>
      </c>
      <c r="AY97" s="20" t="s">
        <v>117</v>
      </c>
      <c r="BE97" s="178">
        <f>IF(N97="základní",J97,0)</f>
        <v>0</v>
      </c>
      <c r="BF97" s="178">
        <f>IF(N97="snížená",J97,0)</f>
        <v>0</v>
      </c>
      <c r="BG97" s="178">
        <f>IF(N97="zákl. přenesená",J97,0)</f>
        <v>0</v>
      </c>
      <c r="BH97" s="178">
        <f>IF(N97="sníž. přenesená",J97,0)</f>
        <v>0</v>
      </c>
      <c r="BI97" s="178">
        <f>IF(N97="nulová",J97,0)</f>
        <v>0</v>
      </c>
      <c r="BJ97" s="20" t="s">
        <v>77</v>
      </c>
      <c r="BK97" s="178">
        <f>ROUND(I97*H97,2)</f>
        <v>0</v>
      </c>
      <c r="BL97" s="20" t="s">
        <v>124</v>
      </c>
      <c r="BM97" s="177" t="s">
        <v>1094</v>
      </c>
    </row>
    <row r="98" s="2" customFormat="1" ht="6.96" customHeight="1">
      <c r="A98" s="39"/>
      <c r="B98" s="56"/>
      <c r="C98" s="57"/>
      <c r="D98" s="57"/>
      <c r="E98" s="57"/>
      <c r="F98" s="57"/>
      <c r="G98" s="57"/>
      <c r="H98" s="57"/>
      <c r="I98" s="57"/>
      <c r="J98" s="57"/>
      <c r="K98" s="57"/>
      <c r="L98" s="40"/>
      <c r="M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</sheetData>
  <autoFilter ref="C79:K97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35" customWidth="1"/>
    <col min="2" max="2" width="1.667969" style="235" customWidth="1"/>
    <col min="3" max="4" width="5" style="235" customWidth="1"/>
    <col min="5" max="5" width="11.66016" style="235" customWidth="1"/>
    <col min="6" max="6" width="9.160156" style="235" customWidth="1"/>
    <col min="7" max="7" width="5" style="235" customWidth="1"/>
    <col min="8" max="8" width="77.83203" style="235" customWidth="1"/>
    <col min="9" max="10" width="20" style="235" customWidth="1"/>
    <col min="11" max="11" width="1.667969" style="235" customWidth="1"/>
  </cols>
  <sheetData>
    <row r="1" s="1" customFormat="1" ht="37.5" customHeight="1"/>
    <row r="2" s="1" customFormat="1" ht="7.5" customHeight="1">
      <c r="B2" s="236"/>
      <c r="C2" s="237"/>
      <c r="D2" s="237"/>
      <c r="E2" s="237"/>
      <c r="F2" s="237"/>
      <c r="G2" s="237"/>
      <c r="H2" s="237"/>
      <c r="I2" s="237"/>
      <c r="J2" s="237"/>
      <c r="K2" s="238"/>
    </row>
    <row r="3" s="17" customFormat="1" ht="45" customHeight="1">
      <c r="B3" s="239"/>
      <c r="C3" s="240" t="s">
        <v>1095</v>
      </c>
      <c r="D3" s="240"/>
      <c r="E3" s="240"/>
      <c r="F3" s="240"/>
      <c r="G3" s="240"/>
      <c r="H3" s="240"/>
      <c r="I3" s="240"/>
      <c r="J3" s="240"/>
      <c r="K3" s="241"/>
    </row>
    <row r="4" s="1" customFormat="1" ht="25.5" customHeight="1">
      <c r="B4" s="242"/>
      <c r="C4" s="243" t="s">
        <v>1096</v>
      </c>
      <c r="D4" s="243"/>
      <c r="E4" s="243"/>
      <c r="F4" s="243"/>
      <c r="G4" s="243"/>
      <c r="H4" s="243"/>
      <c r="I4" s="243"/>
      <c r="J4" s="243"/>
      <c r="K4" s="244"/>
    </row>
    <row r="5" s="1" customFormat="1" ht="5.25" customHeight="1">
      <c r="B5" s="242"/>
      <c r="C5" s="245"/>
      <c r="D5" s="245"/>
      <c r="E5" s="245"/>
      <c r="F5" s="245"/>
      <c r="G5" s="245"/>
      <c r="H5" s="245"/>
      <c r="I5" s="245"/>
      <c r="J5" s="245"/>
      <c r="K5" s="244"/>
    </row>
    <row r="6" s="1" customFormat="1" ht="15" customHeight="1">
      <c r="B6" s="242"/>
      <c r="C6" s="246" t="s">
        <v>1097</v>
      </c>
      <c r="D6" s="246"/>
      <c r="E6" s="246"/>
      <c r="F6" s="246"/>
      <c r="G6" s="246"/>
      <c r="H6" s="246"/>
      <c r="I6" s="246"/>
      <c r="J6" s="246"/>
      <c r="K6" s="244"/>
    </row>
    <row r="7" s="1" customFormat="1" ht="15" customHeight="1">
      <c r="B7" s="247"/>
      <c r="C7" s="246" t="s">
        <v>1098</v>
      </c>
      <c r="D7" s="246"/>
      <c r="E7" s="246"/>
      <c r="F7" s="246"/>
      <c r="G7" s="246"/>
      <c r="H7" s="246"/>
      <c r="I7" s="246"/>
      <c r="J7" s="246"/>
      <c r="K7" s="244"/>
    </row>
    <row r="8" s="1" customFormat="1" ht="12.75" customHeight="1">
      <c r="B8" s="247"/>
      <c r="C8" s="246"/>
      <c r="D8" s="246"/>
      <c r="E8" s="246"/>
      <c r="F8" s="246"/>
      <c r="G8" s="246"/>
      <c r="H8" s="246"/>
      <c r="I8" s="246"/>
      <c r="J8" s="246"/>
      <c r="K8" s="244"/>
    </row>
    <row r="9" s="1" customFormat="1" ht="15" customHeight="1">
      <c r="B9" s="247"/>
      <c r="C9" s="246" t="s">
        <v>1099</v>
      </c>
      <c r="D9" s="246"/>
      <c r="E9" s="246"/>
      <c r="F9" s="246"/>
      <c r="G9" s="246"/>
      <c r="H9" s="246"/>
      <c r="I9" s="246"/>
      <c r="J9" s="246"/>
      <c r="K9" s="244"/>
    </row>
    <row r="10" s="1" customFormat="1" ht="15" customHeight="1">
      <c r="B10" s="247"/>
      <c r="C10" s="246"/>
      <c r="D10" s="246" t="s">
        <v>1100</v>
      </c>
      <c r="E10" s="246"/>
      <c r="F10" s="246"/>
      <c r="G10" s="246"/>
      <c r="H10" s="246"/>
      <c r="I10" s="246"/>
      <c r="J10" s="246"/>
      <c r="K10" s="244"/>
    </row>
    <row r="11" s="1" customFormat="1" ht="15" customHeight="1">
      <c r="B11" s="247"/>
      <c r="C11" s="248"/>
      <c r="D11" s="246" t="s">
        <v>1101</v>
      </c>
      <c r="E11" s="246"/>
      <c r="F11" s="246"/>
      <c r="G11" s="246"/>
      <c r="H11" s="246"/>
      <c r="I11" s="246"/>
      <c r="J11" s="246"/>
      <c r="K11" s="244"/>
    </row>
    <row r="12" s="1" customFormat="1" ht="15" customHeight="1">
      <c r="B12" s="247"/>
      <c r="C12" s="248"/>
      <c r="D12" s="246"/>
      <c r="E12" s="246"/>
      <c r="F12" s="246"/>
      <c r="G12" s="246"/>
      <c r="H12" s="246"/>
      <c r="I12" s="246"/>
      <c r="J12" s="246"/>
      <c r="K12" s="244"/>
    </row>
    <row r="13" s="1" customFormat="1" ht="15" customHeight="1">
      <c r="B13" s="247"/>
      <c r="C13" s="248"/>
      <c r="D13" s="249" t="s">
        <v>1102</v>
      </c>
      <c r="E13" s="246"/>
      <c r="F13" s="246"/>
      <c r="G13" s="246"/>
      <c r="H13" s="246"/>
      <c r="I13" s="246"/>
      <c r="J13" s="246"/>
      <c r="K13" s="244"/>
    </row>
    <row r="14" s="1" customFormat="1" ht="12.75" customHeight="1">
      <c r="B14" s="247"/>
      <c r="C14" s="248"/>
      <c r="D14" s="248"/>
      <c r="E14" s="248"/>
      <c r="F14" s="248"/>
      <c r="G14" s="248"/>
      <c r="H14" s="248"/>
      <c r="I14" s="248"/>
      <c r="J14" s="248"/>
      <c r="K14" s="244"/>
    </row>
    <row r="15" s="1" customFormat="1" ht="15" customHeight="1">
      <c r="B15" s="247"/>
      <c r="C15" s="248"/>
      <c r="D15" s="246" t="s">
        <v>1103</v>
      </c>
      <c r="E15" s="246"/>
      <c r="F15" s="246"/>
      <c r="G15" s="246"/>
      <c r="H15" s="246"/>
      <c r="I15" s="246"/>
      <c r="J15" s="246"/>
      <c r="K15" s="244"/>
    </row>
    <row r="16" s="1" customFormat="1" ht="15" customHeight="1">
      <c r="B16" s="247"/>
      <c r="C16" s="248"/>
      <c r="D16" s="246" t="s">
        <v>1104</v>
      </c>
      <c r="E16" s="246"/>
      <c r="F16" s="246"/>
      <c r="G16" s="246"/>
      <c r="H16" s="246"/>
      <c r="I16" s="246"/>
      <c r="J16" s="246"/>
      <c r="K16" s="244"/>
    </row>
    <row r="17" s="1" customFormat="1" ht="15" customHeight="1">
      <c r="B17" s="247"/>
      <c r="C17" s="248"/>
      <c r="D17" s="246" t="s">
        <v>1105</v>
      </c>
      <c r="E17" s="246"/>
      <c r="F17" s="246"/>
      <c r="G17" s="246"/>
      <c r="H17" s="246"/>
      <c r="I17" s="246"/>
      <c r="J17" s="246"/>
      <c r="K17" s="244"/>
    </row>
    <row r="18" s="1" customFormat="1" ht="15" customHeight="1">
      <c r="B18" s="247"/>
      <c r="C18" s="248"/>
      <c r="D18" s="248"/>
      <c r="E18" s="250" t="s">
        <v>76</v>
      </c>
      <c r="F18" s="246" t="s">
        <v>1106</v>
      </c>
      <c r="G18" s="246"/>
      <c r="H18" s="246"/>
      <c r="I18" s="246"/>
      <c r="J18" s="246"/>
      <c r="K18" s="244"/>
    </row>
    <row r="19" s="1" customFormat="1" ht="15" customHeight="1">
      <c r="B19" s="247"/>
      <c r="C19" s="248"/>
      <c r="D19" s="248"/>
      <c r="E19" s="250" t="s">
        <v>1107</v>
      </c>
      <c r="F19" s="246" t="s">
        <v>1108</v>
      </c>
      <c r="G19" s="246"/>
      <c r="H19" s="246"/>
      <c r="I19" s="246"/>
      <c r="J19" s="246"/>
      <c r="K19" s="244"/>
    </row>
    <row r="20" s="1" customFormat="1" ht="15" customHeight="1">
      <c r="B20" s="247"/>
      <c r="C20" s="248"/>
      <c r="D20" s="248"/>
      <c r="E20" s="250" t="s">
        <v>1109</v>
      </c>
      <c r="F20" s="246" t="s">
        <v>1110</v>
      </c>
      <c r="G20" s="246"/>
      <c r="H20" s="246"/>
      <c r="I20" s="246"/>
      <c r="J20" s="246"/>
      <c r="K20" s="244"/>
    </row>
    <row r="21" s="1" customFormat="1" ht="15" customHeight="1">
      <c r="B21" s="247"/>
      <c r="C21" s="248"/>
      <c r="D21" s="248"/>
      <c r="E21" s="250" t="s">
        <v>1111</v>
      </c>
      <c r="F21" s="246" t="s">
        <v>84</v>
      </c>
      <c r="G21" s="246"/>
      <c r="H21" s="246"/>
      <c r="I21" s="246"/>
      <c r="J21" s="246"/>
      <c r="K21" s="244"/>
    </row>
    <row r="22" s="1" customFormat="1" ht="15" customHeight="1">
      <c r="B22" s="247"/>
      <c r="C22" s="248"/>
      <c r="D22" s="248"/>
      <c r="E22" s="250" t="s">
        <v>1112</v>
      </c>
      <c r="F22" s="246" t="s">
        <v>1113</v>
      </c>
      <c r="G22" s="246"/>
      <c r="H22" s="246"/>
      <c r="I22" s="246"/>
      <c r="J22" s="246"/>
      <c r="K22" s="244"/>
    </row>
    <row r="23" s="1" customFormat="1" ht="15" customHeight="1">
      <c r="B23" s="247"/>
      <c r="C23" s="248"/>
      <c r="D23" s="248"/>
      <c r="E23" s="250" t="s">
        <v>1114</v>
      </c>
      <c r="F23" s="246" t="s">
        <v>1115</v>
      </c>
      <c r="G23" s="246"/>
      <c r="H23" s="246"/>
      <c r="I23" s="246"/>
      <c r="J23" s="246"/>
      <c r="K23" s="244"/>
    </row>
    <row r="24" s="1" customFormat="1" ht="12.75" customHeight="1">
      <c r="B24" s="247"/>
      <c r="C24" s="248"/>
      <c r="D24" s="248"/>
      <c r="E24" s="248"/>
      <c r="F24" s="248"/>
      <c r="G24" s="248"/>
      <c r="H24" s="248"/>
      <c r="I24" s="248"/>
      <c r="J24" s="248"/>
      <c r="K24" s="244"/>
    </row>
    <row r="25" s="1" customFormat="1" ht="15" customHeight="1">
      <c r="B25" s="247"/>
      <c r="C25" s="246" t="s">
        <v>1116</v>
      </c>
      <c r="D25" s="246"/>
      <c r="E25" s="246"/>
      <c r="F25" s="246"/>
      <c r="G25" s="246"/>
      <c r="H25" s="246"/>
      <c r="I25" s="246"/>
      <c r="J25" s="246"/>
      <c r="K25" s="244"/>
    </row>
    <row r="26" s="1" customFormat="1" ht="15" customHeight="1">
      <c r="B26" s="247"/>
      <c r="C26" s="246" t="s">
        <v>1117</v>
      </c>
      <c r="D26" s="246"/>
      <c r="E26" s="246"/>
      <c r="F26" s="246"/>
      <c r="G26" s="246"/>
      <c r="H26" s="246"/>
      <c r="I26" s="246"/>
      <c r="J26" s="246"/>
      <c r="K26" s="244"/>
    </row>
    <row r="27" s="1" customFormat="1" ht="15" customHeight="1">
      <c r="B27" s="247"/>
      <c r="C27" s="246"/>
      <c r="D27" s="246" t="s">
        <v>1118</v>
      </c>
      <c r="E27" s="246"/>
      <c r="F27" s="246"/>
      <c r="G27" s="246"/>
      <c r="H27" s="246"/>
      <c r="I27" s="246"/>
      <c r="J27" s="246"/>
      <c r="K27" s="244"/>
    </row>
    <row r="28" s="1" customFormat="1" ht="15" customHeight="1">
      <c r="B28" s="247"/>
      <c r="C28" s="248"/>
      <c r="D28" s="246" t="s">
        <v>1119</v>
      </c>
      <c r="E28" s="246"/>
      <c r="F28" s="246"/>
      <c r="G28" s="246"/>
      <c r="H28" s="246"/>
      <c r="I28" s="246"/>
      <c r="J28" s="246"/>
      <c r="K28" s="244"/>
    </row>
    <row r="29" s="1" customFormat="1" ht="12.75" customHeight="1">
      <c r="B29" s="247"/>
      <c r="C29" s="248"/>
      <c r="D29" s="248"/>
      <c r="E29" s="248"/>
      <c r="F29" s="248"/>
      <c r="G29" s="248"/>
      <c r="H29" s="248"/>
      <c r="I29" s="248"/>
      <c r="J29" s="248"/>
      <c r="K29" s="244"/>
    </row>
    <row r="30" s="1" customFormat="1" ht="15" customHeight="1">
      <c r="B30" s="247"/>
      <c r="C30" s="248"/>
      <c r="D30" s="246" t="s">
        <v>1120</v>
      </c>
      <c r="E30" s="246"/>
      <c r="F30" s="246"/>
      <c r="G30" s="246"/>
      <c r="H30" s="246"/>
      <c r="I30" s="246"/>
      <c r="J30" s="246"/>
      <c r="K30" s="244"/>
    </row>
    <row r="31" s="1" customFormat="1" ht="15" customHeight="1">
      <c r="B31" s="247"/>
      <c r="C31" s="248"/>
      <c r="D31" s="246" t="s">
        <v>1121</v>
      </c>
      <c r="E31" s="246"/>
      <c r="F31" s="246"/>
      <c r="G31" s="246"/>
      <c r="H31" s="246"/>
      <c r="I31" s="246"/>
      <c r="J31" s="246"/>
      <c r="K31" s="244"/>
    </row>
    <row r="32" s="1" customFormat="1" ht="12.75" customHeight="1">
      <c r="B32" s="247"/>
      <c r="C32" s="248"/>
      <c r="D32" s="248"/>
      <c r="E32" s="248"/>
      <c r="F32" s="248"/>
      <c r="G32" s="248"/>
      <c r="H32" s="248"/>
      <c r="I32" s="248"/>
      <c r="J32" s="248"/>
      <c r="K32" s="244"/>
    </row>
    <row r="33" s="1" customFormat="1" ht="15" customHeight="1">
      <c r="B33" s="247"/>
      <c r="C33" s="248"/>
      <c r="D33" s="246" t="s">
        <v>1122</v>
      </c>
      <c r="E33" s="246"/>
      <c r="F33" s="246"/>
      <c r="G33" s="246"/>
      <c r="H33" s="246"/>
      <c r="I33" s="246"/>
      <c r="J33" s="246"/>
      <c r="K33" s="244"/>
    </row>
    <row r="34" s="1" customFormat="1" ht="15" customHeight="1">
      <c r="B34" s="247"/>
      <c r="C34" s="248"/>
      <c r="D34" s="246" t="s">
        <v>1123</v>
      </c>
      <c r="E34" s="246"/>
      <c r="F34" s="246"/>
      <c r="G34" s="246"/>
      <c r="H34" s="246"/>
      <c r="I34" s="246"/>
      <c r="J34" s="246"/>
      <c r="K34" s="244"/>
    </row>
    <row r="35" s="1" customFormat="1" ht="15" customHeight="1">
      <c r="B35" s="247"/>
      <c r="C35" s="248"/>
      <c r="D35" s="246" t="s">
        <v>1124</v>
      </c>
      <c r="E35" s="246"/>
      <c r="F35" s="246"/>
      <c r="G35" s="246"/>
      <c r="H35" s="246"/>
      <c r="I35" s="246"/>
      <c r="J35" s="246"/>
      <c r="K35" s="244"/>
    </row>
    <row r="36" s="1" customFormat="1" ht="15" customHeight="1">
      <c r="B36" s="247"/>
      <c r="C36" s="248"/>
      <c r="D36" s="246"/>
      <c r="E36" s="249" t="s">
        <v>103</v>
      </c>
      <c r="F36" s="246"/>
      <c r="G36" s="246" t="s">
        <v>1125</v>
      </c>
      <c r="H36" s="246"/>
      <c r="I36" s="246"/>
      <c r="J36" s="246"/>
      <c r="K36" s="244"/>
    </row>
    <row r="37" s="1" customFormat="1" ht="30.75" customHeight="1">
      <c r="B37" s="247"/>
      <c r="C37" s="248"/>
      <c r="D37" s="246"/>
      <c r="E37" s="249" t="s">
        <v>1126</v>
      </c>
      <c r="F37" s="246"/>
      <c r="G37" s="246" t="s">
        <v>1127</v>
      </c>
      <c r="H37" s="246"/>
      <c r="I37" s="246"/>
      <c r="J37" s="246"/>
      <c r="K37" s="244"/>
    </row>
    <row r="38" s="1" customFormat="1" ht="15" customHeight="1">
      <c r="B38" s="247"/>
      <c r="C38" s="248"/>
      <c r="D38" s="246"/>
      <c r="E38" s="249" t="s">
        <v>50</v>
      </c>
      <c r="F38" s="246"/>
      <c r="G38" s="246" t="s">
        <v>1128</v>
      </c>
      <c r="H38" s="246"/>
      <c r="I38" s="246"/>
      <c r="J38" s="246"/>
      <c r="K38" s="244"/>
    </row>
    <row r="39" s="1" customFormat="1" ht="15" customHeight="1">
      <c r="B39" s="247"/>
      <c r="C39" s="248"/>
      <c r="D39" s="246"/>
      <c r="E39" s="249" t="s">
        <v>51</v>
      </c>
      <c r="F39" s="246"/>
      <c r="G39" s="246" t="s">
        <v>1129</v>
      </c>
      <c r="H39" s="246"/>
      <c r="I39" s="246"/>
      <c r="J39" s="246"/>
      <c r="K39" s="244"/>
    </row>
    <row r="40" s="1" customFormat="1" ht="15" customHeight="1">
      <c r="B40" s="247"/>
      <c r="C40" s="248"/>
      <c r="D40" s="246"/>
      <c r="E40" s="249" t="s">
        <v>104</v>
      </c>
      <c r="F40" s="246"/>
      <c r="G40" s="246" t="s">
        <v>1130</v>
      </c>
      <c r="H40" s="246"/>
      <c r="I40" s="246"/>
      <c r="J40" s="246"/>
      <c r="K40" s="244"/>
    </row>
    <row r="41" s="1" customFormat="1" ht="15" customHeight="1">
      <c r="B41" s="247"/>
      <c r="C41" s="248"/>
      <c r="D41" s="246"/>
      <c r="E41" s="249" t="s">
        <v>105</v>
      </c>
      <c r="F41" s="246"/>
      <c r="G41" s="246" t="s">
        <v>1131</v>
      </c>
      <c r="H41" s="246"/>
      <c r="I41" s="246"/>
      <c r="J41" s="246"/>
      <c r="K41" s="244"/>
    </row>
    <row r="42" s="1" customFormat="1" ht="15" customHeight="1">
      <c r="B42" s="247"/>
      <c r="C42" s="248"/>
      <c r="D42" s="246"/>
      <c r="E42" s="249" t="s">
        <v>1132</v>
      </c>
      <c r="F42" s="246"/>
      <c r="G42" s="246" t="s">
        <v>1133</v>
      </c>
      <c r="H42" s="246"/>
      <c r="I42" s="246"/>
      <c r="J42" s="246"/>
      <c r="K42" s="244"/>
    </row>
    <row r="43" s="1" customFormat="1" ht="15" customHeight="1">
      <c r="B43" s="247"/>
      <c r="C43" s="248"/>
      <c r="D43" s="246"/>
      <c r="E43" s="249"/>
      <c r="F43" s="246"/>
      <c r="G43" s="246" t="s">
        <v>1134</v>
      </c>
      <c r="H43" s="246"/>
      <c r="I43" s="246"/>
      <c r="J43" s="246"/>
      <c r="K43" s="244"/>
    </row>
    <row r="44" s="1" customFormat="1" ht="15" customHeight="1">
      <c r="B44" s="247"/>
      <c r="C44" s="248"/>
      <c r="D44" s="246"/>
      <c r="E44" s="249" t="s">
        <v>1135</v>
      </c>
      <c r="F44" s="246"/>
      <c r="G44" s="246" t="s">
        <v>1136</v>
      </c>
      <c r="H44" s="246"/>
      <c r="I44" s="246"/>
      <c r="J44" s="246"/>
      <c r="K44" s="244"/>
    </row>
    <row r="45" s="1" customFormat="1" ht="15" customHeight="1">
      <c r="B45" s="247"/>
      <c r="C45" s="248"/>
      <c r="D45" s="246"/>
      <c r="E45" s="249" t="s">
        <v>107</v>
      </c>
      <c r="F45" s="246"/>
      <c r="G45" s="246" t="s">
        <v>1137</v>
      </c>
      <c r="H45" s="246"/>
      <c r="I45" s="246"/>
      <c r="J45" s="246"/>
      <c r="K45" s="244"/>
    </row>
    <row r="46" s="1" customFormat="1" ht="12.75" customHeight="1">
      <c r="B46" s="247"/>
      <c r="C46" s="248"/>
      <c r="D46" s="246"/>
      <c r="E46" s="246"/>
      <c r="F46" s="246"/>
      <c r="G46" s="246"/>
      <c r="H46" s="246"/>
      <c r="I46" s="246"/>
      <c r="J46" s="246"/>
      <c r="K46" s="244"/>
    </row>
    <row r="47" s="1" customFormat="1" ht="15" customHeight="1">
      <c r="B47" s="247"/>
      <c r="C47" s="248"/>
      <c r="D47" s="246" t="s">
        <v>1138</v>
      </c>
      <c r="E47" s="246"/>
      <c r="F47" s="246"/>
      <c r="G47" s="246"/>
      <c r="H47" s="246"/>
      <c r="I47" s="246"/>
      <c r="J47" s="246"/>
      <c r="K47" s="244"/>
    </row>
    <row r="48" s="1" customFormat="1" ht="15" customHeight="1">
      <c r="B48" s="247"/>
      <c r="C48" s="248"/>
      <c r="D48" s="248"/>
      <c r="E48" s="246" t="s">
        <v>1139</v>
      </c>
      <c r="F48" s="246"/>
      <c r="G48" s="246"/>
      <c r="H48" s="246"/>
      <c r="I48" s="246"/>
      <c r="J48" s="246"/>
      <c r="K48" s="244"/>
    </row>
    <row r="49" s="1" customFormat="1" ht="15" customHeight="1">
      <c r="B49" s="247"/>
      <c r="C49" s="248"/>
      <c r="D49" s="248"/>
      <c r="E49" s="246" t="s">
        <v>1140</v>
      </c>
      <c r="F49" s="246"/>
      <c r="G49" s="246"/>
      <c r="H49" s="246"/>
      <c r="I49" s="246"/>
      <c r="J49" s="246"/>
      <c r="K49" s="244"/>
    </row>
    <row r="50" s="1" customFormat="1" ht="15" customHeight="1">
      <c r="B50" s="247"/>
      <c r="C50" s="248"/>
      <c r="D50" s="248"/>
      <c r="E50" s="246" t="s">
        <v>1141</v>
      </c>
      <c r="F50" s="246"/>
      <c r="G50" s="246"/>
      <c r="H50" s="246"/>
      <c r="I50" s="246"/>
      <c r="J50" s="246"/>
      <c r="K50" s="244"/>
    </row>
    <row r="51" s="1" customFormat="1" ht="15" customHeight="1">
      <c r="B51" s="247"/>
      <c r="C51" s="248"/>
      <c r="D51" s="246" t="s">
        <v>1142</v>
      </c>
      <c r="E51" s="246"/>
      <c r="F51" s="246"/>
      <c r="G51" s="246"/>
      <c r="H51" s="246"/>
      <c r="I51" s="246"/>
      <c r="J51" s="246"/>
      <c r="K51" s="244"/>
    </row>
    <row r="52" s="1" customFormat="1" ht="25.5" customHeight="1">
      <c r="B52" s="242"/>
      <c r="C52" s="243" t="s">
        <v>1143</v>
      </c>
      <c r="D52" s="243"/>
      <c r="E52" s="243"/>
      <c r="F52" s="243"/>
      <c r="G52" s="243"/>
      <c r="H52" s="243"/>
      <c r="I52" s="243"/>
      <c r="J52" s="243"/>
      <c r="K52" s="244"/>
    </row>
    <row r="53" s="1" customFormat="1" ht="5.25" customHeight="1">
      <c r="B53" s="242"/>
      <c r="C53" s="245"/>
      <c r="D53" s="245"/>
      <c r="E53" s="245"/>
      <c r="F53" s="245"/>
      <c r="G53" s="245"/>
      <c r="H53" s="245"/>
      <c r="I53" s="245"/>
      <c r="J53" s="245"/>
      <c r="K53" s="244"/>
    </row>
    <row r="54" s="1" customFormat="1" ht="15" customHeight="1">
      <c r="B54" s="242"/>
      <c r="C54" s="246" t="s">
        <v>1144</v>
      </c>
      <c r="D54" s="246"/>
      <c r="E54" s="246"/>
      <c r="F54" s="246"/>
      <c r="G54" s="246"/>
      <c r="H54" s="246"/>
      <c r="I54" s="246"/>
      <c r="J54" s="246"/>
      <c r="K54" s="244"/>
    </row>
    <row r="55" s="1" customFormat="1" ht="15" customHeight="1">
      <c r="B55" s="242"/>
      <c r="C55" s="246" t="s">
        <v>1145</v>
      </c>
      <c r="D55" s="246"/>
      <c r="E55" s="246"/>
      <c r="F55" s="246"/>
      <c r="G55" s="246"/>
      <c r="H55" s="246"/>
      <c r="I55" s="246"/>
      <c r="J55" s="246"/>
      <c r="K55" s="244"/>
    </row>
    <row r="56" s="1" customFormat="1" ht="12.75" customHeight="1">
      <c r="B56" s="242"/>
      <c r="C56" s="246"/>
      <c r="D56" s="246"/>
      <c r="E56" s="246"/>
      <c r="F56" s="246"/>
      <c r="G56" s="246"/>
      <c r="H56" s="246"/>
      <c r="I56" s="246"/>
      <c r="J56" s="246"/>
      <c r="K56" s="244"/>
    </row>
    <row r="57" s="1" customFormat="1" ht="15" customHeight="1">
      <c r="B57" s="242"/>
      <c r="C57" s="246" t="s">
        <v>1146</v>
      </c>
      <c r="D57" s="246"/>
      <c r="E57" s="246"/>
      <c r="F57" s="246"/>
      <c r="G57" s="246"/>
      <c r="H57" s="246"/>
      <c r="I57" s="246"/>
      <c r="J57" s="246"/>
      <c r="K57" s="244"/>
    </row>
    <row r="58" s="1" customFormat="1" ht="15" customHeight="1">
      <c r="B58" s="242"/>
      <c r="C58" s="248"/>
      <c r="D58" s="246" t="s">
        <v>1147</v>
      </c>
      <c r="E58" s="246"/>
      <c r="F58" s="246"/>
      <c r="G58" s="246"/>
      <c r="H58" s="246"/>
      <c r="I58" s="246"/>
      <c r="J58" s="246"/>
      <c r="K58" s="244"/>
    </row>
    <row r="59" s="1" customFormat="1" ht="15" customHeight="1">
      <c r="B59" s="242"/>
      <c r="C59" s="248"/>
      <c r="D59" s="246" t="s">
        <v>1148</v>
      </c>
      <c r="E59" s="246"/>
      <c r="F59" s="246"/>
      <c r="G59" s="246"/>
      <c r="H59" s="246"/>
      <c r="I59" s="246"/>
      <c r="J59" s="246"/>
      <c r="K59" s="244"/>
    </row>
    <row r="60" s="1" customFormat="1" ht="15" customHeight="1">
      <c r="B60" s="242"/>
      <c r="C60" s="248"/>
      <c r="D60" s="246" t="s">
        <v>1149</v>
      </c>
      <c r="E60" s="246"/>
      <c r="F60" s="246"/>
      <c r="G60" s="246"/>
      <c r="H60" s="246"/>
      <c r="I60" s="246"/>
      <c r="J60" s="246"/>
      <c r="K60" s="244"/>
    </row>
    <row r="61" s="1" customFormat="1" ht="15" customHeight="1">
      <c r="B61" s="242"/>
      <c r="C61" s="248"/>
      <c r="D61" s="246" t="s">
        <v>1150</v>
      </c>
      <c r="E61" s="246"/>
      <c r="F61" s="246"/>
      <c r="G61" s="246"/>
      <c r="H61" s="246"/>
      <c r="I61" s="246"/>
      <c r="J61" s="246"/>
      <c r="K61" s="244"/>
    </row>
    <row r="62" s="1" customFormat="1" ht="15" customHeight="1">
      <c r="B62" s="242"/>
      <c r="C62" s="248"/>
      <c r="D62" s="251" t="s">
        <v>1151</v>
      </c>
      <c r="E62" s="251"/>
      <c r="F62" s="251"/>
      <c r="G62" s="251"/>
      <c r="H62" s="251"/>
      <c r="I62" s="251"/>
      <c r="J62" s="251"/>
      <c r="K62" s="244"/>
    </row>
    <row r="63" s="1" customFormat="1" ht="15" customHeight="1">
      <c r="B63" s="242"/>
      <c r="C63" s="248"/>
      <c r="D63" s="246" t="s">
        <v>1152</v>
      </c>
      <c r="E63" s="246"/>
      <c r="F63" s="246"/>
      <c r="G63" s="246"/>
      <c r="H63" s="246"/>
      <c r="I63" s="246"/>
      <c r="J63" s="246"/>
      <c r="K63" s="244"/>
    </row>
    <row r="64" s="1" customFormat="1" ht="12.75" customHeight="1">
      <c r="B64" s="242"/>
      <c r="C64" s="248"/>
      <c r="D64" s="248"/>
      <c r="E64" s="252"/>
      <c r="F64" s="248"/>
      <c r="G64" s="248"/>
      <c r="H64" s="248"/>
      <c r="I64" s="248"/>
      <c r="J64" s="248"/>
      <c r="K64" s="244"/>
    </row>
    <row r="65" s="1" customFormat="1" ht="15" customHeight="1">
      <c r="B65" s="242"/>
      <c r="C65" s="248"/>
      <c r="D65" s="246" t="s">
        <v>1153</v>
      </c>
      <c r="E65" s="246"/>
      <c r="F65" s="246"/>
      <c r="G65" s="246"/>
      <c r="H65" s="246"/>
      <c r="I65" s="246"/>
      <c r="J65" s="246"/>
      <c r="K65" s="244"/>
    </row>
    <row r="66" s="1" customFormat="1" ht="15" customHeight="1">
      <c r="B66" s="242"/>
      <c r="C66" s="248"/>
      <c r="D66" s="251" t="s">
        <v>1154</v>
      </c>
      <c r="E66" s="251"/>
      <c r="F66" s="251"/>
      <c r="G66" s="251"/>
      <c r="H66" s="251"/>
      <c r="I66" s="251"/>
      <c r="J66" s="251"/>
      <c r="K66" s="244"/>
    </row>
    <row r="67" s="1" customFormat="1" ht="15" customHeight="1">
      <c r="B67" s="242"/>
      <c r="C67" s="248"/>
      <c r="D67" s="246" t="s">
        <v>1155</v>
      </c>
      <c r="E67" s="246"/>
      <c r="F67" s="246"/>
      <c r="G67" s="246"/>
      <c r="H67" s="246"/>
      <c r="I67" s="246"/>
      <c r="J67" s="246"/>
      <c r="K67" s="244"/>
    </row>
    <row r="68" s="1" customFormat="1" ht="15" customHeight="1">
      <c r="B68" s="242"/>
      <c r="C68" s="248"/>
      <c r="D68" s="246" t="s">
        <v>1156</v>
      </c>
      <c r="E68" s="246"/>
      <c r="F68" s="246"/>
      <c r="G68" s="246"/>
      <c r="H68" s="246"/>
      <c r="I68" s="246"/>
      <c r="J68" s="246"/>
      <c r="K68" s="244"/>
    </row>
    <row r="69" s="1" customFormat="1" ht="15" customHeight="1">
      <c r="B69" s="242"/>
      <c r="C69" s="248"/>
      <c r="D69" s="246" t="s">
        <v>1157</v>
      </c>
      <c r="E69" s="246"/>
      <c r="F69" s="246"/>
      <c r="G69" s="246"/>
      <c r="H69" s="246"/>
      <c r="I69" s="246"/>
      <c r="J69" s="246"/>
      <c r="K69" s="244"/>
    </row>
    <row r="70" s="1" customFormat="1" ht="15" customHeight="1">
      <c r="B70" s="242"/>
      <c r="C70" s="248"/>
      <c r="D70" s="246" t="s">
        <v>1158</v>
      </c>
      <c r="E70" s="246"/>
      <c r="F70" s="246"/>
      <c r="G70" s="246"/>
      <c r="H70" s="246"/>
      <c r="I70" s="246"/>
      <c r="J70" s="246"/>
      <c r="K70" s="244"/>
    </row>
    <row r="71" s="1" customFormat="1" ht="12.75" customHeight="1">
      <c r="B71" s="253"/>
      <c r="C71" s="254"/>
      <c r="D71" s="254"/>
      <c r="E71" s="254"/>
      <c r="F71" s="254"/>
      <c r="G71" s="254"/>
      <c r="H71" s="254"/>
      <c r="I71" s="254"/>
      <c r="J71" s="254"/>
      <c r="K71" s="255"/>
    </row>
    <row r="72" s="1" customFormat="1" ht="18.75" customHeight="1">
      <c r="B72" s="256"/>
      <c r="C72" s="256"/>
      <c r="D72" s="256"/>
      <c r="E72" s="256"/>
      <c r="F72" s="256"/>
      <c r="G72" s="256"/>
      <c r="H72" s="256"/>
      <c r="I72" s="256"/>
      <c r="J72" s="256"/>
      <c r="K72" s="257"/>
    </row>
    <row r="73" s="1" customFormat="1" ht="18.75" customHeight="1">
      <c r="B73" s="257"/>
      <c r="C73" s="257"/>
      <c r="D73" s="257"/>
      <c r="E73" s="257"/>
      <c r="F73" s="257"/>
      <c r="G73" s="257"/>
      <c r="H73" s="257"/>
      <c r="I73" s="257"/>
      <c r="J73" s="257"/>
      <c r="K73" s="257"/>
    </row>
    <row r="74" s="1" customFormat="1" ht="7.5" customHeight="1">
      <c r="B74" s="258"/>
      <c r="C74" s="259"/>
      <c r="D74" s="259"/>
      <c r="E74" s="259"/>
      <c r="F74" s="259"/>
      <c r="G74" s="259"/>
      <c r="H74" s="259"/>
      <c r="I74" s="259"/>
      <c r="J74" s="259"/>
      <c r="K74" s="260"/>
    </row>
    <row r="75" s="1" customFormat="1" ht="45" customHeight="1">
      <c r="B75" s="261"/>
      <c r="C75" s="262" t="s">
        <v>1159</v>
      </c>
      <c r="D75" s="262"/>
      <c r="E75" s="262"/>
      <c r="F75" s="262"/>
      <c r="G75" s="262"/>
      <c r="H75" s="262"/>
      <c r="I75" s="262"/>
      <c r="J75" s="262"/>
      <c r="K75" s="263"/>
    </row>
    <row r="76" s="1" customFormat="1" ht="17.25" customHeight="1">
      <c r="B76" s="261"/>
      <c r="C76" s="264" t="s">
        <v>1160</v>
      </c>
      <c r="D76" s="264"/>
      <c r="E76" s="264"/>
      <c r="F76" s="264" t="s">
        <v>1161</v>
      </c>
      <c r="G76" s="265"/>
      <c r="H76" s="264" t="s">
        <v>51</v>
      </c>
      <c r="I76" s="264" t="s">
        <v>54</v>
      </c>
      <c r="J76" s="264" t="s">
        <v>1162</v>
      </c>
      <c r="K76" s="263"/>
    </row>
    <row r="77" s="1" customFormat="1" ht="17.25" customHeight="1">
      <c r="B77" s="261"/>
      <c r="C77" s="266" t="s">
        <v>1163</v>
      </c>
      <c r="D77" s="266"/>
      <c r="E77" s="266"/>
      <c r="F77" s="267" t="s">
        <v>1164</v>
      </c>
      <c r="G77" s="268"/>
      <c r="H77" s="266"/>
      <c r="I77" s="266"/>
      <c r="J77" s="266" t="s">
        <v>1165</v>
      </c>
      <c r="K77" s="263"/>
    </row>
    <row r="78" s="1" customFormat="1" ht="5.25" customHeight="1">
      <c r="B78" s="261"/>
      <c r="C78" s="269"/>
      <c r="D78" s="269"/>
      <c r="E78" s="269"/>
      <c r="F78" s="269"/>
      <c r="G78" s="270"/>
      <c r="H78" s="269"/>
      <c r="I78" s="269"/>
      <c r="J78" s="269"/>
      <c r="K78" s="263"/>
    </row>
    <row r="79" s="1" customFormat="1" ht="15" customHeight="1">
      <c r="B79" s="261"/>
      <c r="C79" s="249" t="s">
        <v>50</v>
      </c>
      <c r="D79" s="271"/>
      <c r="E79" s="271"/>
      <c r="F79" s="272" t="s">
        <v>1166</v>
      </c>
      <c r="G79" s="273"/>
      <c r="H79" s="249" t="s">
        <v>1167</v>
      </c>
      <c r="I79" s="249" t="s">
        <v>1168</v>
      </c>
      <c r="J79" s="249">
        <v>20</v>
      </c>
      <c r="K79" s="263"/>
    </row>
    <row r="80" s="1" customFormat="1" ht="15" customHeight="1">
      <c r="B80" s="261"/>
      <c r="C80" s="249" t="s">
        <v>1169</v>
      </c>
      <c r="D80" s="249"/>
      <c r="E80" s="249"/>
      <c r="F80" s="272" t="s">
        <v>1166</v>
      </c>
      <c r="G80" s="273"/>
      <c r="H80" s="249" t="s">
        <v>1170</v>
      </c>
      <c r="I80" s="249" t="s">
        <v>1168</v>
      </c>
      <c r="J80" s="249">
        <v>120</v>
      </c>
      <c r="K80" s="263"/>
    </row>
    <row r="81" s="1" customFormat="1" ht="15" customHeight="1">
      <c r="B81" s="274"/>
      <c r="C81" s="249" t="s">
        <v>1171</v>
      </c>
      <c r="D81" s="249"/>
      <c r="E81" s="249"/>
      <c r="F81" s="272" t="s">
        <v>1172</v>
      </c>
      <c r="G81" s="273"/>
      <c r="H81" s="249" t="s">
        <v>1173</v>
      </c>
      <c r="I81" s="249" t="s">
        <v>1168</v>
      </c>
      <c r="J81" s="249">
        <v>50</v>
      </c>
      <c r="K81" s="263"/>
    </row>
    <row r="82" s="1" customFormat="1" ht="15" customHeight="1">
      <c r="B82" s="274"/>
      <c r="C82" s="249" t="s">
        <v>1174</v>
      </c>
      <c r="D82" s="249"/>
      <c r="E82" s="249"/>
      <c r="F82" s="272" t="s">
        <v>1166</v>
      </c>
      <c r="G82" s="273"/>
      <c r="H82" s="249" t="s">
        <v>1175</v>
      </c>
      <c r="I82" s="249" t="s">
        <v>1176</v>
      </c>
      <c r="J82" s="249"/>
      <c r="K82" s="263"/>
    </row>
    <row r="83" s="1" customFormat="1" ht="15" customHeight="1">
      <c r="B83" s="274"/>
      <c r="C83" s="275" t="s">
        <v>1177</v>
      </c>
      <c r="D83" s="275"/>
      <c r="E83" s="275"/>
      <c r="F83" s="276" t="s">
        <v>1172</v>
      </c>
      <c r="G83" s="275"/>
      <c r="H83" s="275" t="s">
        <v>1178</v>
      </c>
      <c r="I83" s="275" t="s">
        <v>1168</v>
      </c>
      <c r="J83" s="275">
        <v>15</v>
      </c>
      <c r="K83" s="263"/>
    </row>
    <row r="84" s="1" customFormat="1" ht="15" customHeight="1">
      <c r="B84" s="274"/>
      <c r="C84" s="275" t="s">
        <v>1179</v>
      </c>
      <c r="D84" s="275"/>
      <c r="E84" s="275"/>
      <c r="F84" s="276" t="s">
        <v>1172</v>
      </c>
      <c r="G84" s="275"/>
      <c r="H84" s="275" t="s">
        <v>1180</v>
      </c>
      <c r="I84" s="275" t="s">
        <v>1168</v>
      </c>
      <c r="J84" s="275">
        <v>15</v>
      </c>
      <c r="K84" s="263"/>
    </row>
    <row r="85" s="1" customFormat="1" ht="15" customHeight="1">
      <c r="B85" s="274"/>
      <c r="C85" s="275" t="s">
        <v>1181</v>
      </c>
      <c r="D85" s="275"/>
      <c r="E85" s="275"/>
      <c r="F85" s="276" t="s">
        <v>1172</v>
      </c>
      <c r="G85" s="275"/>
      <c r="H85" s="275" t="s">
        <v>1182</v>
      </c>
      <c r="I85" s="275" t="s">
        <v>1168</v>
      </c>
      <c r="J85" s="275">
        <v>20</v>
      </c>
      <c r="K85" s="263"/>
    </row>
    <row r="86" s="1" customFormat="1" ht="15" customHeight="1">
      <c r="B86" s="274"/>
      <c r="C86" s="275" t="s">
        <v>1183</v>
      </c>
      <c r="D86" s="275"/>
      <c r="E86" s="275"/>
      <c r="F86" s="276" t="s">
        <v>1172</v>
      </c>
      <c r="G86" s="275"/>
      <c r="H86" s="275" t="s">
        <v>1184</v>
      </c>
      <c r="I86" s="275" t="s">
        <v>1168</v>
      </c>
      <c r="J86" s="275">
        <v>20</v>
      </c>
      <c r="K86" s="263"/>
    </row>
    <row r="87" s="1" customFormat="1" ht="15" customHeight="1">
      <c r="B87" s="274"/>
      <c r="C87" s="249" t="s">
        <v>1185</v>
      </c>
      <c r="D87" s="249"/>
      <c r="E87" s="249"/>
      <c r="F87" s="272" t="s">
        <v>1172</v>
      </c>
      <c r="G87" s="273"/>
      <c r="H87" s="249" t="s">
        <v>1186</v>
      </c>
      <c r="I87" s="249" t="s">
        <v>1168</v>
      </c>
      <c r="J87" s="249">
        <v>50</v>
      </c>
      <c r="K87" s="263"/>
    </row>
    <row r="88" s="1" customFormat="1" ht="15" customHeight="1">
      <c r="B88" s="274"/>
      <c r="C88" s="249" t="s">
        <v>1187</v>
      </c>
      <c r="D88" s="249"/>
      <c r="E88" s="249"/>
      <c r="F88" s="272" t="s">
        <v>1172</v>
      </c>
      <c r="G88" s="273"/>
      <c r="H88" s="249" t="s">
        <v>1188</v>
      </c>
      <c r="I88" s="249" t="s">
        <v>1168</v>
      </c>
      <c r="J88" s="249">
        <v>20</v>
      </c>
      <c r="K88" s="263"/>
    </row>
    <row r="89" s="1" customFormat="1" ht="15" customHeight="1">
      <c r="B89" s="274"/>
      <c r="C89" s="249" t="s">
        <v>1189</v>
      </c>
      <c r="D89" s="249"/>
      <c r="E89" s="249"/>
      <c r="F89" s="272" t="s">
        <v>1172</v>
      </c>
      <c r="G89" s="273"/>
      <c r="H89" s="249" t="s">
        <v>1190</v>
      </c>
      <c r="I89" s="249" t="s">
        <v>1168</v>
      </c>
      <c r="J89" s="249">
        <v>20</v>
      </c>
      <c r="K89" s="263"/>
    </row>
    <row r="90" s="1" customFormat="1" ht="15" customHeight="1">
      <c r="B90" s="274"/>
      <c r="C90" s="249" t="s">
        <v>1191</v>
      </c>
      <c r="D90" s="249"/>
      <c r="E90" s="249"/>
      <c r="F90" s="272" t="s">
        <v>1172</v>
      </c>
      <c r="G90" s="273"/>
      <c r="H90" s="249" t="s">
        <v>1192</v>
      </c>
      <c r="I90" s="249" t="s">
        <v>1168</v>
      </c>
      <c r="J90" s="249">
        <v>50</v>
      </c>
      <c r="K90" s="263"/>
    </row>
    <row r="91" s="1" customFormat="1" ht="15" customHeight="1">
      <c r="B91" s="274"/>
      <c r="C91" s="249" t="s">
        <v>1193</v>
      </c>
      <c r="D91" s="249"/>
      <c r="E91" s="249"/>
      <c r="F91" s="272" t="s">
        <v>1172</v>
      </c>
      <c r="G91" s="273"/>
      <c r="H91" s="249" t="s">
        <v>1193</v>
      </c>
      <c r="I91" s="249" t="s">
        <v>1168</v>
      </c>
      <c r="J91" s="249">
        <v>50</v>
      </c>
      <c r="K91" s="263"/>
    </row>
    <row r="92" s="1" customFormat="1" ht="15" customHeight="1">
      <c r="B92" s="274"/>
      <c r="C92" s="249" t="s">
        <v>1194</v>
      </c>
      <c r="D92" s="249"/>
      <c r="E92" s="249"/>
      <c r="F92" s="272" t="s">
        <v>1172</v>
      </c>
      <c r="G92" s="273"/>
      <c r="H92" s="249" t="s">
        <v>1195</v>
      </c>
      <c r="I92" s="249" t="s">
        <v>1168</v>
      </c>
      <c r="J92" s="249">
        <v>255</v>
      </c>
      <c r="K92" s="263"/>
    </row>
    <row r="93" s="1" customFormat="1" ht="15" customHeight="1">
      <c r="B93" s="274"/>
      <c r="C93" s="249" t="s">
        <v>1196</v>
      </c>
      <c r="D93" s="249"/>
      <c r="E93" s="249"/>
      <c r="F93" s="272" t="s">
        <v>1166</v>
      </c>
      <c r="G93" s="273"/>
      <c r="H93" s="249" t="s">
        <v>1197</v>
      </c>
      <c r="I93" s="249" t="s">
        <v>1198</v>
      </c>
      <c r="J93" s="249"/>
      <c r="K93" s="263"/>
    </row>
    <row r="94" s="1" customFormat="1" ht="15" customHeight="1">
      <c r="B94" s="274"/>
      <c r="C94" s="249" t="s">
        <v>1199</v>
      </c>
      <c r="D94" s="249"/>
      <c r="E94" s="249"/>
      <c r="F94" s="272" t="s">
        <v>1166</v>
      </c>
      <c r="G94" s="273"/>
      <c r="H94" s="249" t="s">
        <v>1200</v>
      </c>
      <c r="I94" s="249" t="s">
        <v>1201</v>
      </c>
      <c r="J94" s="249"/>
      <c r="K94" s="263"/>
    </row>
    <row r="95" s="1" customFormat="1" ht="15" customHeight="1">
      <c r="B95" s="274"/>
      <c r="C95" s="249" t="s">
        <v>1202</v>
      </c>
      <c r="D95" s="249"/>
      <c r="E95" s="249"/>
      <c r="F95" s="272" t="s">
        <v>1166</v>
      </c>
      <c r="G95" s="273"/>
      <c r="H95" s="249" t="s">
        <v>1202</v>
      </c>
      <c r="I95" s="249" t="s">
        <v>1201</v>
      </c>
      <c r="J95" s="249"/>
      <c r="K95" s="263"/>
    </row>
    <row r="96" s="1" customFormat="1" ht="15" customHeight="1">
      <c r="B96" s="274"/>
      <c r="C96" s="249" t="s">
        <v>35</v>
      </c>
      <c r="D96" s="249"/>
      <c r="E96" s="249"/>
      <c r="F96" s="272" t="s">
        <v>1166</v>
      </c>
      <c r="G96" s="273"/>
      <c r="H96" s="249" t="s">
        <v>1203</v>
      </c>
      <c r="I96" s="249" t="s">
        <v>1201</v>
      </c>
      <c r="J96" s="249"/>
      <c r="K96" s="263"/>
    </row>
    <row r="97" s="1" customFormat="1" ht="15" customHeight="1">
      <c r="B97" s="274"/>
      <c r="C97" s="249" t="s">
        <v>45</v>
      </c>
      <c r="D97" s="249"/>
      <c r="E97" s="249"/>
      <c r="F97" s="272" t="s">
        <v>1166</v>
      </c>
      <c r="G97" s="273"/>
      <c r="H97" s="249" t="s">
        <v>1204</v>
      </c>
      <c r="I97" s="249" t="s">
        <v>1201</v>
      </c>
      <c r="J97" s="249"/>
      <c r="K97" s="263"/>
    </row>
    <row r="98" s="1" customFormat="1" ht="15" customHeight="1">
      <c r="B98" s="277"/>
      <c r="C98" s="278"/>
      <c r="D98" s="278"/>
      <c r="E98" s="278"/>
      <c r="F98" s="278"/>
      <c r="G98" s="278"/>
      <c r="H98" s="278"/>
      <c r="I98" s="278"/>
      <c r="J98" s="278"/>
      <c r="K98" s="279"/>
    </row>
    <row r="99" s="1" customFormat="1" ht="18.75" customHeight="1">
      <c r="B99" s="280"/>
      <c r="C99" s="281"/>
      <c r="D99" s="281"/>
      <c r="E99" s="281"/>
      <c r="F99" s="281"/>
      <c r="G99" s="281"/>
      <c r="H99" s="281"/>
      <c r="I99" s="281"/>
      <c r="J99" s="281"/>
      <c r="K99" s="280"/>
    </row>
    <row r="100" s="1" customFormat="1" ht="18.75" customHeight="1"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</row>
    <row r="101" s="1" customFormat="1" ht="7.5" customHeight="1">
      <c r="B101" s="258"/>
      <c r="C101" s="259"/>
      <c r="D101" s="259"/>
      <c r="E101" s="259"/>
      <c r="F101" s="259"/>
      <c r="G101" s="259"/>
      <c r="H101" s="259"/>
      <c r="I101" s="259"/>
      <c r="J101" s="259"/>
      <c r="K101" s="260"/>
    </row>
    <row r="102" s="1" customFormat="1" ht="45" customHeight="1">
      <c r="B102" s="261"/>
      <c r="C102" s="262" t="s">
        <v>1205</v>
      </c>
      <c r="D102" s="262"/>
      <c r="E102" s="262"/>
      <c r="F102" s="262"/>
      <c r="G102" s="262"/>
      <c r="H102" s="262"/>
      <c r="I102" s="262"/>
      <c r="J102" s="262"/>
      <c r="K102" s="263"/>
    </row>
    <row r="103" s="1" customFormat="1" ht="17.25" customHeight="1">
      <c r="B103" s="261"/>
      <c r="C103" s="264" t="s">
        <v>1160</v>
      </c>
      <c r="D103" s="264"/>
      <c r="E103" s="264"/>
      <c r="F103" s="264" t="s">
        <v>1161</v>
      </c>
      <c r="G103" s="265"/>
      <c r="H103" s="264" t="s">
        <v>51</v>
      </c>
      <c r="I103" s="264" t="s">
        <v>54</v>
      </c>
      <c r="J103" s="264" t="s">
        <v>1162</v>
      </c>
      <c r="K103" s="263"/>
    </row>
    <row r="104" s="1" customFormat="1" ht="17.25" customHeight="1">
      <c r="B104" s="261"/>
      <c r="C104" s="266" t="s">
        <v>1163</v>
      </c>
      <c r="D104" s="266"/>
      <c r="E104" s="266"/>
      <c r="F104" s="267" t="s">
        <v>1164</v>
      </c>
      <c r="G104" s="268"/>
      <c r="H104" s="266"/>
      <c r="I104" s="266"/>
      <c r="J104" s="266" t="s">
        <v>1165</v>
      </c>
      <c r="K104" s="263"/>
    </row>
    <row r="105" s="1" customFormat="1" ht="5.25" customHeight="1">
      <c r="B105" s="261"/>
      <c r="C105" s="264"/>
      <c r="D105" s="264"/>
      <c r="E105" s="264"/>
      <c r="F105" s="264"/>
      <c r="G105" s="282"/>
      <c r="H105" s="264"/>
      <c r="I105" s="264"/>
      <c r="J105" s="264"/>
      <c r="K105" s="263"/>
    </row>
    <row r="106" s="1" customFormat="1" ht="15" customHeight="1">
      <c r="B106" s="261"/>
      <c r="C106" s="249" t="s">
        <v>50</v>
      </c>
      <c r="D106" s="271"/>
      <c r="E106" s="271"/>
      <c r="F106" s="272" t="s">
        <v>1166</v>
      </c>
      <c r="G106" s="249"/>
      <c r="H106" s="249" t="s">
        <v>1206</v>
      </c>
      <c r="I106" s="249" t="s">
        <v>1168</v>
      </c>
      <c r="J106" s="249">
        <v>20</v>
      </c>
      <c r="K106" s="263"/>
    </row>
    <row r="107" s="1" customFormat="1" ht="15" customHeight="1">
      <c r="B107" s="261"/>
      <c r="C107" s="249" t="s">
        <v>1169</v>
      </c>
      <c r="D107" s="249"/>
      <c r="E107" s="249"/>
      <c r="F107" s="272" t="s">
        <v>1166</v>
      </c>
      <c r="G107" s="249"/>
      <c r="H107" s="249" t="s">
        <v>1206</v>
      </c>
      <c r="I107" s="249" t="s">
        <v>1168</v>
      </c>
      <c r="J107" s="249">
        <v>120</v>
      </c>
      <c r="K107" s="263"/>
    </row>
    <row r="108" s="1" customFormat="1" ht="15" customHeight="1">
      <c r="B108" s="274"/>
      <c r="C108" s="249" t="s">
        <v>1171</v>
      </c>
      <c r="D108" s="249"/>
      <c r="E108" s="249"/>
      <c r="F108" s="272" t="s">
        <v>1172</v>
      </c>
      <c r="G108" s="249"/>
      <c r="H108" s="249" t="s">
        <v>1206</v>
      </c>
      <c r="I108" s="249" t="s">
        <v>1168</v>
      </c>
      <c r="J108" s="249">
        <v>50</v>
      </c>
      <c r="K108" s="263"/>
    </row>
    <row r="109" s="1" customFormat="1" ht="15" customHeight="1">
      <c r="B109" s="274"/>
      <c r="C109" s="249" t="s">
        <v>1174</v>
      </c>
      <c r="D109" s="249"/>
      <c r="E109" s="249"/>
      <c r="F109" s="272" t="s">
        <v>1166</v>
      </c>
      <c r="G109" s="249"/>
      <c r="H109" s="249" t="s">
        <v>1206</v>
      </c>
      <c r="I109" s="249" t="s">
        <v>1176</v>
      </c>
      <c r="J109" s="249"/>
      <c r="K109" s="263"/>
    </row>
    <row r="110" s="1" customFormat="1" ht="15" customHeight="1">
      <c r="B110" s="274"/>
      <c r="C110" s="249" t="s">
        <v>1185</v>
      </c>
      <c r="D110" s="249"/>
      <c r="E110" s="249"/>
      <c r="F110" s="272" t="s">
        <v>1172</v>
      </c>
      <c r="G110" s="249"/>
      <c r="H110" s="249" t="s">
        <v>1206</v>
      </c>
      <c r="I110" s="249" t="s">
        <v>1168</v>
      </c>
      <c r="J110" s="249">
        <v>50</v>
      </c>
      <c r="K110" s="263"/>
    </row>
    <row r="111" s="1" customFormat="1" ht="15" customHeight="1">
      <c r="B111" s="274"/>
      <c r="C111" s="249" t="s">
        <v>1193</v>
      </c>
      <c r="D111" s="249"/>
      <c r="E111" s="249"/>
      <c r="F111" s="272" t="s">
        <v>1172</v>
      </c>
      <c r="G111" s="249"/>
      <c r="H111" s="249" t="s">
        <v>1206</v>
      </c>
      <c r="I111" s="249" t="s">
        <v>1168</v>
      </c>
      <c r="J111" s="249">
        <v>50</v>
      </c>
      <c r="K111" s="263"/>
    </row>
    <row r="112" s="1" customFormat="1" ht="15" customHeight="1">
      <c r="B112" s="274"/>
      <c r="C112" s="249" t="s">
        <v>1191</v>
      </c>
      <c r="D112" s="249"/>
      <c r="E112" s="249"/>
      <c r="F112" s="272" t="s">
        <v>1172</v>
      </c>
      <c r="G112" s="249"/>
      <c r="H112" s="249" t="s">
        <v>1206</v>
      </c>
      <c r="I112" s="249" t="s">
        <v>1168</v>
      </c>
      <c r="J112" s="249">
        <v>50</v>
      </c>
      <c r="K112" s="263"/>
    </row>
    <row r="113" s="1" customFormat="1" ht="15" customHeight="1">
      <c r="B113" s="274"/>
      <c r="C113" s="249" t="s">
        <v>50</v>
      </c>
      <c r="D113" s="249"/>
      <c r="E113" s="249"/>
      <c r="F113" s="272" t="s">
        <v>1166</v>
      </c>
      <c r="G113" s="249"/>
      <c r="H113" s="249" t="s">
        <v>1207</v>
      </c>
      <c r="I113" s="249" t="s">
        <v>1168</v>
      </c>
      <c r="J113" s="249">
        <v>20</v>
      </c>
      <c r="K113" s="263"/>
    </row>
    <row r="114" s="1" customFormat="1" ht="15" customHeight="1">
      <c r="B114" s="274"/>
      <c r="C114" s="249" t="s">
        <v>1208</v>
      </c>
      <c r="D114" s="249"/>
      <c r="E114" s="249"/>
      <c r="F114" s="272" t="s">
        <v>1166</v>
      </c>
      <c r="G114" s="249"/>
      <c r="H114" s="249" t="s">
        <v>1209</v>
      </c>
      <c r="I114" s="249" t="s">
        <v>1168</v>
      </c>
      <c r="J114" s="249">
        <v>120</v>
      </c>
      <c r="K114" s="263"/>
    </row>
    <row r="115" s="1" customFormat="1" ht="15" customHeight="1">
      <c r="B115" s="274"/>
      <c r="C115" s="249" t="s">
        <v>35</v>
      </c>
      <c r="D115" s="249"/>
      <c r="E115" s="249"/>
      <c r="F115" s="272" t="s">
        <v>1166</v>
      </c>
      <c r="G115" s="249"/>
      <c r="H115" s="249" t="s">
        <v>1210</v>
      </c>
      <c r="I115" s="249" t="s">
        <v>1201</v>
      </c>
      <c r="J115" s="249"/>
      <c r="K115" s="263"/>
    </row>
    <row r="116" s="1" customFormat="1" ht="15" customHeight="1">
      <c r="B116" s="274"/>
      <c r="C116" s="249" t="s">
        <v>45</v>
      </c>
      <c r="D116" s="249"/>
      <c r="E116" s="249"/>
      <c r="F116" s="272" t="s">
        <v>1166</v>
      </c>
      <c r="G116" s="249"/>
      <c r="H116" s="249" t="s">
        <v>1211</v>
      </c>
      <c r="I116" s="249" t="s">
        <v>1201</v>
      </c>
      <c r="J116" s="249"/>
      <c r="K116" s="263"/>
    </row>
    <row r="117" s="1" customFormat="1" ht="15" customHeight="1">
      <c r="B117" s="274"/>
      <c r="C117" s="249" t="s">
        <v>54</v>
      </c>
      <c r="D117" s="249"/>
      <c r="E117" s="249"/>
      <c r="F117" s="272" t="s">
        <v>1166</v>
      </c>
      <c r="G117" s="249"/>
      <c r="H117" s="249" t="s">
        <v>1212</v>
      </c>
      <c r="I117" s="249" t="s">
        <v>1213</v>
      </c>
      <c r="J117" s="249"/>
      <c r="K117" s="263"/>
    </row>
    <row r="118" s="1" customFormat="1" ht="15" customHeight="1">
      <c r="B118" s="277"/>
      <c r="C118" s="283"/>
      <c r="D118" s="283"/>
      <c r="E118" s="283"/>
      <c r="F118" s="283"/>
      <c r="G118" s="283"/>
      <c r="H118" s="283"/>
      <c r="I118" s="283"/>
      <c r="J118" s="283"/>
      <c r="K118" s="279"/>
    </row>
    <row r="119" s="1" customFormat="1" ht="18.75" customHeight="1">
      <c r="B119" s="284"/>
      <c r="C119" s="285"/>
      <c r="D119" s="285"/>
      <c r="E119" s="285"/>
      <c r="F119" s="286"/>
      <c r="G119" s="285"/>
      <c r="H119" s="285"/>
      <c r="I119" s="285"/>
      <c r="J119" s="285"/>
      <c r="K119" s="284"/>
    </row>
    <row r="120" s="1" customFormat="1" ht="18.75" customHeight="1">
      <c r="B120" s="257"/>
      <c r="C120" s="257"/>
      <c r="D120" s="257"/>
      <c r="E120" s="257"/>
      <c r="F120" s="257"/>
      <c r="G120" s="257"/>
      <c r="H120" s="257"/>
      <c r="I120" s="257"/>
      <c r="J120" s="257"/>
      <c r="K120" s="257"/>
    </row>
    <row r="121" s="1" customFormat="1" ht="7.5" customHeight="1">
      <c r="B121" s="287"/>
      <c r="C121" s="288"/>
      <c r="D121" s="288"/>
      <c r="E121" s="288"/>
      <c r="F121" s="288"/>
      <c r="G121" s="288"/>
      <c r="H121" s="288"/>
      <c r="I121" s="288"/>
      <c r="J121" s="288"/>
      <c r="K121" s="289"/>
    </row>
    <row r="122" s="1" customFormat="1" ht="45" customHeight="1">
      <c r="B122" s="290"/>
      <c r="C122" s="240" t="s">
        <v>1214</v>
      </c>
      <c r="D122" s="240"/>
      <c r="E122" s="240"/>
      <c r="F122" s="240"/>
      <c r="G122" s="240"/>
      <c r="H122" s="240"/>
      <c r="I122" s="240"/>
      <c r="J122" s="240"/>
      <c r="K122" s="291"/>
    </row>
    <row r="123" s="1" customFormat="1" ht="17.25" customHeight="1">
      <c r="B123" s="292"/>
      <c r="C123" s="264" t="s">
        <v>1160</v>
      </c>
      <c r="D123" s="264"/>
      <c r="E123" s="264"/>
      <c r="F123" s="264" t="s">
        <v>1161</v>
      </c>
      <c r="G123" s="265"/>
      <c r="H123" s="264" t="s">
        <v>51</v>
      </c>
      <c r="I123" s="264" t="s">
        <v>54</v>
      </c>
      <c r="J123" s="264" t="s">
        <v>1162</v>
      </c>
      <c r="K123" s="293"/>
    </row>
    <row r="124" s="1" customFormat="1" ht="17.25" customHeight="1">
      <c r="B124" s="292"/>
      <c r="C124" s="266" t="s">
        <v>1163</v>
      </c>
      <c r="D124" s="266"/>
      <c r="E124" s="266"/>
      <c r="F124" s="267" t="s">
        <v>1164</v>
      </c>
      <c r="G124" s="268"/>
      <c r="H124" s="266"/>
      <c r="I124" s="266"/>
      <c r="J124" s="266" t="s">
        <v>1165</v>
      </c>
      <c r="K124" s="293"/>
    </row>
    <row r="125" s="1" customFormat="1" ht="5.25" customHeight="1">
      <c r="B125" s="294"/>
      <c r="C125" s="269"/>
      <c r="D125" s="269"/>
      <c r="E125" s="269"/>
      <c r="F125" s="269"/>
      <c r="G125" s="295"/>
      <c r="H125" s="269"/>
      <c r="I125" s="269"/>
      <c r="J125" s="269"/>
      <c r="K125" s="296"/>
    </row>
    <row r="126" s="1" customFormat="1" ht="15" customHeight="1">
      <c r="B126" s="294"/>
      <c r="C126" s="249" t="s">
        <v>1169</v>
      </c>
      <c r="D126" s="271"/>
      <c r="E126" s="271"/>
      <c r="F126" s="272" t="s">
        <v>1166</v>
      </c>
      <c r="G126" s="249"/>
      <c r="H126" s="249" t="s">
        <v>1206</v>
      </c>
      <c r="I126" s="249" t="s">
        <v>1168</v>
      </c>
      <c r="J126" s="249">
        <v>120</v>
      </c>
      <c r="K126" s="297"/>
    </row>
    <row r="127" s="1" customFormat="1" ht="15" customHeight="1">
      <c r="B127" s="294"/>
      <c r="C127" s="249" t="s">
        <v>1215</v>
      </c>
      <c r="D127" s="249"/>
      <c r="E127" s="249"/>
      <c r="F127" s="272" t="s">
        <v>1166</v>
      </c>
      <c r="G127" s="249"/>
      <c r="H127" s="249" t="s">
        <v>1216</v>
      </c>
      <c r="I127" s="249" t="s">
        <v>1168</v>
      </c>
      <c r="J127" s="249" t="s">
        <v>1217</v>
      </c>
      <c r="K127" s="297"/>
    </row>
    <row r="128" s="1" customFormat="1" ht="15" customHeight="1">
      <c r="B128" s="294"/>
      <c r="C128" s="249" t="s">
        <v>1114</v>
      </c>
      <c r="D128" s="249"/>
      <c r="E128" s="249"/>
      <c r="F128" s="272" t="s">
        <v>1166</v>
      </c>
      <c r="G128" s="249"/>
      <c r="H128" s="249" t="s">
        <v>1218</v>
      </c>
      <c r="I128" s="249" t="s">
        <v>1168</v>
      </c>
      <c r="J128" s="249" t="s">
        <v>1217</v>
      </c>
      <c r="K128" s="297"/>
    </row>
    <row r="129" s="1" customFormat="1" ht="15" customHeight="1">
      <c r="B129" s="294"/>
      <c r="C129" s="249" t="s">
        <v>1177</v>
      </c>
      <c r="D129" s="249"/>
      <c r="E129" s="249"/>
      <c r="F129" s="272" t="s">
        <v>1172</v>
      </c>
      <c r="G129" s="249"/>
      <c r="H129" s="249" t="s">
        <v>1178</v>
      </c>
      <c r="I129" s="249" t="s">
        <v>1168</v>
      </c>
      <c r="J129" s="249">
        <v>15</v>
      </c>
      <c r="K129" s="297"/>
    </row>
    <row r="130" s="1" customFormat="1" ht="15" customHeight="1">
      <c r="B130" s="294"/>
      <c r="C130" s="275" t="s">
        <v>1179</v>
      </c>
      <c r="D130" s="275"/>
      <c r="E130" s="275"/>
      <c r="F130" s="276" t="s">
        <v>1172</v>
      </c>
      <c r="G130" s="275"/>
      <c r="H130" s="275" t="s">
        <v>1180</v>
      </c>
      <c r="I130" s="275" t="s">
        <v>1168</v>
      </c>
      <c r="J130" s="275">
        <v>15</v>
      </c>
      <c r="K130" s="297"/>
    </row>
    <row r="131" s="1" customFormat="1" ht="15" customHeight="1">
      <c r="B131" s="294"/>
      <c r="C131" s="275" t="s">
        <v>1181</v>
      </c>
      <c r="D131" s="275"/>
      <c r="E131" s="275"/>
      <c r="F131" s="276" t="s">
        <v>1172</v>
      </c>
      <c r="G131" s="275"/>
      <c r="H131" s="275" t="s">
        <v>1182</v>
      </c>
      <c r="I131" s="275" t="s">
        <v>1168</v>
      </c>
      <c r="J131" s="275">
        <v>20</v>
      </c>
      <c r="K131" s="297"/>
    </row>
    <row r="132" s="1" customFormat="1" ht="15" customHeight="1">
      <c r="B132" s="294"/>
      <c r="C132" s="275" t="s">
        <v>1183</v>
      </c>
      <c r="D132" s="275"/>
      <c r="E132" s="275"/>
      <c r="F132" s="276" t="s">
        <v>1172</v>
      </c>
      <c r="G132" s="275"/>
      <c r="H132" s="275" t="s">
        <v>1184</v>
      </c>
      <c r="I132" s="275" t="s">
        <v>1168</v>
      </c>
      <c r="J132" s="275">
        <v>20</v>
      </c>
      <c r="K132" s="297"/>
    </row>
    <row r="133" s="1" customFormat="1" ht="15" customHeight="1">
      <c r="B133" s="294"/>
      <c r="C133" s="249" t="s">
        <v>1171</v>
      </c>
      <c r="D133" s="249"/>
      <c r="E133" s="249"/>
      <c r="F133" s="272" t="s">
        <v>1172</v>
      </c>
      <c r="G133" s="249"/>
      <c r="H133" s="249" t="s">
        <v>1206</v>
      </c>
      <c r="I133" s="249" t="s">
        <v>1168</v>
      </c>
      <c r="J133" s="249">
        <v>50</v>
      </c>
      <c r="K133" s="297"/>
    </row>
    <row r="134" s="1" customFormat="1" ht="15" customHeight="1">
      <c r="B134" s="294"/>
      <c r="C134" s="249" t="s">
        <v>1185</v>
      </c>
      <c r="D134" s="249"/>
      <c r="E134" s="249"/>
      <c r="F134" s="272" t="s">
        <v>1172</v>
      </c>
      <c r="G134" s="249"/>
      <c r="H134" s="249" t="s">
        <v>1206</v>
      </c>
      <c r="I134" s="249" t="s">
        <v>1168</v>
      </c>
      <c r="J134" s="249">
        <v>50</v>
      </c>
      <c r="K134" s="297"/>
    </row>
    <row r="135" s="1" customFormat="1" ht="15" customHeight="1">
      <c r="B135" s="294"/>
      <c r="C135" s="249" t="s">
        <v>1191</v>
      </c>
      <c r="D135" s="249"/>
      <c r="E135" s="249"/>
      <c r="F135" s="272" t="s">
        <v>1172</v>
      </c>
      <c r="G135" s="249"/>
      <c r="H135" s="249" t="s">
        <v>1206</v>
      </c>
      <c r="I135" s="249" t="s">
        <v>1168</v>
      </c>
      <c r="J135" s="249">
        <v>50</v>
      </c>
      <c r="K135" s="297"/>
    </row>
    <row r="136" s="1" customFormat="1" ht="15" customHeight="1">
      <c r="B136" s="294"/>
      <c r="C136" s="249" t="s">
        <v>1193</v>
      </c>
      <c r="D136" s="249"/>
      <c r="E136" s="249"/>
      <c r="F136" s="272" t="s">
        <v>1172</v>
      </c>
      <c r="G136" s="249"/>
      <c r="H136" s="249" t="s">
        <v>1206</v>
      </c>
      <c r="I136" s="249" t="s">
        <v>1168</v>
      </c>
      <c r="J136" s="249">
        <v>50</v>
      </c>
      <c r="K136" s="297"/>
    </row>
    <row r="137" s="1" customFormat="1" ht="15" customHeight="1">
      <c r="B137" s="294"/>
      <c r="C137" s="249" t="s">
        <v>1194</v>
      </c>
      <c r="D137" s="249"/>
      <c r="E137" s="249"/>
      <c r="F137" s="272" t="s">
        <v>1172</v>
      </c>
      <c r="G137" s="249"/>
      <c r="H137" s="249" t="s">
        <v>1219</v>
      </c>
      <c r="I137" s="249" t="s">
        <v>1168</v>
      </c>
      <c r="J137" s="249">
        <v>255</v>
      </c>
      <c r="K137" s="297"/>
    </row>
    <row r="138" s="1" customFormat="1" ht="15" customHeight="1">
      <c r="B138" s="294"/>
      <c r="C138" s="249" t="s">
        <v>1196</v>
      </c>
      <c r="D138" s="249"/>
      <c r="E138" s="249"/>
      <c r="F138" s="272" t="s">
        <v>1166</v>
      </c>
      <c r="G138" s="249"/>
      <c r="H138" s="249" t="s">
        <v>1220</v>
      </c>
      <c r="I138" s="249" t="s">
        <v>1198</v>
      </c>
      <c r="J138" s="249"/>
      <c r="K138" s="297"/>
    </row>
    <row r="139" s="1" customFormat="1" ht="15" customHeight="1">
      <c r="B139" s="294"/>
      <c r="C139" s="249" t="s">
        <v>1199</v>
      </c>
      <c r="D139" s="249"/>
      <c r="E139" s="249"/>
      <c r="F139" s="272" t="s">
        <v>1166</v>
      </c>
      <c r="G139" s="249"/>
      <c r="H139" s="249" t="s">
        <v>1221</v>
      </c>
      <c r="I139" s="249" t="s">
        <v>1201</v>
      </c>
      <c r="J139" s="249"/>
      <c r="K139" s="297"/>
    </row>
    <row r="140" s="1" customFormat="1" ht="15" customHeight="1">
      <c r="B140" s="294"/>
      <c r="C140" s="249" t="s">
        <v>1202</v>
      </c>
      <c r="D140" s="249"/>
      <c r="E140" s="249"/>
      <c r="F140" s="272" t="s">
        <v>1166</v>
      </c>
      <c r="G140" s="249"/>
      <c r="H140" s="249" t="s">
        <v>1202</v>
      </c>
      <c r="I140" s="249" t="s">
        <v>1201</v>
      </c>
      <c r="J140" s="249"/>
      <c r="K140" s="297"/>
    </row>
    <row r="141" s="1" customFormat="1" ht="15" customHeight="1">
      <c r="B141" s="294"/>
      <c r="C141" s="249" t="s">
        <v>35</v>
      </c>
      <c r="D141" s="249"/>
      <c r="E141" s="249"/>
      <c r="F141" s="272" t="s">
        <v>1166</v>
      </c>
      <c r="G141" s="249"/>
      <c r="H141" s="249" t="s">
        <v>1222</v>
      </c>
      <c r="I141" s="249" t="s">
        <v>1201</v>
      </c>
      <c r="J141" s="249"/>
      <c r="K141" s="297"/>
    </row>
    <row r="142" s="1" customFormat="1" ht="15" customHeight="1">
      <c r="B142" s="294"/>
      <c r="C142" s="249" t="s">
        <v>1223</v>
      </c>
      <c r="D142" s="249"/>
      <c r="E142" s="249"/>
      <c r="F142" s="272" t="s">
        <v>1166</v>
      </c>
      <c r="G142" s="249"/>
      <c r="H142" s="249" t="s">
        <v>1224</v>
      </c>
      <c r="I142" s="249" t="s">
        <v>1201</v>
      </c>
      <c r="J142" s="249"/>
      <c r="K142" s="297"/>
    </row>
    <row r="143" s="1" customFormat="1" ht="15" customHeight="1">
      <c r="B143" s="298"/>
      <c r="C143" s="299"/>
      <c r="D143" s="299"/>
      <c r="E143" s="299"/>
      <c r="F143" s="299"/>
      <c r="G143" s="299"/>
      <c r="H143" s="299"/>
      <c r="I143" s="299"/>
      <c r="J143" s="299"/>
      <c r="K143" s="300"/>
    </row>
    <row r="144" s="1" customFormat="1" ht="18.75" customHeight="1">
      <c r="B144" s="285"/>
      <c r="C144" s="285"/>
      <c r="D144" s="285"/>
      <c r="E144" s="285"/>
      <c r="F144" s="286"/>
      <c r="G144" s="285"/>
      <c r="H144" s="285"/>
      <c r="I144" s="285"/>
      <c r="J144" s="285"/>
      <c r="K144" s="285"/>
    </row>
    <row r="145" s="1" customFormat="1" ht="18.75" customHeight="1">
      <c r="B145" s="257"/>
      <c r="C145" s="257"/>
      <c r="D145" s="257"/>
      <c r="E145" s="257"/>
      <c r="F145" s="257"/>
      <c r="G145" s="257"/>
      <c r="H145" s="257"/>
      <c r="I145" s="257"/>
      <c r="J145" s="257"/>
      <c r="K145" s="257"/>
    </row>
    <row r="146" s="1" customFormat="1" ht="7.5" customHeight="1">
      <c r="B146" s="258"/>
      <c r="C146" s="259"/>
      <c r="D146" s="259"/>
      <c r="E146" s="259"/>
      <c r="F146" s="259"/>
      <c r="G146" s="259"/>
      <c r="H146" s="259"/>
      <c r="I146" s="259"/>
      <c r="J146" s="259"/>
      <c r="K146" s="260"/>
    </row>
    <row r="147" s="1" customFormat="1" ht="45" customHeight="1">
      <c r="B147" s="261"/>
      <c r="C147" s="262" t="s">
        <v>1225</v>
      </c>
      <c r="D147" s="262"/>
      <c r="E147" s="262"/>
      <c r="F147" s="262"/>
      <c r="G147" s="262"/>
      <c r="H147" s="262"/>
      <c r="I147" s="262"/>
      <c r="J147" s="262"/>
      <c r="K147" s="263"/>
    </row>
    <row r="148" s="1" customFormat="1" ht="17.25" customHeight="1">
      <c r="B148" s="261"/>
      <c r="C148" s="264" t="s">
        <v>1160</v>
      </c>
      <c r="D148" s="264"/>
      <c r="E148" s="264"/>
      <c r="F148" s="264" t="s">
        <v>1161</v>
      </c>
      <c r="G148" s="265"/>
      <c r="H148" s="264" t="s">
        <v>51</v>
      </c>
      <c r="I148" s="264" t="s">
        <v>54</v>
      </c>
      <c r="J148" s="264" t="s">
        <v>1162</v>
      </c>
      <c r="K148" s="263"/>
    </row>
    <row r="149" s="1" customFormat="1" ht="17.25" customHeight="1">
      <c r="B149" s="261"/>
      <c r="C149" s="266" t="s">
        <v>1163</v>
      </c>
      <c r="D149" s="266"/>
      <c r="E149" s="266"/>
      <c r="F149" s="267" t="s">
        <v>1164</v>
      </c>
      <c r="G149" s="268"/>
      <c r="H149" s="266"/>
      <c r="I149" s="266"/>
      <c r="J149" s="266" t="s">
        <v>1165</v>
      </c>
      <c r="K149" s="263"/>
    </row>
    <row r="150" s="1" customFormat="1" ht="5.25" customHeight="1">
      <c r="B150" s="274"/>
      <c r="C150" s="269"/>
      <c r="D150" s="269"/>
      <c r="E150" s="269"/>
      <c r="F150" s="269"/>
      <c r="G150" s="270"/>
      <c r="H150" s="269"/>
      <c r="I150" s="269"/>
      <c r="J150" s="269"/>
      <c r="K150" s="297"/>
    </row>
    <row r="151" s="1" customFormat="1" ht="15" customHeight="1">
      <c r="B151" s="274"/>
      <c r="C151" s="301" t="s">
        <v>1169</v>
      </c>
      <c r="D151" s="249"/>
      <c r="E151" s="249"/>
      <c r="F151" s="302" t="s">
        <v>1166</v>
      </c>
      <c r="G151" s="249"/>
      <c r="H151" s="301" t="s">
        <v>1206</v>
      </c>
      <c r="I151" s="301" t="s">
        <v>1168</v>
      </c>
      <c r="J151" s="301">
        <v>120</v>
      </c>
      <c r="K151" s="297"/>
    </row>
    <row r="152" s="1" customFormat="1" ht="15" customHeight="1">
      <c r="B152" s="274"/>
      <c r="C152" s="301" t="s">
        <v>1215</v>
      </c>
      <c r="D152" s="249"/>
      <c r="E152" s="249"/>
      <c r="F152" s="302" t="s">
        <v>1166</v>
      </c>
      <c r="G152" s="249"/>
      <c r="H152" s="301" t="s">
        <v>1226</v>
      </c>
      <c r="I152" s="301" t="s">
        <v>1168</v>
      </c>
      <c r="J152" s="301" t="s">
        <v>1217</v>
      </c>
      <c r="K152" s="297"/>
    </row>
    <row r="153" s="1" customFormat="1" ht="15" customHeight="1">
      <c r="B153" s="274"/>
      <c r="C153" s="301" t="s">
        <v>1114</v>
      </c>
      <c r="D153" s="249"/>
      <c r="E153" s="249"/>
      <c r="F153" s="302" t="s">
        <v>1166</v>
      </c>
      <c r="G153" s="249"/>
      <c r="H153" s="301" t="s">
        <v>1227</v>
      </c>
      <c r="I153" s="301" t="s">
        <v>1168</v>
      </c>
      <c r="J153" s="301" t="s">
        <v>1217</v>
      </c>
      <c r="K153" s="297"/>
    </row>
    <row r="154" s="1" customFormat="1" ht="15" customHeight="1">
      <c r="B154" s="274"/>
      <c r="C154" s="301" t="s">
        <v>1171</v>
      </c>
      <c r="D154" s="249"/>
      <c r="E154" s="249"/>
      <c r="F154" s="302" t="s">
        <v>1172</v>
      </c>
      <c r="G154" s="249"/>
      <c r="H154" s="301" t="s">
        <v>1206</v>
      </c>
      <c r="I154" s="301" t="s">
        <v>1168</v>
      </c>
      <c r="J154" s="301">
        <v>50</v>
      </c>
      <c r="K154" s="297"/>
    </row>
    <row r="155" s="1" customFormat="1" ht="15" customHeight="1">
      <c r="B155" s="274"/>
      <c r="C155" s="301" t="s">
        <v>1174</v>
      </c>
      <c r="D155" s="249"/>
      <c r="E155" s="249"/>
      <c r="F155" s="302" t="s">
        <v>1166</v>
      </c>
      <c r="G155" s="249"/>
      <c r="H155" s="301" t="s">
        <v>1206</v>
      </c>
      <c r="I155" s="301" t="s">
        <v>1176</v>
      </c>
      <c r="J155" s="301"/>
      <c r="K155" s="297"/>
    </row>
    <row r="156" s="1" customFormat="1" ht="15" customHeight="1">
      <c r="B156" s="274"/>
      <c r="C156" s="301" t="s">
        <v>1185</v>
      </c>
      <c r="D156" s="249"/>
      <c r="E156" s="249"/>
      <c r="F156" s="302" t="s">
        <v>1172</v>
      </c>
      <c r="G156" s="249"/>
      <c r="H156" s="301" t="s">
        <v>1206</v>
      </c>
      <c r="I156" s="301" t="s">
        <v>1168</v>
      </c>
      <c r="J156" s="301">
        <v>50</v>
      </c>
      <c r="K156" s="297"/>
    </row>
    <row r="157" s="1" customFormat="1" ht="15" customHeight="1">
      <c r="B157" s="274"/>
      <c r="C157" s="301" t="s">
        <v>1193</v>
      </c>
      <c r="D157" s="249"/>
      <c r="E157" s="249"/>
      <c r="F157" s="302" t="s">
        <v>1172</v>
      </c>
      <c r="G157" s="249"/>
      <c r="H157" s="301" t="s">
        <v>1206</v>
      </c>
      <c r="I157" s="301" t="s">
        <v>1168</v>
      </c>
      <c r="J157" s="301">
        <v>50</v>
      </c>
      <c r="K157" s="297"/>
    </row>
    <row r="158" s="1" customFormat="1" ht="15" customHeight="1">
      <c r="B158" s="274"/>
      <c r="C158" s="301" t="s">
        <v>1191</v>
      </c>
      <c r="D158" s="249"/>
      <c r="E158" s="249"/>
      <c r="F158" s="302" t="s">
        <v>1172</v>
      </c>
      <c r="G158" s="249"/>
      <c r="H158" s="301" t="s">
        <v>1206</v>
      </c>
      <c r="I158" s="301" t="s">
        <v>1168</v>
      </c>
      <c r="J158" s="301">
        <v>50</v>
      </c>
      <c r="K158" s="297"/>
    </row>
    <row r="159" s="1" customFormat="1" ht="15" customHeight="1">
      <c r="B159" s="274"/>
      <c r="C159" s="301" t="s">
        <v>90</v>
      </c>
      <c r="D159" s="249"/>
      <c r="E159" s="249"/>
      <c r="F159" s="302" t="s">
        <v>1166</v>
      </c>
      <c r="G159" s="249"/>
      <c r="H159" s="301" t="s">
        <v>1228</v>
      </c>
      <c r="I159" s="301" t="s">
        <v>1168</v>
      </c>
      <c r="J159" s="301" t="s">
        <v>1229</v>
      </c>
      <c r="K159" s="297"/>
    </row>
    <row r="160" s="1" customFormat="1" ht="15" customHeight="1">
      <c r="B160" s="274"/>
      <c r="C160" s="301" t="s">
        <v>1230</v>
      </c>
      <c r="D160" s="249"/>
      <c r="E160" s="249"/>
      <c r="F160" s="302" t="s">
        <v>1166</v>
      </c>
      <c r="G160" s="249"/>
      <c r="H160" s="301" t="s">
        <v>1231</v>
      </c>
      <c r="I160" s="301" t="s">
        <v>1201</v>
      </c>
      <c r="J160" s="301"/>
      <c r="K160" s="297"/>
    </row>
    <row r="161" s="1" customFormat="1" ht="15" customHeight="1">
      <c r="B161" s="303"/>
      <c r="C161" s="283"/>
      <c r="D161" s="283"/>
      <c r="E161" s="283"/>
      <c r="F161" s="283"/>
      <c r="G161" s="283"/>
      <c r="H161" s="283"/>
      <c r="I161" s="283"/>
      <c r="J161" s="283"/>
      <c r="K161" s="304"/>
    </row>
    <row r="162" s="1" customFormat="1" ht="18.75" customHeight="1">
      <c r="B162" s="285"/>
      <c r="C162" s="295"/>
      <c r="D162" s="295"/>
      <c r="E162" s="295"/>
      <c r="F162" s="305"/>
      <c r="G162" s="295"/>
      <c r="H162" s="295"/>
      <c r="I162" s="295"/>
      <c r="J162" s="295"/>
      <c r="K162" s="285"/>
    </row>
    <row r="163" s="1" customFormat="1" ht="18.75" customHeight="1">
      <c r="B163" s="257"/>
      <c r="C163" s="257"/>
      <c r="D163" s="257"/>
      <c r="E163" s="257"/>
      <c r="F163" s="257"/>
      <c r="G163" s="257"/>
      <c r="H163" s="257"/>
      <c r="I163" s="257"/>
      <c r="J163" s="257"/>
      <c r="K163" s="257"/>
    </row>
    <row r="164" s="1" customFormat="1" ht="7.5" customHeight="1">
      <c r="B164" s="236"/>
      <c r="C164" s="237"/>
      <c r="D164" s="237"/>
      <c r="E164" s="237"/>
      <c r="F164" s="237"/>
      <c r="G164" s="237"/>
      <c r="H164" s="237"/>
      <c r="I164" s="237"/>
      <c r="J164" s="237"/>
      <c r="K164" s="238"/>
    </row>
    <row r="165" s="1" customFormat="1" ht="45" customHeight="1">
      <c r="B165" s="239"/>
      <c r="C165" s="240" t="s">
        <v>1232</v>
      </c>
      <c r="D165" s="240"/>
      <c r="E165" s="240"/>
      <c r="F165" s="240"/>
      <c r="G165" s="240"/>
      <c r="H165" s="240"/>
      <c r="I165" s="240"/>
      <c r="J165" s="240"/>
      <c r="K165" s="241"/>
    </row>
    <row r="166" s="1" customFormat="1" ht="17.25" customHeight="1">
      <c r="B166" s="239"/>
      <c r="C166" s="264" t="s">
        <v>1160</v>
      </c>
      <c r="D166" s="264"/>
      <c r="E166" s="264"/>
      <c r="F166" s="264" t="s">
        <v>1161</v>
      </c>
      <c r="G166" s="306"/>
      <c r="H166" s="307" t="s">
        <v>51</v>
      </c>
      <c r="I166" s="307" t="s">
        <v>54</v>
      </c>
      <c r="J166" s="264" t="s">
        <v>1162</v>
      </c>
      <c r="K166" s="241"/>
    </row>
    <row r="167" s="1" customFormat="1" ht="17.25" customHeight="1">
      <c r="B167" s="242"/>
      <c r="C167" s="266" t="s">
        <v>1163</v>
      </c>
      <c r="D167" s="266"/>
      <c r="E167" s="266"/>
      <c r="F167" s="267" t="s">
        <v>1164</v>
      </c>
      <c r="G167" s="308"/>
      <c r="H167" s="309"/>
      <c r="I167" s="309"/>
      <c r="J167" s="266" t="s">
        <v>1165</v>
      </c>
      <c r="K167" s="244"/>
    </row>
    <row r="168" s="1" customFormat="1" ht="5.25" customHeight="1">
      <c r="B168" s="274"/>
      <c r="C168" s="269"/>
      <c r="D168" s="269"/>
      <c r="E168" s="269"/>
      <c r="F168" s="269"/>
      <c r="G168" s="270"/>
      <c r="H168" s="269"/>
      <c r="I168" s="269"/>
      <c r="J168" s="269"/>
      <c r="K168" s="297"/>
    </row>
    <row r="169" s="1" customFormat="1" ht="15" customHeight="1">
      <c r="B169" s="274"/>
      <c r="C169" s="249" t="s">
        <v>1169</v>
      </c>
      <c r="D169" s="249"/>
      <c r="E169" s="249"/>
      <c r="F169" s="272" t="s">
        <v>1166</v>
      </c>
      <c r="G169" s="249"/>
      <c r="H169" s="249" t="s">
        <v>1206</v>
      </c>
      <c r="I169" s="249" t="s">
        <v>1168</v>
      </c>
      <c r="J169" s="249">
        <v>120</v>
      </c>
      <c r="K169" s="297"/>
    </row>
    <row r="170" s="1" customFormat="1" ht="15" customHeight="1">
      <c r="B170" s="274"/>
      <c r="C170" s="249" t="s">
        <v>1215</v>
      </c>
      <c r="D170" s="249"/>
      <c r="E170" s="249"/>
      <c r="F170" s="272" t="s">
        <v>1166</v>
      </c>
      <c r="G170" s="249"/>
      <c r="H170" s="249" t="s">
        <v>1216</v>
      </c>
      <c r="I170" s="249" t="s">
        <v>1168</v>
      </c>
      <c r="J170" s="249" t="s">
        <v>1217</v>
      </c>
      <c r="K170" s="297"/>
    </row>
    <row r="171" s="1" customFormat="1" ht="15" customHeight="1">
      <c r="B171" s="274"/>
      <c r="C171" s="249" t="s">
        <v>1114</v>
      </c>
      <c r="D171" s="249"/>
      <c r="E171" s="249"/>
      <c r="F171" s="272" t="s">
        <v>1166</v>
      </c>
      <c r="G171" s="249"/>
      <c r="H171" s="249" t="s">
        <v>1233</v>
      </c>
      <c r="I171" s="249" t="s">
        <v>1168</v>
      </c>
      <c r="J171" s="249" t="s">
        <v>1217</v>
      </c>
      <c r="K171" s="297"/>
    </row>
    <row r="172" s="1" customFormat="1" ht="15" customHeight="1">
      <c r="B172" s="274"/>
      <c r="C172" s="249" t="s">
        <v>1171</v>
      </c>
      <c r="D172" s="249"/>
      <c r="E172" s="249"/>
      <c r="F172" s="272" t="s">
        <v>1172</v>
      </c>
      <c r="G172" s="249"/>
      <c r="H172" s="249" t="s">
        <v>1233</v>
      </c>
      <c r="I172" s="249" t="s">
        <v>1168</v>
      </c>
      <c r="J172" s="249">
        <v>50</v>
      </c>
      <c r="K172" s="297"/>
    </row>
    <row r="173" s="1" customFormat="1" ht="15" customHeight="1">
      <c r="B173" s="274"/>
      <c r="C173" s="249" t="s">
        <v>1174</v>
      </c>
      <c r="D173" s="249"/>
      <c r="E173" s="249"/>
      <c r="F173" s="272" t="s">
        <v>1166</v>
      </c>
      <c r="G173" s="249"/>
      <c r="H173" s="249" t="s">
        <v>1233</v>
      </c>
      <c r="I173" s="249" t="s">
        <v>1176</v>
      </c>
      <c r="J173" s="249"/>
      <c r="K173" s="297"/>
    </row>
    <row r="174" s="1" customFormat="1" ht="15" customHeight="1">
      <c r="B174" s="274"/>
      <c r="C174" s="249" t="s">
        <v>1185</v>
      </c>
      <c r="D174" s="249"/>
      <c r="E174" s="249"/>
      <c r="F174" s="272" t="s">
        <v>1172</v>
      </c>
      <c r="G174" s="249"/>
      <c r="H174" s="249" t="s">
        <v>1233</v>
      </c>
      <c r="I174" s="249" t="s">
        <v>1168</v>
      </c>
      <c r="J174" s="249">
        <v>50</v>
      </c>
      <c r="K174" s="297"/>
    </row>
    <row r="175" s="1" customFormat="1" ht="15" customHeight="1">
      <c r="B175" s="274"/>
      <c r="C175" s="249" t="s">
        <v>1193</v>
      </c>
      <c r="D175" s="249"/>
      <c r="E175" s="249"/>
      <c r="F175" s="272" t="s">
        <v>1172</v>
      </c>
      <c r="G175" s="249"/>
      <c r="H175" s="249" t="s">
        <v>1233</v>
      </c>
      <c r="I175" s="249" t="s">
        <v>1168</v>
      </c>
      <c r="J175" s="249">
        <v>50</v>
      </c>
      <c r="K175" s="297"/>
    </row>
    <row r="176" s="1" customFormat="1" ht="15" customHeight="1">
      <c r="B176" s="274"/>
      <c r="C176" s="249" t="s">
        <v>1191</v>
      </c>
      <c r="D176" s="249"/>
      <c r="E176" s="249"/>
      <c r="F176" s="272" t="s">
        <v>1172</v>
      </c>
      <c r="G176" s="249"/>
      <c r="H176" s="249" t="s">
        <v>1233</v>
      </c>
      <c r="I176" s="249" t="s">
        <v>1168</v>
      </c>
      <c r="J176" s="249">
        <v>50</v>
      </c>
      <c r="K176" s="297"/>
    </row>
    <row r="177" s="1" customFormat="1" ht="15" customHeight="1">
      <c r="B177" s="274"/>
      <c r="C177" s="249" t="s">
        <v>103</v>
      </c>
      <c r="D177" s="249"/>
      <c r="E177" s="249"/>
      <c r="F177" s="272" t="s">
        <v>1166</v>
      </c>
      <c r="G177" s="249"/>
      <c r="H177" s="249" t="s">
        <v>1234</v>
      </c>
      <c r="I177" s="249" t="s">
        <v>1235</v>
      </c>
      <c r="J177" s="249"/>
      <c r="K177" s="297"/>
    </row>
    <row r="178" s="1" customFormat="1" ht="15" customHeight="1">
      <c r="B178" s="274"/>
      <c r="C178" s="249" t="s">
        <v>54</v>
      </c>
      <c r="D178" s="249"/>
      <c r="E178" s="249"/>
      <c r="F178" s="272" t="s">
        <v>1166</v>
      </c>
      <c r="G178" s="249"/>
      <c r="H178" s="249" t="s">
        <v>1236</v>
      </c>
      <c r="I178" s="249" t="s">
        <v>1237</v>
      </c>
      <c r="J178" s="249">
        <v>1</v>
      </c>
      <c r="K178" s="297"/>
    </row>
    <row r="179" s="1" customFormat="1" ht="15" customHeight="1">
      <c r="B179" s="274"/>
      <c r="C179" s="249" t="s">
        <v>50</v>
      </c>
      <c r="D179" s="249"/>
      <c r="E179" s="249"/>
      <c r="F179" s="272" t="s">
        <v>1166</v>
      </c>
      <c r="G179" s="249"/>
      <c r="H179" s="249" t="s">
        <v>1238</v>
      </c>
      <c r="I179" s="249" t="s">
        <v>1168</v>
      </c>
      <c r="J179" s="249">
        <v>20</v>
      </c>
      <c r="K179" s="297"/>
    </row>
    <row r="180" s="1" customFormat="1" ht="15" customHeight="1">
      <c r="B180" s="274"/>
      <c r="C180" s="249" t="s">
        <v>51</v>
      </c>
      <c r="D180" s="249"/>
      <c r="E180" s="249"/>
      <c r="F180" s="272" t="s">
        <v>1166</v>
      </c>
      <c r="G180" s="249"/>
      <c r="H180" s="249" t="s">
        <v>1239</v>
      </c>
      <c r="I180" s="249" t="s">
        <v>1168</v>
      </c>
      <c r="J180" s="249">
        <v>255</v>
      </c>
      <c r="K180" s="297"/>
    </row>
    <row r="181" s="1" customFormat="1" ht="15" customHeight="1">
      <c r="B181" s="274"/>
      <c r="C181" s="249" t="s">
        <v>104</v>
      </c>
      <c r="D181" s="249"/>
      <c r="E181" s="249"/>
      <c r="F181" s="272" t="s">
        <v>1166</v>
      </c>
      <c r="G181" s="249"/>
      <c r="H181" s="249" t="s">
        <v>1130</v>
      </c>
      <c r="I181" s="249" t="s">
        <v>1168</v>
      </c>
      <c r="J181" s="249">
        <v>10</v>
      </c>
      <c r="K181" s="297"/>
    </row>
    <row r="182" s="1" customFormat="1" ht="15" customHeight="1">
      <c r="B182" s="274"/>
      <c r="C182" s="249" t="s">
        <v>105</v>
      </c>
      <c r="D182" s="249"/>
      <c r="E182" s="249"/>
      <c r="F182" s="272" t="s">
        <v>1166</v>
      </c>
      <c r="G182" s="249"/>
      <c r="H182" s="249" t="s">
        <v>1240</v>
      </c>
      <c r="I182" s="249" t="s">
        <v>1201</v>
      </c>
      <c r="J182" s="249"/>
      <c r="K182" s="297"/>
    </row>
    <row r="183" s="1" customFormat="1" ht="15" customHeight="1">
      <c r="B183" s="274"/>
      <c r="C183" s="249" t="s">
        <v>1241</v>
      </c>
      <c r="D183" s="249"/>
      <c r="E183" s="249"/>
      <c r="F183" s="272" t="s">
        <v>1166</v>
      </c>
      <c r="G183" s="249"/>
      <c r="H183" s="249" t="s">
        <v>1242</v>
      </c>
      <c r="I183" s="249" t="s">
        <v>1201</v>
      </c>
      <c r="J183" s="249"/>
      <c r="K183" s="297"/>
    </row>
    <row r="184" s="1" customFormat="1" ht="15" customHeight="1">
      <c r="B184" s="274"/>
      <c r="C184" s="249" t="s">
        <v>1230</v>
      </c>
      <c r="D184" s="249"/>
      <c r="E184" s="249"/>
      <c r="F184" s="272" t="s">
        <v>1166</v>
      </c>
      <c r="G184" s="249"/>
      <c r="H184" s="249" t="s">
        <v>1243</v>
      </c>
      <c r="I184" s="249" t="s">
        <v>1201</v>
      </c>
      <c r="J184" s="249"/>
      <c r="K184" s="297"/>
    </row>
    <row r="185" s="1" customFormat="1" ht="15" customHeight="1">
      <c r="B185" s="274"/>
      <c r="C185" s="249" t="s">
        <v>107</v>
      </c>
      <c r="D185" s="249"/>
      <c r="E185" s="249"/>
      <c r="F185" s="272" t="s">
        <v>1172</v>
      </c>
      <c r="G185" s="249"/>
      <c r="H185" s="249" t="s">
        <v>1244</v>
      </c>
      <c r="I185" s="249" t="s">
        <v>1168</v>
      </c>
      <c r="J185" s="249">
        <v>50</v>
      </c>
      <c r="K185" s="297"/>
    </row>
    <row r="186" s="1" customFormat="1" ht="15" customHeight="1">
      <c r="B186" s="274"/>
      <c r="C186" s="249" t="s">
        <v>1245</v>
      </c>
      <c r="D186" s="249"/>
      <c r="E186" s="249"/>
      <c r="F186" s="272" t="s">
        <v>1172</v>
      </c>
      <c r="G186" s="249"/>
      <c r="H186" s="249" t="s">
        <v>1246</v>
      </c>
      <c r="I186" s="249" t="s">
        <v>1247</v>
      </c>
      <c r="J186" s="249"/>
      <c r="K186" s="297"/>
    </row>
    <row r="187" s="1" customFormat="1" ht="15" customHeight="1">
      <c r="B187" s="274"/>
      <c r="C187" s="249" t="s">
        <v>1248</v>
      </c>
      <c r="D187" s="249"/>
      <c r="E187" s="249"/>
      <c r="F187" s="272" t="s">
        <v>1172</v>
      </c>
      <c r="G187" s="249"/>
      <c r="H187" s="249" t="s">
        <v>1249</v>
      </c>
      <c r="I187" s="249" t="s">
        <v>1247</v>
      </c>
      <c r="J187" s="249"/>
      <c r="K187" s="297"/>
    </row>
    <row r="188" s="1" customFormat="1" ht="15" customHeight="1">
      <c r="B188" s="274"/>
      <c r="C188" s="249" t="s">
        <v>1250</v>
      </c>
      <c r="D188" s="249"/>
      <c r="E188" s="249"/>
      <c r="F188" s="272" t="s">
        <v>1172</v>
      </c>
      <c r="G188" s="249"/>
      <c r="H188" s="249" t="s">
        <v>1251</v>
      </c>
      <c r="I188" s="249" t="s">
        <v>1247</v>
      </c>
      <c r="J188" s="249"/>
      <c r="K188" s="297"/>
    </row>
    <row r="189" s="1" customFormat="1" ht="15" customHeight="1">
      <c r="B189" s="274"/>
      <c r="C189" s="310" t="s">
        <v>1252</v>
      </c>
      <c r="D189" s="249"/>
      <c r="E189" s="249"/>
      <c r="F189" s="272" t="s">
        <v>1172</v>
      </c>
      <c r="G189" s="249"/>
      <c r="H189" s="249" t="s">
        <v>1253</v>
      </c>
      <c r="I189" s="249" t="s">
        <v>1254</v>
      </c>
      <c r="J189" s="311" t="s">
        <v>1255</v>
      </c>
      <c r="K189" s="297"/>
    </row>
    <row r="190" s="1" customFormat="1" ht="15" customHeight="1">
      <c r="B190" s="274"/>
      <c r="C190" s="310" t="s">
        <v>39</v>
      </c>
      <c r="D190" s="249"/>
      <c r="E190" s="249"/>
      <c r="F190" s="272" t="s">
        <v>1166</v>
      </c>
      <c r="G190" s="249"/>
      <c r="H190" s="246" t="s">
        <v>1256</v>
      </c>
      <c r="I190" s="249" t="s">
        <v>1257</v>
      </c>
      <c r="J190" s="249"/>
      <c r="K190" s="297"/>
    </row>
    <row r="191" s="1" customFormat="1" ht="15" customHeight="1">
      <c r="B191" s="274"/>
      <c r="C191" s="310" t="s">
        <v>1258</v>
      </c>
      <c r="D191" s="249"/>
      <c r="E191" s="249"/>
      <c r="F191" s="272" t="s">
        <v>1166</v>
      </c>
      <c r="G191" s="249"/>
      <c r="H191" s="249" t="s">
        <v>1259</v>
      </c>
      <c r="I191" s="249" t="s">
        <v>1201</v>
      </c>
      <c r="J191" s="249"/>
      <c r="K191" s="297"/>
    </row>
    <row r="192" s="1" customFormat="1" ht="15" customHeight="1">
      <c r="B192" s="274"/>
      <c r="C192" s="310" t="s">
        <v>1260</v>
      </c>
      <c r="D192" s="249"/>
      <c r="E192" s="249"/>
      <c r="F192" s="272" t="s">
        <v>1166</v>
      </c>
      <c r="G192" s="249"/>
      <c r="H192" s="249" t="s">
        <v>1261</v>
      </c>
      <c r="I192" s="249" t="s">
        <v>1201</v>
      </c>
      <c r="J192" s="249"/>
      <c r="K192" s="297"/>
    </row>
    <row r="193" s="1" customFormat="1" ht="15" customHeight="1">
      <c r="B193" s="274"/>
      <c r="C193" s="310" t="s">
        <v>1262</v>
      </c>
      <c r="D193" s="249"/>
      <c r="E193" s="249"/>
      <c r="F193" s="272" t="s">
        <v>1172</v>
      </c>
      <c r="G193" s="249"/>
      <c r="H193" s="249" t="s">
        <v>1263</v>
      </c>
      <c r="I193" s="249" t="s">
        <v>1201</v>
      </c>
      <c r="J193" s="249"/>
      <c r="K193" s="297"/>
    </row>
    <row r="194" s="1" customFormat="1" ht="15" customHeight="1">
      <c r="B194" s="303"/>
      <c r="C194" s="312"/>
      <c r="D194" s="283"/>
      <c r="E194" s="283"/>
      <c r="F194" s="283"/>
      <c r="G194" s="283"/>
      <c r="H194" s="283"/>
      <c r="I194" s="283"/>
      <c r="J194" s="283"/>
      <c r="K194" s="304"/>
    </row>
    <row r="195" s="1" customFormat="1" ht="18.75" customHeight="1">
      <c r="B195" s="285"/>
      <c r="C195" s="295"/>
      <c r="D195" s="295"/>
      <c r="E195" s="295"/>
      <c r="F195" s="305"/>
      <c r="G195" s="295"/>
      <c r="H195" s="295"/>
      <c r="I195" s="295"/>
      <c r="J195" s="295"/>
      <c r="K195" s="285"/>
    </row>
    <row r="196" s="1" customFormat="1" ht="18.75" customHeight="1">
      <c r="B196" s="285"/>
      <c r="C196" s="295"/>
      <c r="D196" s="295"/>
      <c r="E196" s="295"/>
      <c r="F196" s="305"/>
      <c r="G196" s="295"/>
      <c r="H196" s="295"/>
      <c r="I196" s="295"/>
      <c r="J196" s="295"/>
      <c r="K196" s="285"/>
    </row>
    <row r="197" s="1" customFormat="1" ht="18.75" customHeight="1">
      <c r="B197" s="257"/>
      <c r="C197" s="257"/>
      <c r="D197" s="257"/>
      <c r="E197" s="257"/>
      <c r="F197" s="257"/>
      <c r="G197" s="257"/>
      <c r="H197" s="257"/>
      <c r="I197" s="257"/>
      <c r="J197" s="257"/>
      <c r="K197" s="257"/>
    </row>
    <row r="198" s="1" customFormat="1" ht="13.5">
      <c r="B198" s="236"/>
      <c r="C198" s="237"/>
      <c r="D198" s="237"/>
      <c r="E198" s="237"/>
      <c r="F198" s="237"/>
      <c r="G198" s="237"/>
      <c r="H198" s="237"/>
      <c r="I198" s="237"/>
      <c r="J198" s="237"/>
      <c r="K198" s="238"/>
    </row>
    <row r="199" s="1" customFormat="1" ht="21">
      <c r="B199" s="239"/>
      <c r="C199" s="240" t="s">
        <v>1264</v>
      </c>
      <c r="D199" s="240"/>
      <c r="E199" s="240"/>
      <c r="F199" s="240"/>
      <c r="G199" s="240"/>
      <c r="H199" s="240"/>
      <c r="I199" s="240"/>
      <c r="J199" s="240"/>
      <c r="K199" s="241"/>
    </row>
    <row r="200" s="1" customFormat="1" ht="25.5" customHeight="1">
      <c r="B200" s="239"/>
      <c r="C200" s="313" t="s">
        <v>1265</v>
      </c>
      <c r="D200" s="313"/>
      <c r="E200" s="313"/>
      <c r="F200" s="313" t="s">
        <v>1266</v>
      </c>
      <c r="G200" s="314"/>
      <c r="H200" s="313" t="s">
        <v>1267</v>
      </c>
      <c r="I200" s="313"/>
      <c r="J200" s="313"/>
      <c r="K200" s="241"/>
    </row>
    <row r="201" s="1" customFormat="1" ht="5.25" customHeight="1">
      <c r="B201" s="274"/>
      <c r="C201" s="269"/>
      <c r="D201" s="269"/>
      <c r="E201" s="269"/>
      <c r="F201" s="269"/>
      <c r="G201" s="295"/>
      <c r="H201" s="269"/>
      <c r="I201" s="269"/>
      <c r="J201" s="269"/>
      <c r="K201" s="297"/>
    </row>
    <row r="202" s="1" customFormat="1" ht="15" customHeight="1">
      <c r="B202" s="274"/>
      <c r="C202" s="249" t="s">
        <v>1257</v>
      </c>
      <c r="D202" s="249"/>
      <c r="E202" s="249"/>
      <c r="F202" s="272" t="s">
        <v>40</v>
      </c>
      <c r="G202" s="249"/>
      <c r="H202" s="249" t="s">
        <v>1268</v>
      </c>
      <c r="I202" s="249"/>
      <c r="J202" s="249"/>
      <c r="K202" s="297"/>
    </row>
    <row r="203" s="1" customFormat="1" ht="15" customHeight="1">
      <c r="B203" s="274"/>
      <c r="C203" s="249"/>
      <c r="D203" s="249"/>
      <c r="E203" s="249"/>
      <c r="F203" s="272" t="s">
        <v>41</v>
      </c>
      <c r="G203" s="249"/>
      <c r="H203" s="249" t="s">
        <v>1269</v>
      </c>
      <c r="I203" s="249"/>
      <c r="J203" s="249"/>
      <c r="K203" s="297"/>
    </row>
    <row r="204" s="1" customFormat="1" ht="15" customHeight="1">
      <c r="B204" s="274"/>
      <c r="C204" s="249"/>
      <c r="D204" s="249"/>
      <c r="E204" s="249"/>
      <c r="F204" s="272" t="s">
        <v>44</v>
      </c>
      <c r="G204" s="249"/>
      <c r="H204" s="249" t="s">
        <v>1270</v>
      </c>
      <c r="I204" s="249"/>
      <c r="J204" s="249"/>
      <c r="K204" s="297"/>
    </row>
    <row r="205" s="1" customFormat="1" ht="15" customHeight="1">
      <c r="B205" s="274"/>
      <c r="C205" s="249"/>
      <c r="D205" s="249"/>
      <c r="E205" s="249"/>
      <c r="F205" s="272" t="s">
        <v>42</v>
      </c>
      <c r="G205" s="249"/>
      <c r="H205" s="249" t="s">
        <v>1271</v>
      </c>
      <c r="I205" s="249"/>
      <c r="J205" s="249"/>
      <c r="K205" s="297"/>
    </row>
    <row r="206" s="1" customFormat="1" ht="15" customHeight="1">
      <c r="B206" s="274"/>
      <c r="C206" s="249"/>
      <c r="D206" s="249"/>
      <c r="E206" s="249"/>
      <c r="F206" s="272" t="s">
        <v>43</v>
      </c>
      <c r="G206" s="249"/>
      <c r="H206" s="249" t="s">
        <v>1272</v>
      </c>
      <c r="I206" s="249"/>
      <c r="J206" s="249"/>
      <c r="K206" s="297"/>
    </row>
    <row r="207" s="1" customFormat="1" ht="15" customHeight="1">
      <c r="B207" s="274"/>
      <c r="C207" s="249"/>
      <c r="D207" s="249"/>
      <c r="E207" s="249"/>
      <c r="F207" s="272"/>
      <c r="G207" s="249"/>
      <c r="H207" s="249"/>
      <c r="I207" s="249"/>
      <c r="J207" s="249"/>
      <c r="K207" s="297"/>
    </row>
    <row r="208" s="1" customFormat="1" ht="15" customHeight="1">
      <c r="B208" s="274"/>
      <c r="C208" s="249" t="s">
        <v>1213</v>
      </c>
      <c r="D208" s="249"/>
      <c r="E208" s="249"/>
      <c r="F208" s="272" t="s">
        <v>76</v>
      </c>
      <c r="G208" s="249"/>
      <c r="H208" s="249" t="s">
        <v>1273</v>
      </c>
      <c r="I208" s="249"/>
      <c r="J208" s="249"/>
      <c r="K208" s="297"/>
    </row>
    <row r="209" s="1" customFormat="1" ht="15" customHeight="1">
      <c r="B209" s="274"/>
      <c r="C209" s="249"/>
      <c r="D209" s="249"/>
      <c r="E209" s="249"/>
      <c r="F209" s="272" t="s">
        <v>1109</v>
      </c>
      <c r="G209" s="249"/>
      <c r="H209" s="249" t="s">
        <v>1110</v>
      </c>
      <c r="I209" s="249"/>
      <c r="J209" s="249"/>
      <c r="K209" s="297"/>
    </row>
    <row r="210" s="1" customFormat="1" ht="15" customHeight="1">
      <c r="B210" s="274"/>
      <c r="C210" s="249"/>
      <c r="D210" s="249"/>
      <c r="E210" s="249"/>
      <c r="F210" s="272" t="s">
        <v>1107</v>
      </c>
      <c r="G210" s="249"/>
      <c r="H210" s="249" t="s">
        <v>1274</v>
      </c>
      <c r="I210" s="249"/>
      <c r="J210" s="249"/>
      <c r="K210" s="297"/>
    </row>
    <row r="211" s="1" customFormat="1" ht="15" customHeight="1">
      <c r="B211" s="315"/>
      <c r="C211" s="249"/>
      <c r="D211" s="249"/>
      <c r="E211" s="249"/>
      <c r="F211" s="272" t="s">
        <v>1111</v>
      </c>
      <c r="G211" s="310"/>
      <c r="H211" s="301" t="s">
        <v>84</v>
      </c>
      <c r="I211" s="301"/>
      <c r="J211" s="301"/>
      <c r="K211" s="316"/>
    </row>
    <row r="212" s="1" customFormat="1" ht="15" customHeight="1">
      <c r="B212" s="315"/>
      <c r="C212" s="249"/>
      <c r="D212" s="249"/>
      <c r="E212" s="249"/>
      <c r="F212" s="272" t="s">
        <v>1112</v>
      </c>
      <c r="G212" s="310"/>
      <c r="H212" s="301" t="s">
        <v>1275</v>
      </c>
      <c r="I212" s="301"/>
      <c r="J212" s="301"/>
      <c r="K212" s="316"/>
    </row>
    <row r="213" s="1" customFormat="1" ht="15" customHeight="1">
      <c r="B213" s="315"/>
      <c r="C213" s="249"/>
      <c r="D213" s="249"/>
      <c r="E213" s="249"/>
      <c r="F213" s="272"/>
      <c r="G213" s="310"/>
      <c r="H213" s="301"/>
      <c r="I213" s="301"/>
      <c r="J213" s="301"/>
      <c r="K213" s="316"/>
    </row>
    <row r="214" s="1" customFormat="1" ht="15" customHeight="1">
      <c r="B214" s="315"/>
      <c r="C214" s="249" t="s">
        <v>1237</v>
      </c>
      <c r="D214" s="249"/>
      <c r="E214" s="249"/>
      <c r="F214" s="272">
        <v>1</v>
      </c>
      <c r="G214" s="310"/>
      <c r="H214" s="301" t="s">
        <v>1276</v>
      </c>
      <c r="I214" s="301"/>
      <c r="J214" s="301"/>
      <c r="K214" s="316"/>
    </row>
    <row r="215" s="1" customFormat="1" ht="15" customHeight="1">
      <c r="B215" s="315"/>
      <c r="C215" s="249"/>
      <c r="D215" s="249"/>
      <c r="E215" s="249"/>
      <c r="F215" s="272">
        <v>2</v>
      </c>
      <c r="G215" s="310"/>
      <c r="H215" s="301" t="s">
        <v>1277</v>
      </c>
      <c r="I215" s="301"/>
      <c r="J215" s="301"/>
      <c r="K215" s="316"/>
    </row>
    <row r="216" s="1" customFormat="1" ht="15" customHeight="1">
      <c r="B216" s="315"/>
      <c r="C216" s="249"/>
      <c r="D216" s="249"/>
      <c r="E216" s="249"/>
      <c r="F216" s="272">
        <v>3</v>
      </c>
      <c r="G216" s="310"/>
      <c r="H216" s="301" t="s">
        <v>1278</v>
      </c>
      <c r="I216" s="301"/>
      <c r="J216" s="301"/>
      <c r="K216" s="316"/>
    </row>
    <row r="217" s="1" customFormat="1" ht="15" customHeight="1">
      <c r="B217" s="315"/>
      <c r="C217" s="249"/>
      <c r="D217" s="249"/>
      <c r="E217" s="249"/>
      <c r="F217" s="272">
        <v>4</v>
      </c>
      <c r="G217" s="310"/>
      <c r="H217" s="301" t="s">
        <v>1279</v>
      </c>
      <c r="I217" s="301"/>
      <c r="J217" s="301"/>
      <c r="K217" s="316"/>
    </row>
    <row r="218" s="1" customFormat="1" ht="12.75" customHeight="1">
      <c r="B218" s="317"/>
      <c r="C218" s="318"/>
      <c r="D218" s="318"/>
      <c r="E218" s="318"/>
      <c r="F218" s="318"/>
      <c r="G218" s="318"/>
      <c r="H218" s="318"/>
      <c r="I218" s="318"/>
      <c r="J218" s="318"/>
      <c r="K218" s="319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Miroslav Vyskala</dc:creator>
  <cp:lastModifiedBy>Miroslav Vyskala</cp:lastModifiedBy>
  <dcterms:created xsi:type="dcterms:W3CDTF">2023-11-01T12:35:32Z</dcterms:created>
  <dcterms:modified xsi:type="dcterms:W3CDTF">2023-11-01T12:35:44Z</dcterms:modified>
</cp:coreProperties>
</file>